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05C5C68D-5DD5-4E27-8E5B-A9EF1FE576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F&amp;O)'!$A$103:$B$314</definedName>
  </definedNames>
  <calcPr calcId="191029"/>
</workbook>
</file>

<file path=xl/calcChain.xml><?xml version="1.0" encoding="utf-8"?>
<calcChain xmlns="http://schemas.openxmlformats.org/spreadsheetml/2006/main">
  <c r="K83" i="6" l="1"/>
  <c r="M83" i="6" s="1"/>
  <c r="L16" i="6"/>
  <c r="K16" i="6"/>
  <c r="M16" i="6" s="1"/>
  <c r="K75" i="6"/>
  <c r="K74" i="6"/>
  <c r="L45" i="6"/>
  <c r="K45" i="6"/>
  <c r="L44" i="6"/>
  <c r="K44" i="6"/>
  <c r="K41" i="6"/>
  <c r="L17" i="6"/>
  <c r="K17" i="6"/>
  <c r="M17" i="6" s="1"/>
  <c r="K78" i="6"/>
  <c r="M78" i="6" s="1"/>
  <c r="L46" i="6"/>
  <c r="K46" i="6"/>
  <c r="L47" i="6"/>
  <c r="K47" i="6"/>
  <c r="K81" i="6"/>
  <c r="M81" i="6" s="1"/>
  <c r="K77" i="6"/>
  <c r="M77" i="6"/>
  <c r="K76" i="6"/>
  <c r="M76" i="6" s="1"/>
  <c r="M45" i="6" l="1"/>
  <c r="M47" i="6"/>
  <c r="M44" i="6"/>
  <c r="M46" i="6"/>
  <c r="L43" i="6"/>
  <c r="K43" i="6"/>
  <c r="K73" i="6"/>
  <c r="M73" i="6" s="1"/>
  <c r="K54" i="6"/>
  <c r="K53" i="6"/>
  <c r="L41" i="6"/>
  <c r="L42" i="6"/>
  <c r="K42" i="6"/>
  <c r="M42" i="6" l="1"/>
  <c r="M41" i="6"/>
  <c r="M43" i="6"/>
  <c r="K40" i="6"/>
  <c r="K72" i="6" l="1"/>
  <c r="M72" i="6" s="1"/>
  <c r="K71" i="6"/>
  <c r="K70" i="6"/>
  <c r="L39" i="6"/>
  <c r="K39" i="6"/>
  <c r="L40" i="6"/>
  <c r="M40" i="6" s="1"/>
  <c r="K69" i="6"/>
  <c r="M69" i="6" s="1"/>
  <c r="K64" i="6"/>
  <c r="K63" i="6"/>
  <c r="K61" i="6"/>
  <c r="K62" i="6"/>
  <c r="K68" i="6"/>
  <c r="M68" i="6" s="1"/>
  <c r="P21" i="6"/>
  <c r="M39" i="6" l="1"/>
  <c r="K67" i="6"/>
  <c r="M67" i="6" s="1"/>
  <c r="L12" i="6"/>
  <c r="K12" i="6"/>
  <c r="M12" i="6" s="1"/>
  <c r="L38" i="6" l="1"/>
  <c r="K38" i="6"/>
  <c r="M38" i="6" s="1"/>
  <c r="P20" i="6"/>
  <c r="K60" i="6" l="1"/>
  <c r="K59" i="6"/>
  <c r="L35" i="6"/>
  <c r="K35" i="6"/>
  <c r="L36" i="6"/>
  <c r="K36" i="6"/>
  <c r="L37" i="6"/>
  <c r="K37" i="6"/>
  <c r="M37" i="6" l="1"/>
  <c r="M36" i="6"/>
  <c r="M35" i="6"/>
  <c r="K65" i="6" l="1"/>
  <c r="M65" i="6" s="1"/>
  <c r="K66" i="6"/>
  <c r="M66" i="6" s="1"/>
  <c r="K58" i="6"/>
  <c r="M58" i="6" s="1"/>
  <c r="K57" i="6"/>
  <c r="M57" i="6" s="1"/>
  <c r="K56" i="6"/>
  <c r="K55" i="6"/>
  <c r="P19" i="6"/>
  <c r="K314" i="6" l="1"/>
  <c r="L314" i="6" s="1"/>
  <c r="P18" i="6"/>
  <c r="P15" i="6" l="1"/>
  <c r="K280" i="6" l="1"/>
  <c r="L280" i="6" s="1"/>
  <c r="P14" i="6"/>
  <c r="P13" i="6" l="1"/>
  <c r="K299" i="6" l="1"/>
  <c r="L299" i="6" s="1"/>
  <c r="K305" i="6" l="1"/>
  <c r="L305" i="6" s="1"/>
  <c r="K311" i="6" l="1"/>
  <c r="L311" i="6" s="1"/>
  <c r="P11" i="6"/>
  <c r="P89" i="6" l="1"/>
  <c r="P10" i="6" l="1"/>
  <c r="K290" i="6" l="1"/>
  <c r="L290" i="6" s="1"/>
  <c r="K300" i="6" l="1"/>
  <c r="L300" i="6" s="1"/>
  <c r="K306" i="6" l="1"/>
  <c r="L306" i="6" s="1"/>
  <c r="K274" i="6" l="1"/>
  <c r="L274" i="6" s="1"/>
  <c r="K275" i="6" l="1"/>
  <c r="L275" i="6" s="1"/>
  <c r="K301" i="6" l="1"/>
  <c r="L301" i="6" s="1"/>
  <c r="K293" i="6" l="1"/>
  <c r="L293" i="6" s="1"/>
  <c r="K297" i="6" l="1"/>
  <c r="L297" i="6" s="1"/>
  <c r="K302" i="6" l="1"/>
  <c r="L302" i="6" s="1"/>
  <c r="K294" i="6" l="1"/>
  <c r="L294" i="6" s="1"/>
  <c r="K288" i="6"/>
  <c r="L288" i="6" s="1"/>
  <c r="K296" i="6" l="1"/>
  <c r="L296" i="6" s="1"/>
  <c r="K284" i="6" l="1"/>
  <c r="L284" i="6" s="1"/>
  <c r="K285" i="6" l="1"/>
  <c r="L285" i="6" s="1"/>
  <c r="K278" i="6"/>
  <c r="L278" i="6" s="1"/>
  <c r="K295" i="6" l="1"/>
  <c r="L295" i="6" s="1"/>
  <c r="K289" i="6"/>
  <c r="L289" i="6" s="1"/>
  <c r="K291" i="6" l="1"/>
  <c r="L291" i="6" s="1"/>
  <c r="L6" i="2" l="1"/>
  <c r="K6" i="3"/>
  <c r="D7" i="5" l="1"/>
  <c r="M7" i="6"/>
  <c r="K286" i="6" l="1"/>
  <c r="L286" i="6" s="1"/>
  <c r="K283" i="6" l="1"/>
  <c r="L283" i="6" s="1"/>
  <c r="K287" i="6" l="1"/>
  <c r="L287" i="6" s="1"/>
  <c r="K282" i="6"/>
  <c r="L282" i="6" s="1"/>
  <c r="K281" i="6"/>
  <c r="L281" i="6" s="1"/>
  <c r="K279" i="6"/>
  <c r="L279" i="6" s="1"/>
  <c r="H277" i="6"/>
  <c r="K277" i="6" s="1"/>
  <c r="L277" i="6" s="1"/>
  <c r="K276" i="6"/>
  <c r="L276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F245" i="6"/>
  <c r="K245" i="6" s="1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F239" i="6"/>
  <c r="K239" i="6" s="1"/>
  <c r="L239" i="6" s="1"/>
  <c r="F238" i="6"/>
  <c r="K238" i="6" s="1"/>
  <c r="L238" i="6" s="1"/>
  <c r="K237" i="6"/>
  <c r="L237" i="6" s="1"/>
  <c r="F236" i="6"/>
  <c r="K236" i="6" s="1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0" i="6"/>
  <c r="L220" i="6" s="1"/>
  <c r="K218" i="6"/>
  <c r="L218" i="6" s="1"/>
  <c r="K217" i="6"/>
  <c r="L217" i="6" s="1"/>
  <c r="F216" i="6"/>
  <c r="K216" i="6" s="1"/>
  <c r="L216" i="6" s="1"/>
  <c r="K215" i="6"/>
  <c r="L215" i="6" s="1"/>
  <c r="K212" i="6"/>
  <c r="L212" i="6" s="1"/>
  <c r="K211" i="6"/>
  <c r="L211" i="6" s="1"/>
  <c r="K210" i="6"/>
  <c r="L210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0" i="6"/>
  <c r="L190" i="6" s="1"/>
  <c r="K188" i="6"/>
  <c r="L188" i="6" s="1"/>
  <c r="K186" i="6"/>
  <c r="L186" i="6" s="1"/>
  <c r="K184" i="6"/>
  <c r="L184" i="6" s="1"/>
  <c r="K183" i="6"/>
  <c r="L183" i="6" s="1"/>
  <c r="K182" i="6"/>
  <c r="L182" i="6" s="1"/>
  <c r="K180" i="6"/>
  <c r="L180" i="6" s="1"/>
  <c r="K179" i="6"/>
  <c r="L179" i="6" s="1"/>
  <c r="K178" i="6"/>
  <c r="L178" i="6" s="1"/>
  <c r="K177" i="6"/>
  <c r="K176" i="6"/>
  <c r="L176" i="6" s="1"/>
  <c r="K175" i="6"/>
  <c r="L175" i="6" s="1"/>
  <c r="K173" i="6"/>
  <c r="L173" i="6" s="1"/>
  <c r="K172" i="6"/>
  <c r="L172" i="6" s="1"/>
  <c r="K171" i="6"/>
  <c r="L171" i="6" s="1"/>
  <c r="K170" i="6"/>
  <c r="L170" i="6" s="1"/>
  <c r="K169" i="6"/>
  <c r="L169" i="6" s="1"/>
  <c r="F168" i="6"/>
  <c r="K168" i="6" s="1"/>
  <c r="L168" i="6" s="1"/>
  <c r="H167" i="6"/>
  <c r="K167" i="6" s="1"/>
  <c r="L167" i="6" s="1"/>
  <c r="K164" i="6"/>
  <c r="L164" i="6" s="1"/>
  <c r="K163" i="6"/>
  <c r="L163" i="6" s="1"/>
  <c r="K162" i="6"/>
  <c r="L162" i="6" s="1"/>
  <c r="K161" i="6"/>
  <c r="L161" i="6" s="1"/>
  <c r="K160" i="6"/>
  <c r="L160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H133" i="6"/>
  <c r="K133" i="6" s="1"/>
  <c r="L133" i="6" s="1"/>
  <c r="F132" i="6"/>
  <c r="K132" i="6" s="1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6" i="4"/>
</calcChain>
</file>

<file path=xl/sharedStrings.xml><?xml version="1.0" encoding="utf-8"?>
<sst xmlns="http://schemas.openxmlformats.org/spreadsheetml/2006/main" count="3191" uniqueCount="1170">
  <si>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</si>
  <si>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</si>
  <si>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</si>
  <si>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</si>
  <si>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</si>
  <si>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</si>
  <si>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</si>
  <si>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</si>
  <si>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</si>
  <si>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</si>
  <si>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</si>
  <si>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</si>
  <si>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</si>
  <si>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</si>
  <si>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</si>
  <si>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</si>
  <si>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</si>
  <si>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</si>
  <si>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</si>
  <si>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</si>
  <si>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</si>
  <si>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</si>
  <si>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</si>
  <si>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</si>
  <si>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</si>
  <si>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</si>
  <si>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</si>
  <si>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</si>
  <si>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</si>
  <si>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</si>
  <si>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</si>
  <si>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</si>
  <si>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</si>
  <si>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</si>
  <si>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</si>
  <si>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</si>
  <si>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</si>
  <si>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</si>
  <si>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</si>
  <si>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</si>
  <si>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</si>
  <si>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</si>
  <si>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</si>
  <si>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</si>
  <si>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</si>
  <si>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</si>
  <si>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</si>
  <si>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</si>
  <si>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</si>
  <si>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</si>
  <si>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</si>
  <si>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</si>
  <si>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</si>
  <si>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</si>
  <si>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</si>
  <si>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</si>
  <si>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</si>
  <si>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</si>
  <si>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</si>
  <si>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</si>
  <si>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</si>
  <si>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</si>
  <si>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</si>
  <si>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</si>
  <si>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</si>
  <si>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</si>
  <si>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</si>
  <si>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</si>
  <si>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</si>
  <si>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</si>
  <si>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</si>
  <si>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</si>
  <si>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</si>
  <si>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</si>
  <si>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</si>
  <si>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</si>
  <si>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</si>
  <si>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</si>
  <si>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</si>
  <si>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</si>
  <si>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</si>
  <si>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</si>
  <si>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</si>
  <si>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</si>
  <si>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</si>
  <si>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</si>
  <si>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</si>
  <si>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</si>
  <si>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</si>
  <si>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</si>
  <si>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</si>
  <si>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</si>
  <si>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</si>
  <si>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</si>
  <si>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</si>
  <si>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</si>
  <si>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</si>
  <si>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</si>
  <si>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</si>
  <si>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</si>
  <si>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</si>
  <si>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</si>
  <si>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</si>
  <si>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</si>
  <si>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</si>
  <si>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</si>
  <si>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</si>
  <si>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</si>
  <si>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</si>
  <si>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</si>
  <si>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</si>
  <si>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</si>
  <si>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</si>
  <si>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</si>
  <si>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</si>
  <si>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</si>
  <si>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</si>
  <si>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</si>
  <si>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</si>
  <si>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</si>
  <si>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</si>
  <si>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</si>
  <si>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</si>
  <si>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</si>
  <si>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</si>
  <si>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</si>
  <si>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</si>
  <si>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</si>
  <si>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</si>
  <si>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</si>
  <si>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</si>
  <si>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</si>
  <si>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</si>
  <si>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</si>
  <si>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</si>
  <si>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</si>
  <si>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</si>
  <si>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</si>
  <si>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</si>
  <si>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</si>
  <si>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</si>
  <si>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</si>
  <si>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</si>
  <si>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</si>
  <si>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</si>
  <si>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</si>
  <si>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</si>
  <si>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</si>
  <si>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</si>
  <si>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</si>
  <si>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</si>
  <si>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</si>
  <si>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</si>
  <si>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</si>
  <si>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</si>
  <si>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</si>
  <si>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</si>
  <si>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</si>
  <si>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</si>
  <si>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</si>
  <si>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</si>
  <si>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</si>
  <si>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</si>
  <si>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</si>
  <si>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</si>
  <si>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</si>
  <si>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</si>
  <si>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</si>
  <si>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</si>
  <si>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</si>
  <si>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</si>
  <si>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</si>
  <si>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</si>
  <si>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</si>
  <si>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</si>
  <si>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</si>
  <si>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</si>
  <si>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</si>
  <si>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</si>
  <si>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</si>
  <si>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</si>
  <si>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</si>
  <si>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</si>
  <si>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</si>
  <si>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</si>
  <si>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</si>
  <si>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</si>
  <si>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</si>
  <si>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</si>
  <si>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</si>
  <si>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</si>
  <si>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</si>
  <si>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</si>
  <si>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</si>
  <si>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</si>
  <si>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</si>
  <si>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</si>
  <si>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</si>
  <si>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</si>
  <si>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</si>
  <si>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</si>
  <si>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</si>
  <si>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</si>
  <si>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</si>
  <si>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</si>
  <si>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</si>
  <si>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</si>
  <si>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</si>
  <si>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</si>
  <si>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</si>
  <si>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</si>
  <si>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</si>
  <si>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</si>
  <si>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</si>
  <si>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</si>
  <si>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</si>
  <si>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</si>
  <si>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</si>
  <si>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</si>
  <si>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</si>
  <si>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</si>
  <si>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</si>
  <si>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</si>
  <si>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</si>
  <si>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</si>
  <si>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</si>
  <si>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</si>
  <si>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</si>
  <si>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</si>
  <si>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</si>
  <si>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</si>
  <si>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</si>
  <si>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</si>
  <si>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</si>
  <si>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</si>
  <si>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</si>
  <si>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</si>
  <si>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</si>
  <si>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</si>
  <si>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</si>
  <si>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</si>
  <si>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</si>
  <si>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</si>
  <si>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</si>
  <si>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</si>
  <si>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</si>
  <si>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</si>
  <si>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</si>
  <si>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</si>
  <si>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</si>
  <si>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</si>
  <si>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</si>
  <si>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</si>
  <si>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</si>
  <si>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</si>
  <si>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</si>
  <si>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</si>
  <si>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</si>
  <si>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</si>
  <si>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</si>
  <si>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</si>
  <si>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</si>
  <si>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</si>
  <si>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</si>
  <si>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</si>
  <si>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</si>
  <si>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</si>
  <si>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</si>
  <si>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</si>
  <si>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</si>
  <si>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</si>
  <si>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</si>
  <si>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</si>
  <si>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</si>
  <si>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</si>
  <si>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</si>
  <si>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</si>
  <si>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</si>
  <si>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</si>
  <si>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</si>
  <si>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</si>
  <si>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</si>
  <si>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</si>
  <si>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</si>
  <si>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</si>
  <si>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</si>
  <si>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</si>
  <si>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</si>
  <si>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</si>
  <si>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</si>
  <si>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</si>
  <si>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</si>
  <si>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</si>
  <si>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</si>
  <si>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</si>
  <si>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</si>
  <si>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</si>
  <si>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</si>
  <si>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</si>
  <si>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</si>
  <si>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</si>
  <si>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</si>
  <si>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</si>
  <si>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</si>
  <si>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</si>
  <si>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</si>
  <si>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</si>
  <si>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</si>
  <si>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</si>
  <si>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</si>
  <si>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</si>
  <si>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</si>
  <si>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</si>
  <si>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</si>
  <si>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</si>
  <si>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</si>
  <si>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</si>
  <si>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</si>
  <si>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</si>
  <si>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</si>
  <si>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</si>
  <si>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</si>
  <si>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</si>
  <si>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</si>
  <si>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</si>
  <si>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</si>
  <si>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</si>
  <si>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</si>
  <si>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</si>
  <si>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</si>
  <si>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</si>
  <si>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</si>
  <si>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</si>
  <si>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</si>
  <si>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</si>
  <si>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</si>
  <si>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</si>
  <si>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</si>
  <si>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</si>
  <si>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</si>
  <si>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</si>
  <si>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</si>
  <si>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</si>
  <si>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</si>
  <si>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</si>
  <si>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</si>
  <si>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</si>
  <si>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</si>
  <si>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</si>
  <si>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</si>
  <si>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</si>
  <si>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</si>
  <si>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</si>
  <si>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</si>
  <si>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</si>
  <si>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</si>
  <si>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</si>
  <si>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</si>
  <si>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</si>
  <si>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</si>
  <si>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</si>
  <si>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</si>
  <si>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</si>
  <si>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</si>
  <si>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</si>
  <si>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</si>
  <si>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</si>
  <si>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</si>
  <si>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</si>
  <si>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</si>
  <si>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</si>
  <si>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</si>
  <si>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</si>
  <si>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</si>
  <si>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</si>
  <si>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</si>
  <si>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</si>
  <si>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</si>
  <si>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</si>
  <si>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</si>
  <si>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</si>
  <si>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</si>
  <si>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</si>
  <si>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</si>
  <si>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</si>
  <si>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</si>
  <si>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</si>
  <si>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</si>
  <si>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</si>
  <si>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</si>
  <si>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</si>
  <si>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</si>
  <si>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</si>
  <si>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</si>
  <si>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</si>
  <si>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</si>
  <si>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</si>
  <si>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</si>
  <si>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</si>
  <si>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</si>
  <si>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</si>
  <si>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</si>
  <si>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</si>
  <si>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</si>
  <si>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</si>
  <si>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</si>
  <si>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</si>
  <si>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</si>
  <si>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</si>
  <si>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</si>
  <si>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</si>
  <si>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</si>
  <si>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</si>
  <si>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</si>
  <si>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</si>
  <si>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</si>
  <si>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</si>
  <si>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</si>
  <si>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</si>
  <si>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</si>
  <si>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</si>
  <si>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</si>
  <si>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</si>
  <si>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</si>
  <si>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</si>
  <si>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</si>
  <si>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</si>
  <si>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</si>
  <si>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</si>
  <si>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</si>
  <si>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</si>
  <si>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</si>
  <si>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</si>
  <si>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</si>
  <si>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</si>
  <si>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</si>
  <si>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</si>
  <si>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</si>
  <si>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</si>
  <si>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</si>
  <si>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</si>
  <si>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</si>
  <si>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</si>
  <si>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</si>
  <si>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</si>
  <si>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</si>
  <si>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</si>
  <si>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</si>
  <si>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</si>
  <si>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</si>
  <si>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</si>
  <si>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</si>
  <si>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</si>
  <si>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</si>
  <si>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</si>
  <si>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</si>
  <si>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</si>
  <si>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</si>
  <si>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</si>
  <si>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</si>
  <si>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</si>
  <si>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</si>
  <si>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</si>
  <si>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</si>
  <si>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</si>
  <si>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</si>
  <si>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</si>
  <si>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</si>
  <si>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</si>
  <si>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</si>
  <si>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</si>
  <si>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</si>
  <si>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</si>
  <si>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</si>
  <si>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</si>
  <si>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</si>
  <si>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</si>
  <si>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</si>
  <si>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</si>
  <si>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</si>
  <si>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</si>
  <si>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</si>
  <si>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</si>
  <si>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</si>
  <si>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</si>
  <si>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</si>
  <si>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</si>
  <si>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</si>
  <si>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</si>
  <si>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</si>
  <si>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</si>
  <si>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</si>
  <si>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</si>
  <si>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</si>
  <si>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</si>
  <si>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</si>
  <si>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</si>
  <si>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</si>
  <si>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</si>
  <si>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</si>
  <si>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</si>
  <si>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</si>
  <si>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</si>
  <si>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</si>
  <si>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</si>
  <si>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</si>
  <si>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</si>
  <si>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</si>
  <si>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</si>
  <si>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</si>
  <si>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</si>
  <si>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</si>
  <si>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</si>
  <si>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</si>
  <si>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</si>
  <si>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</si>
  <si>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</si>
  <si>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</si>
  <si>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</si>
  <si>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</si>
  <si>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</si>
  <si>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</si>
  <si>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</si>
  <si>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</si>
  <si>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</si>
  <si>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</si>
  <si>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</si>
  <si>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</si>
  <si>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</si>
  <si>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</si>
  <si>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</si>
  <si>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</si>
  <si>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</si>
  <si>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</si>
  <si>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</si>
  <si>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</si>
  <si>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</si>
  <si>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</si>
  <si>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</si>
  <si>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</si>
  <si>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</si>
  <si>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</si>
  <si>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</si>
  <si>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</si>
  <si>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</si>
  <si>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</si>
  <si>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</si>
  <si>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</si>
  <si>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</si>
  <si>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</si>
  <si>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</si>
  <si>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</si>
  <si>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</si>
  <si>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</si>
  <si>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</si>
  <si>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</si>
  <si>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</si>
  <si>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</si>
  <si>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</si>
  <si>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</si>
  <si>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</si>
  <si>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</si>
  <si>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</si>
  <si>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</si>
  <si>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</si>
  <si>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</si>
  <si>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</si>
  <si>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</si>
  <si>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</si>
  <si>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</si>
  <si>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</si>
  <si>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</si>
  <si>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</si>
  <si>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</si>
  <si>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</si>
  <si>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</si>
  <si>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</si>
  <si>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</si>
  <si>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</si>
  <si>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</si>
  <si>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</si>
  <si>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</si>
  <si>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</si>
  <si>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</si>
  <si>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</si>
  <si>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</si>
  <si>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</si>
  <si>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</si>
  <si>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</si>
  <si>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</si>
  <si>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</si>
  <si>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</si>
  <si>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</si>
  <si>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</si>
  <si>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</si>
  <si>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</si>
  <si>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</si>
  <si>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</si>
  <si>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</si>
  <si>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</si>
  <si>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</si>
  <si>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</si>
  <si>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</si>
  <si>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</si>
  <si>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</si>
  <si>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</si>
  <si>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</si>
  <si>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</si>
  <si>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</si>
  <si>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</si>
  <si>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</si>
  <si>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</si>
  <si>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</si>
  <si>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</si>
  <si>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</si>
  <si>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</si>
  <si>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</si>
  <si>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</si>
  <si>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</si>
  <si>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</si>
  <si>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</si>
  <si>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</si>
  <si>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</si>
  <si>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</si>
  <si>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</si>
  <si>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</si>
  <si>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</si>
  <si>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</si>
  <si>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</si>
  <si>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</si>
  <si>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</si>
  <si>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</si>
  <si>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</si>
  <si>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</si>
  <si>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</si>
  <si>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</si>
  <si>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</si>
  <si>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</si>
  <si>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</si>
  <si>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</si>
  <si>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</si>
  <si>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</si>
  <si>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</si>
  <si>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</si>
  <si>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</si>
  <si>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</si>
  <si>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</si>
  <si>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</si>
  <si>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</si>
  <si>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</si>
  <si>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</si>
  <si>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</si>
  <si>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</si>
  <si>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</si>
  <si>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</si>
  <si>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</si>
  <si>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</si>
  <si>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</si>
  <si>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</si>
  <si>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</si>
  <si>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</si>
  <si>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</si>
  <si>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</si>
  <si>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</si>
  <si>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</si>
  <si>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</si>
  <si>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</si>
  <si>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</si>
  <si>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</si>
  <si>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</si>
  <si>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</si>
  <si>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</si>
  <si>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</si>
  <si>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</si>
  <si>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</si>
  <si>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</si>
  <si>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</si>
  <si>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</si>
  <si>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</si>
  <si>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</si>
  <si>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</si>
  <si>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</si>
  <si>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</si>
  <si>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</si>
  <si>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</si>
  <si>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</si>
  <si>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</si>
  <si>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</si>
  <si>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</si>
  <si>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</si>
  <si>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</si>
  <si>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</si>
  <si>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</si>
  <si>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</si>
  <si>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</si>
  <si>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</si>
  <si>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</si>
  <si>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</si>
  <si>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</si>
  <si>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</si>
  <si>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</si>
  <si>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</si>
  <si>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</si>
  <si>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</si>
  <si>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</si>
  <si>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</si>
  <si>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</si>
  <si>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</si>
  <si>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</si>
  <si>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</si>
  <si>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</si>
  <si>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</si>
  <si>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</si>
  <si>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</si>
  <si>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</si>
  <si>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</si>
  <si>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</si>
  <si>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</si>
  <si>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</si>
  <si>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</si>
  <si>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</si>
  <si>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</si>
  <si>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</si>
  <si>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</si>
  <si>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</si>
  <si>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</si>
  <si>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</si>
  <si>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</si>
  <si>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</si>
  <si>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</si>
  <si>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</si>
  <si>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</si>
  <si>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</si>
  <si>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</si>
  <si>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</si>
  <si>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</si>
  <si>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</si>
  <si>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</si>
  <si>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</si>
  <si>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</si>
  <si>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</si>
  <si>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</si>
  <si>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</si>
  <si>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</si>
  <si>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</si>
  <si>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</si>
  <si>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</si>
  <si>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</si>
  <si>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</si>
  <si>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</si>
  <si>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</si>
  <si>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</si>
  <si>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</si>
  <si>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</si>
  <si>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</si>
  <si>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</si>
  <si>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</si>
  <si>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</si>
  <si>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</si>
  <si>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</si>
  <si>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</si>
  <si>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</si>
  <si>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</si>
  <si>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</si>
  <si>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</si>
  <si>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</si>
  <si>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</si>
  <si>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</si>
  <si>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</si>
  <si>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</si>
  <si>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</si>
  <si>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</si>
  <si>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</si>
  <si>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</si>
  <si>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</si>
  <si>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</si>
  <si>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</si>
  <si>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</si>
  <si>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</si>
  <si>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</si>
  <si>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</si>
  <si>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</si>
  <si>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</si>
  <si>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</si>
  <si>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</si>
  <si>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</si>
  <si>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</si>
  <si>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</si>
  <si>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</si>
  <si>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</si>
  <si>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</si>
  <si>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</si>
  <si>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</si>
  <si>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</si>
  <si>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</si>
  <si>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</si>
  <si>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</si>
  <si>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</si>
  <si>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</si>
  <si>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</si>
  <si>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</si>
  <si>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</si>
  <si>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</si>
  <si>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</si>
  <si>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</si>
  <si>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</si>
  <si>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</si>
  <si>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</si>
  <si>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</si>
  <si>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</si>
  <si>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</si>
  <si>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</si>
  <si>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</si>
  <si>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</si>
  <si>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</si>
  <si>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</si>
  <si>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</si>
  <si>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</si>
  <si>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</si>
  <si>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</si>
  <si>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</si>
  <si>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</si>
  <si>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</si>
  <si>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</si>
  <si>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</si>
  <si>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</si>
  <si>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</si>
  <si>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</si>
  <si>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</si>
  <si>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</si>
  <si>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</si>
  <si>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</si>
  <si>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</si>
  <si>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</si>
  <si>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</si>
  <si>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</si>
  <si>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</si>
  <si>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</si>
  <si>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</si>
  <si>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</si>
  <si>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</si>
  <si>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</si>
  <si>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</si>
  <si>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</si>
  <si>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</si>
  <si>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</si>
  <si>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</si>
  <si>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</si>
  <si>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</si>
  <si>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</si>
  <si>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</si>
  <si>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</si>
  <si>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</si>
  <si>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</si>
  <si>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</si>
  <si>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</si>
  <si>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</si>
  <si>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</si>
  <si>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</si>
  <si>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</si>
  <si>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</si>
  <si>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</si>
  <si>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</si>
  <si>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</si>
  <si>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</si>
  <si>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</si>
  <si>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</si>
  <si>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</si>
  <si>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</si>
  <si>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</si>
  <si>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</si>
  <si>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</si>
  <si>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</si>
  <si>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</si>
  <si>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</si>
  <si>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</si>
  <si>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</si>
  <si>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</si>
  <si>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</si>
  <si>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</si>
  <si>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</si>
  <si>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</si>
  <si>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48-52</t>
  </si>
  <si>
    <t>920-930</t>
  </si>
  <si>
    <t>37.3-41.30</t>
  </si>
  <si>
    <t>D</t>
  </si>
  <si>
    <t>2485-2585</t>
  </si>
  <si>
    <t>2800-3000</t>
  </si>
  <si>
    <t>MULTIPLIER SHARE &amp; STOCK ADVISORS PRIVATE LIMITED</t>
  </si>
  <si>
    <t>3780-3880</t>
  </si>
  <si>
    <t>4100-4200</t>
  </si>
  <si>
    <t>2150-2350</t>
  </si>
  <si>
    <t>Chemicals</t>
  </si>
  <si>
    <t>Profit of Rs.20/-</t>
  </si>
  <si>
    <t>5050-5300</t>
  </si>
  <si>
    <t>730-740</t>
  </si>
  <si>
    <t>NILKAMAL</t>
  </si>
  <si>
    <t>1855-1955</t>
  </si>
  <si>
    <t>1705-1750</t>
  </si>
  <si>
    <t>1875-2000</t>
  </si>
  <si>
    <t>1445-1497</t>
  </si>
  <si>
    <t>1630-1750</t>
  </si>
  <si>
    <t>Profiit of Rs.15/-</t>
  </si>
  <si>
    <t>158-164</t>
  </si>
  <si>
    <t>180-195</t>
  </si>
  <si>
    <t>Profit of Rs.24/-</t>
  </si>
  <si>
    <t>1320-1330</t>
  </si>
  <si>
    <t>LTF</t>
  </si>
  <si>
    <t>TATACONSUM MAY FUT</t>
  </si>
  <si>
    <t>1128-1150</t>
  </si>
  <si>
    <t>NK SECURITIES RESEARCH PRIVATE LIMITED</t>
  </si>
  <si>
    <t>NSE</t>
  </si>
  <si>
    <t>NIFTY 21800 PE 30 MAY</t>
  </si>
  <si>
    <t>NIFTY 23200 CE 30 MAY</t>
  </si>
  <si>
    <t>695-730</t>
  </si>
  <si>
    <t>GOLKONDA</t>
  </si>
  <si>
    <t>180-190</t>
  </si>
  <si>
    <t>1410-1480</t>
  </si>
  <si>
    <t>1600-1700</t>
  </si>
  <si>
    <t>GREEN PEAKS ENTERPRISES LLP</t>
  </si>
  <si>
    <t>SIPTL</t>
  </si>
  <si>
    <t>1310-1360</t>
  </si>
  <si>
    <t>1435-1510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</si>
  <si>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</si>
  <si>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</si>
  <si>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</si>
  <si>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</si>
  <si>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</si>
  <si>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</si>
  <si>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</si>
  <si>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</si>
  <si>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</si>
  <si>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</si>
  <si>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</si>
  <si>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</si>
  <si>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FRANKLININD</t>
  </si>
  <si>
    <t>NBFOOT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</si>
  <si>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</si>
  <si>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</si>
  <si>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</si>
  <si>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</si>
  <si>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</si>
  <si>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</si>
  <si>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</si>
  <si>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</si>
  <si>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</si>
  <si>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</si>
  <si>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</si>
  <si>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</si>
  <si>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</si>
  <si>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</si>
  <si>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NIKHIL RAJESH SINGH</t>
  </si>
  <si>
    <t>464-473</t>
  </si>
  <si>
    <t>445-455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</si>
  <si>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</si>
  <si>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</si>
  <si>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</si>
  <si>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</si>
  <si>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</si>
  <si>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</si>
  <si>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</si>
  <si>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</si>
  <si>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STOCK VERTEX VENTURES</t>
  </si>
  <si>
    <t>GUJTLRM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</si>
  <si>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</si>
  <si>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</si>
  <si>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</si>
  <si>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</si>
  <si>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</si>
  <si>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</si>
  <si>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</si>
  <si>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</si>
  <si>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</si>
  <si>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</si>
  <si>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</si>
  <si>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466-458</t>
  </si>
  <si>
    <t>HAVELLS MAY FUT</t>
  </si>
  <si>
    <t>1701-1722</t>
  </si>
  <si>
    <t>FEDERALBNK MAY FUT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</si>
  <si>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</si>
  <si>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</si>
  <si>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</si>
  <si>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</si>
  <si>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</si>
  <si>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</si>
  <si>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</si>
  <si>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GVL</t>
  </si>
  <si>
    <t>MANSI SHARE AND STOCK ADVISORS PVT LTD</t>
  </si>
  <si>
    <t>Profit of Rs.17/-</t>
  </si>
  <si>
    <t>AXISBANK MAY FUT</t>
  </si>
  <si>
    <t>1148-1165</t>
  </si>
  <si>
    <t>Loss of Rs.8/-</t>
  </si>
  <si>
    <t>NIFTY 22300 PE 09-MAY</t>
  </si>
  <si>
    <t>120-200</t>
  </si>
  <si>
    <t>NIFTY 23000 CE 30 MAY</t>
  </si>
  <si>
    <t>Profit of Rs.26/-</t>
  </si>
  <si>
    <t>Loss of Rs.2.5/-</t>
  </si>
  <si>
    <t>AMKAY</t>
  </si>
  <si>
    <t>CINCO STOCK VISION LLP</t>
  </si>
  <si>
    <t>ASHWIN STOCKS AND INVESTMENT PRIVATE LIMITED</t>
  </si>
  <si>
    <t>HEALTHYLIFE</t>
  </si>
  <si>
    <t>GRANDEUR CORPORATION PRIVATE LIMITED</t>
  </si>
  <si>
    <t>RGRL</t>
  </si>
  <si>
    <t>SAI</t>
  </si>
  <si>
    <t>MANSI SHARE &amp; STOCK ADVISORS PRIVATE LIMITED</t>
  </si>
  <si>
    <t>NIFTY 22200 PE 9 MAY</t>
  </si>
  <si>
    <t>NIFTY 22250 CE 9 MAY</t>
  </si>
  <si>
    <t>Profit of Rs.39.5/-</t>
  </si>
  <si>
    <t>RELIANCE MAY FUT</t>
  </si>
  <si>
    <t>2868-2910</t>
  </si>
  <si>
    <t>NIFTY 22150 CE 9 MAY</t>
  </si>
  <si>
    <t>100-150</t>
  </si>
  <si>
    <t>LT 3380 CE MAY</t>
  </si>
  <si>
    <t>LT 3460 CE MAY</t>
  </si>
  <si>
    <t>65-68</t>
  </si>
  <si>
    <t>39-42</t>
  </si>
  <si>
    <t>BANKNIFTY 48000 CE 15 MAY</t>
  </si>
  <si>
    <t>450-550</t>
  </si>
  <si>
    <t>DIXON MAY FUT</t>
  </si>
  <si>
    <t>8545-8650</t>
  </si>
  <si>
    <t>ASTRAL MAY FUT</t>
  </si>
  <si>
    <t>2108-2140</t>
  </si>
  <si>
    <t>Loss of Rs.85/-</t>
  </si>
  <si>
    <t>Profit of Rs.4/-</t>
  </si>
  <si>
    <t>Loss of Rs.50/-</t>
  </si>
  <si>
    <t>CAMELLIA TRADEX PRIVATE LIMITED</t>
  </si>
  <si>
    <t>TOPGAIN FINANCE PRIVATE LIMITED</t>
  </si>
  <si>
    <t>EPITOME TRADING AND INVESTMENTS</t>
  </si>
  <si>
    <t>JANUSCORP</t>
  </si>
  <si>
    <t>LEMON MANAGEMENT CONSULTANCY PRIVATE LIMITED</t>
  </si>
  <si>
    <t>MANGALBHAI SHANABHAI BARIYA</t>
  </si>
  <si>
    <t>VOLLF</t>
  </si>
  <si>
    <t>SHRABONI BISWAS</t>
  </si>
  <si>
    <t>SANDARV TRADING PRIVATE LIMITED</t>
  </si>
  <si>
    <t>HINDMOTORS</t>
  </si>
  <si>
    <t>Hindustan Motors Limited</t>
  </si>
  <si>
    <t>MUDUPULAVEMULA SURENDRANADHA REDDY</t>
  </si>
  <si>
    <t>TGL</t>
  </si>
  <si>
    <t>Teerth Gopicon Limited</t>
  </si>
  <si>
    <t>WOMANCART</t>
  </si>
  <si>
    <t>Womancart Limited</t>
  </si>
  <si>
    <t>ASHWIN REALITY PRIVATE LIMITED</t>
  </si>
  <si>
    <t>Loss of Rs.7/-</t>
  </si>
  <si>
    <t>Profit of Rs.2/-</t>
  </si>
  <si>
    <t>NIFTY 22000 PE 16 MAY</t>
  </si>
  <si>
    <t>200-250</t>
  </si>
  <si>
    <t>BANKNIFTY 47700 PE 15 MAY</t>
  </si>
  <si>
    <t>Profit of Rs.3/-</t>
  </si>
  <si>
    <t>Profit of Rs.13/-</t>
  </si>
  <si>
    <t>Profit of Rs.27/-</t>
  </si>
  <si>
    <t>Profit of Rs.72.5/-</t>
  </si>
  <si>
    <t>AAPLUSTRAD</t>
  </si>
  <si>
    <t>SHAH DIPAK KANAYALAL</t>
  </si>
  <si>
    <t>MAHADEV MANUBHAI MAKVANA</t>
  </si>
  <si>
    <t>AAYUSH</t>
  </si>
  <si>
    <t>SARVAGAY TEXTILE LLP</t>
  </si>
  <si>
    <t>AMBOAGRI</t>
  </si>
  <si>
    <t>THYAGARAJANGURUMURTHY</t>
  </si>
  <si>
    <t>ANCHAL BANSAL</t>
  </si>
  <si>
    <t>PRANAV PARESH SHAH</t>
  </si>
  <si>
    <t>RAKESH KHANNA</t>
  </si>
  <si>
    <t>SPRING VENTURES</t>
  </si>
  <si>
    <t>MOUNTAIN VENTURES</t>
  </si>
  <si>
    <t>YUGA STOCKS AND COMMODITIES PRIVATE LIMITED .</t>
  </si>
  <si>
    <t>BCCL</t>
  </si>
  <si>
    <t>RCSPL SHARE BROKING PRIVATE LIMITED</t>
  </si>
  <si>
    <t>K2 FINVENTURE</t>
  </si>
  <si>
    <t>BCLENTERPR</t>
  </si>
  <si>
    <t>RAMESH KUMAR VARMA HUF</t>
  </si>
  <si>
    <t>ETT</t>
  </si>
  <si>
    <t>RDS CORPORATE SERVICES PRIVATE LIMITED</t>
  </si>
  <si>
    <t>JAGDISH KUMAR RAVAL</t>
  </si>
  <si>
    <t>GCONNECT</t>
  </si>
  <si>
    <t>AGRAWAL NIKUNJ</t>
  </si>
  <si>
    <t>VAXFAB ENTERPRISES LIMITED</t>
  </si>
  <si>
    <t>VENKATRAMAN KRISHNAN</t>
  </si>
  <si>
    <t>MIKY KIRTIKUMAR SHAH</t>
  </si>
  <si>
    <t>PMC FINCORP LIMITED</t>
  </si>
  <si>
    <t>SHUBHAM ASHOKBHAI PATEL</t>
  </si>
  <si>
    <t>MARGI MAHAVIRBHAI TIWARI</t>
  </si>
  <si>
    <t>KALPANA MADHANI SECURITIES PRIVATE LIMITED</t>
  </si>
  <si>
    <t>SOHAM FINCARE INDIA LLP</t>
  </si>
  <si>
    <t>VISHAL BIPINCHANDRA DOSHI</t>
  </si>
  <si>
    <t>SHALINISIDDHARTHGHORPADE</t>
  </si>
  <si>
    <t>MADHUBENMEHTA</t>
  </si>
  <si>
    <t>JOLLYWILSON</t>
  </si>
  <si>
    <t>JAIDEV NARAYANAN IYENGAR</t>
  </si>
  <si>
    <t>FALGUNI BIPIN GANDHI</t>
  </si>
  <si>
    <t>RAVINDER SINGH NAR</t>
  </si>
  <si>
    <t>SPREAD X SECURITIES PRIVATE LIMITED</t>
  </si>
  <si>
    <t>KIRAN INDRABHAN KARNAWAT</t>
  </si>
  <si>
    <t>PUSHPA BHAJU</t>
  </si>
  <si>
    <t>YESHWANT LAXMANRAO MORE</t>
  </si>
  <si>
    <t>INDRENEW</t>
  </si>
  <si>
    <t>MAHENDRA GIRDHARILAL WADHWANI</t>
  </si>
  <si>
    <t>IRONWOOD</t>
  </si>
  <si>
    <t>ADITHYA</t>
  </si>
  <si>
    <t>MAHARSHI HASMUKHBHAI PANCHAL</t>
  </si>
  <si>
    <t>KZLFIN</t>
  </si>
  <si>
    <t>GAURAV DUGAR</t>
  </si>
  <si>
    <t>MAHACORP</t>
  </si>
  <si>
    <t>ANKIT MAHENDRABHAI PARLESHA</t>
  </si>
  <si>
    <t>MNIL</t>
  </si>
  <si>
    <t>STRM SECURITIES SOLUTIONS PRIVATE LIMITED</t>
  </si>
  <si>
    <t>MONGIPA</t>
  </si>
  <si>
    <t>SHOEB RAFIQ MOHAMMAD</t>
  </si>
  <si>
    <t>NETLINK</t>
  </si>
  <si>
    <t>PARLEIND</t>
  </si>
  <si>
    <t>BONANZA PORTFOLIO LIMITED</t>
  </si>
  <si>
    <t>VIJAYKUMAR JAYANTILAL THAKKAR</t>
  </si>
  <si>
    <t>RAKESH BHADE</t>
  </si>
  <si>
    <t>ROLLT</t>
  </si>
  <si>
    <t>SHASHIJIT</t>
  </si>
  <si>
    <t>JAINAM P PATWA</t>
  </si>
  <si>
    <t>TEXELIN</t>
  </si>
  <si>
    <t>NAGARAJA NAIDU VADLAMUDI</t>
  </si>
  <si>
    <t>TIJARIA</t>
  </si>
  <si>
    <t>NAV CAPITAL VCC - NAV CAPITAL EMERGING STAR FUND</t>
  </si>
  <si>
    <t>VANICOM</t>
  </si>
  <si>
    <t>MAYANK MOHAN</t>
  </si>
  <si>
    <t>VIVAA</t>
  </si>
  <si>
    <t>PARASRAMPURIA INFRASTRUCTURE LLP</t>
  </si>
  <si>
    <t>WAA</t>
  </si>
  <si>
    <t>AVROIND</t>
  </si>
  <si>
    <t>AVRO INDIA LIMITED</t>
  </si>
  <si>
    <t>NILESH  DHAKAD</t>
  </si>
  <si>
    <t>BLUEPEBBLE</t>
  </si>
  <si>
    <t>Blue Pebble Limited</t>
  </si>
  <si>
    <t>SANDEEP SINGH</t>
  </si>
  <si>
    <t>CGRAPHICS</t>
  </si>
  <si>
    <t>Creative Graphics S Ind L</t>
  </si>
  <si>
    <t>DLINKINDIA</t>
  </si>
  <si>
    <t>D-Link India Ltd</t>
  </si>
  <si>
    <t>GRAVITON RESEARCH CAPITAL LLP</t>
  </si>
  <si>
    <t>GRPLTD</t>
  </si>
  <si>
    <t>GRP Limited</t>
  </si>
  <si>
    <t>JWL</t>
  </si>
  <si>
    <t>Jupiter Wagons Limited</t>
  </si>
  <si>
    <t>SABAR</t>
  </si>
  <si>
    <t>Sabar Flex India Limited</t>
  </si>
  <si>
    <t>HASMUKHLAL PITAMBERDAS PANCHAL</t>
  </si>
  <si>
    <t>PRADIP HASMUKHBHAI PANCHAL</t>
  </si>
  <si>
    <t>SLONE</t>
  </si>
  <si>
    <t>Slone Infosystems Limited</t>
  </si>
  <si>
    <t>JITENDRA MULARAM CHOUDHARY</t>
  </si>
  <si>
    <t>LAXMIKANTH PRABHU N</t>
  </si>
  <si>
    <t>SMARTLINK</t>
  </si>
  <si>
    <t>Smartlink Holdings Ltd</t>
  </si>
  <si>
    <t>QE SECURITIES LLP</t>
  </si>
  <si>
    <t>DIGAMBER SINGH</t>
  </si>
  <si>
    <t>SUNREST</t>
  </si>
  <si>
    <t>Sunrest Lifescience Ltd</t>
  </si>
  <si>
    <t>SHARDABEN DALSUKHRAM THAKKAR</t>
  </si>
  <si>
    <t>VORA FINANCIAL SERVICES PVT LTD</t>
  </si>
  <si>
    <t>TRU</t>
  </si>
  <si>
    <t>TruCap Finance Limited</t>
  </si>
  <si>
    <t>INTERMOBILITY VISA SOLUTION PRIVATE LIMITED</t>
  </si>
  <si>
    <t>IND SWIFT LABORATORIES LIMITED</t>
  </si>
  <si>
    <t>NIVL IT SERVICES PRIVATE LIMITED</t>
  </si>
  <si>
    <t>TRUST</t>
  </si>
  <si>
    <t>Trust Fintech Limited</t>
  </si>
  <si>
    <t>Vijaya Diagnostic Cen Ltd</t>
  </si>
  <si>
    <t>MICROCURVES TRADING PRIVATE LIMITED</t>
  </si>
  <si>
    <t>ISFT</t>
  </si>
  <si>
    <t>Intrasoft Tech. Ltd</t>
  </si>
  <si>
    <t>RAVI JHUNJHUNWALA</t>
  </si>
  <si>
    <t>THAKOR NAYANA CHANDUBHAI</t>
  </si>
  <si>
    <t>STEELXIND</t>
  </si>
  <si>
    <t>Steel Exchange India Ltd</t>
  </si>
  <si>
    <t>VIZAG PROFILES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</si>
</sst>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8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" fillId="47" borderId="29" xfId="0" applyFont="1" applyFill="1" applyBorder="1" applyAlignment="1">
      <alignment horizontal="center" vertical="center"/>
    </xf>
    <xf numFmtId="165" fontId="36" fillId="47" borderId="29" xfId="0" applyNumberFormat="1" applyFont="1" applyFill="1" applyBorder="1" applyAlignment="1">
      <alignment horizontal="center" vertical="center"/>
    </xf>
    <xf numFmtId="15" fontId="3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left"/>
    </xf>
    <xf numFmtId="43" fontId="36" fillId="47" borderId="29" xfId="0" applyNumberFormat="1" applyFont="1" applyFill="1" applyBorder="1" applyAlignment="1">
      <alignment horizontal="center" vertical="top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2" fontId="37" fillId="48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" fontId="36" fillId="42" borderId="29" xfId="0" applyNumberFormat="1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8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6" fontId="36" fillId="48" borderId="39" xfId="0" applyNumberFormat="1" applyFont="1" applyFill="1" applyBorder="1" applyAlignment="1">
      <alignment horizontal="center" vertical="center"/>
    </xf>
    <xf numFmtId="166" fontId="36" fillId="48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308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45425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45425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4" t="s">
        <v>16</v>
      </c>
      <c r="B9" s="346" t="s">
        <v>17</v>
      </c>
      <c r="C9" s="346" t="s">
        <v>18</v>
      </c>
      <c r="D9" s="346" t="s">
        <v>19</v>
      </c>
      <c r="E9" s="26" t="s">
        <v>20</v>
      </c>
      <c r="F9" s="26" t="s">
        <v>21</v>
      </c>
      <c r="G9" s="341" t="s">
        <v>22</v>
      </c>
      <c r="H9" s="342"/>
      <c r="I9" s="343"/>
      <c r="J9" s="341" t="s">
        <v>23</v>
      </c>
      <c r="K9" s="342"/>
      <c r="L9" s="343"/>
      <c r="M9" s="26"/>
      <c r="N9" s="27"/>
      <c r="O9" s="27"/>
      <c r="P9" s="27"/>
    </row>
    <row r="10" spans="1:16" ht="40.200000000000003">
      <c r="A10" s="345"/>
      <c r="B10" s="347"/>
      <c r="C10" s="347"/>
      <c r="D10" s="347"/>
      <c r="E10" s="28" t="s">
        <v>24</v>
      </c>
      <c r="F10" s="28" t="s">
        <v>24</v>
      </c>
      <c r="G10" s="211" t="s">
        <v>25</v>
      </c>
      <c r="H10" s="211" t="s">
        <v>26</v>
      </c>
      <c r="I10" s="211" t="s">
        <v>27</v>
      </c>
      <c r="J10" s="211" t="s">
        <v>28</v>
      </c>
      <c r="K10" s="211" t="s">
        <v>29</v>
      </c>
      <c r="L10" s="211" t="s">
        <v>30</v>
      </c>
      <c r="M10" s="211" t="s">
        <v>31</v>
      </c>
      <c r="N10" s="29" t="s">
        <v>32</v>
      </c>
      <c r="O10" s="29" t="s">
        <v>33</v>
      </c>
      <c r="P10" s="30" t="s">
        <v>836</v>
      </c>
    </row>
    <row r="11" spans="1:16" ht="12.75" customHeight="1">
      <c r="A11" s="218">
        <v>1</v>
      </c>
      <c r="B11" s="230" t="s">
        <v>34</v>
      </c>
      <c r="C11" s="209" t="s">
        <v>35</v>
      </c>
      <c r="D11" s="221">
        <v>45442</v>
      </c>
      <c r="E11" s="209">
        <v>22140.6</v>
      </c>
      <c r="F11" s="209">
        <v>22140.483333333334</v>
      </c>
      <c r="G11" s="208">
        <v>22050.966666666667</v>
      </c>
      <c r="H11" s="208">
        <v>21961.333333333332</v>
      </c>
      <c r="I11" s="208">
        <v>21871.816666666666</v>
      </c>
      <c r="J11" s="208">
        <v>22230.116666666669</v>
      </c>
      <c r="K11" s="208">
        <v>22319.633333333339</v>
      </c>
      <c r="L11" s="208">
        <v>22409.26666666667</v>
      </c>
      <c r="M11" s="207">
        <v>22230</v>
      </c>
      <c r="N11" s="207">
        <v>22050.85</v>
      </c>
      <c r="O11" s="207">
        <v>14942975</v>
      </c>
      <c r="P11" s="210">
        <v>-1.1482448045354265E-2</v>
      </c>
    </row>
    <row r="12" spans="1:16" ht="12.75" customHeight="1">
      <c r="A12" s="218">
        <v>2</v>
      </c>
      <c r="B12" s="230" t="s">
        <v>34</v>
      </c>
      <c r="C12" s="209" t="s">
        <v>36</v>
      </c>
      <c r="D12" s="221">
        <v>45441</v>
      </c>
      <c r="E12" s="209">
        <v>47607.25</v>
      </c>
      <c r="F12" s="209">
        <v>47725.700000000004</v>
      </c>
      <c r="G12" s="208">
        <v>47361.400000000009</v>
      </c>
      <c r="H12" s="208">
        <v>47115.55</v>
      </c>
      <c r="I12" s="208">
        <v>46751.250000000007</v>
      </c>
      <c r="J12" s="208">
        <v>47971.55000000001</v>
      </c>
      <c r="K12" s="208">
        <v>48335.850000000013</v>
      </c>
      <c r="L12" s="208">
        <v>48581.700000000012</v>
      </c>
      <c r="M12" s="207">
        <v>48090</v>
      </c>
      <c r="N12" s="207">
        <v>47479.85</v>
      </c>
      <c r="O12" s="207">
        <v>2759265</v>
      </c>
      <c r="P12" s="210">
        <v>2.7911185734767418E-3</v>
      </c>
    </row>
    <row r="13" spans="1:16" ht="12.75" customHeight="1">
      <c r="A13" s="218">
        <v>3</v>
      </c>
      <c r="B13" s="230" t="s">
        <v>34</v>
      </c>
      <c r="C13" s="229" t="s">
        <v>37</v>
      </c>
      <c r="D13" s="223">
        <v>45440</v>
      </c>
      <c r="E13" s="222">
        <v>21175.75</v>
      </c>
      <c r="F13" s="222">
        <v>21212.133333333331</v>
      </c>
      <c r="G13" s="224">
        <v>21054.816666666662</v>
      </c>
      <c r="H13" s="224">
        <v>20933.883333333331</v>
      </c>
      <c r="I13" s="224">
        <v>20776.566666666662</v>
      </c>
      <c r="J13" s="224">
        <v>21333.066666666662</v>
      </c>
      <c r="K13" s="224">
        <v>21490.383333333328</v>
      </c>
      <c r="L13" s="224">
        <v>21611.316666666662</v>
      </c>
      <c r="M13" s="225">
        <v>21369.45</v>
      </c>
      <c r="N13" s="225">
        <v>21091.200000000001</v>
      </c>
      <c r="O13" s="225">
        <v>64600</v>
      </c>
      <c r="P13" s="226">
        <v>-7.7669902912621352E-2</v>
      </c>
    </row>
    <row r="14" spans="1:16" ht="12.75" customHeight="1">
      <c r="A14" s="218">
        <v>4</v>
      </c>
      <c r="B14" s="230" t="s">
        <v>34</v>
      </c>
      <c r="C14" s="229" t="s">
        <v>38</v>
      </c>
      <c r="D14" s="223">
        <v>45439</v>
      </c>
      <c r="E14" s="222">
        <v>10896.1</v>
      </c>
      <c r="F14" s="222">
        <v>10837.666666666668</v>
      </c>
      <c r="G14" s="224">
        <v>10764.633333333335</v>
      </c>
      <c r="H14" s="224">
        <v>10633.166666666668</v>
      </c>
      <c r="I14" s="224">
        <v>10560.133333333335</v>
      </c>
      <c r="J14" s="224">
        <v>10969.133333333335</v>
      </c>
      <c r="K14" s="224">
        <v>11042.166666666668</v>
      </c>
      <c r="L14" s="224">
        <v>11173.633333333335</v>
      </c>
      <c r="M14" s="225">
        <v>10910.7</v>
      </c>
      <c r="N14" s="225">
        <v>10706.2</v>
      </c>
      <c r="O14" s="225">
        <v>1989925</v>
      </c>
      <c r="P14" s="226">
        <v>2.5324934626631115E-2</v>
      </c>
    </row>
    <row r="15" spans="1:16" ht="12.75" customHeight="1">
      <c r="A15" s="218">
        <v>5</v>
      </c>
      <c r="B15" s="230" t="s">
        <v>892</v>
      </c>
      <c r="C15" s="222" t="s">
        <v>39</v>
      </c>
      <c r="D15" s="223">
        <v>45442</v>
      </c>
      <c r="E15" s="222">
        <v>676.2</v>
      </c>
      <c r="F15" s="222">
        <v>669.48333333333335</v>
      </c>
      <c r="G15" s="224">
        <v>657.9666666666667</v>
      </c>
      <c r="H15" s="224">
        <v>639.73333333333335</v>
      </c>
      <c r="I15" s="224">
        <v>628.2166666666667</v>
      </c>
      <c r="J15" s="224">
        <v>687.7166666666667</v>
      </c>
      <c r="K15" s="224">
        <v>699.23333333333335</v>
      </c>
      <c r="L15" s="224">
        <v>717.4666666666667</v>
      </c>
      <c r="M15" s="225">
        <v>681</v>
      </c>
      <c r="N15" s="225">
        <v>651.25</v>
      </c>
      <c r="O15" s="225">
        <v>13823000</v>
      </c>
      <c r="P15" s="226">
        <v>-1.2283236994219654E-3</v>
      </c>
    </row>
    <row r="16" spans="1:16" ht="12.75" customHeight="1">
      <c r="A16" s="218">
        <v>6</v>
      </c>
      <c r="B16" s="230" t="s">
        <v>40</v>
      </c>
      <c r="C16" s="227" t="s">
        <v>41</v>
      </c>
      <c r="D16" s="223">
        <v>45442</v>
      </c>
      <c r="E16" s="222">
        <v>7222.3</v>
      </c>
      <c r="F16" s="222">
        <v>7177.4000000000005</v>
      </c>
      <c r="G16" s="224">
        <v>7104.9000000000015</v>
      </c>
      <c r="H16" s="224">
        <v>6987.5000000000009</v>
      </c>
      <c r="I16" s="224">
        <v>6915.0000000000018</v>
      </c>
      <c r="J16" s="224">
        <v>7294.8000000000011</v>
      </c>
      <c r="K16" s="224">
        <v>7367.2999999999993</v>
      </c>
      <c r="L16" s="224">
        <v>7484.7000000000007</v>
      </c>
      <c r="M16" s="225">
        <v>7249.9</v>
      </c>
      <c r="N16" s="225">
        <v>7060</v>
      </c>
      <c r="O16" s="225">
        <v>1363875</v>
      </c>
      <c r="P16" s="226">
        <v>0.1171291082215624</v>
      </c>
    </row>
    <row r="17" spans="1:16" ht="12.75" customHeight="1">
      <c r="A17" s="218">
        <v>7</v>
      </c>
      <c r="B17" s="230" t="s">
        <v>42</v>
      </c>
      <c r="C17" s="227" t="s">
        <v>43</v>
      </c>
      <c r="D17" s="223">
        <v>45442</v>
      </c>
      <c r="E17" s="222">
        <v>26519.8</v>
      </c>
      <c r="F17" s="222">
        <v>26420.833333333332</v>
      </c>
      <c r="G17" s="224">
        <v>25950.066666666666</v>
      </c>
      <c r="H17" s="224">
        <v>25380.333333333332</v>
      </c>
      <c r="I17" s="224">
        <v>24909.566666666666</v>
      </c>
      <c r="J17" s="224">
        <v>26990.566666666666</v>
      </c>
      <c r="K17" s="224">
        <v>27461.333333333336</v>
      </c>
      <c r="L17" s="224">
        <v>28031.066666666666</v>
      </c>
      <c r="M17" s="225">
        <v>26891.599999999999</v>
      </c>
      <c r="N17" s="225">
        <v>25851.1</v>
      </c>
      <c r="O17" s="225">
        <v>169120</v>
      </c>
      <c r="P17" s="226">
        <v>-3.0275229357798167E-2</v>
      </c>
    </row>
    <row r="18" spans="1:16" ht="12.75" customHeight="1">
      <c r="A18" s="218">
        <v>8</v>
      </c>
      <c r="B18" s="230" t="s">
        <v>66</v>
      </c>
      <c r="C18" s="228" t="s">
        <v>44</v>
      </c>
      <c r="D18" s="223">
        <v>45442</v>
      </c>
      <c r="E18" s="222">
        <v>217.35</v>
      </c>
      <c r="F18" s="222">
        <v>215.70000000000002</v>
      </c>
      <c r="G18" s="224">
        <v>213.05000000000004</v>
      </c>
      <c r="H18" s="224">
        <v>208.75000000000003</v>
      </c>
      <c r="I18" s="224">
        <v>206.10000000000005</v>
      </c>
      <c r="J18" s="224">
        <v>220.00000000000003</v>
      </c>
      <c r="K18" s="224">
        <v>222.65</v>
      </c>
      <c r="L18" s="224">
        <v>226.95000000000002</v>
      </c>
      <c r="M18" s="225">
        <v>218.35</v>
      </c>
      <c r="N18" s="225">
        <v>211.4</v>
      </c>
      <c r="O18" s="225">
        <v>65469600</v>
      </c>
      <c r="P18" s="226">
        <v>-9.7198399085191532E-3</v>
      </c>
    </row>
    <row r="19" spans="1:16" ht="12.75" customHeight="1">
      <c r="A19" s="218">
        <v>9</v>
      </c>
      <c r="B19" s="230" t="s">
        <v>45</v>
      </c>
      <c r="C19" s="225" t="s">
        <v>46</v>
      </c>
      <c r="D19" s="223">
        <v>45442</v>
      </c>
      <c r="E19" s="222">
        <v>257.95</v>
      </c>
      <c r="F19" s="222">
        <v>255.13333333333333</v>
      </c>
      <c r="G19" s="224">
        <v>250.56666666666666</v>
      </c>
      <c r="H19" s="224">
        <v>243.18333333333334</v>
      </c>
      <c r="I19" s="224">
        <v>238.61666666666667</v>
      </c>
      <c r="J19" s="224">
        <v>262.51666666666665</v>
      </c>
      <c r="K19" s="224">
        <v>267.08333333333326</v>
      </c>
      <c r="L19" s="224">
        <v>274.46666666666664</v>
      </c>
      <c r="M19" s="225">
        <v>259.7</v>
      </c>
      <c r="N19" s="225">
        <v>247.75</v>
      </c>
      <c r="O19" s="225">
        <v>37954800</v>
      </c>
      <c r="P19" s="226">
        <v>-2.4197860962566844E-2</v>
      </c>
    </row>
    <row r="20" spans="1:16" ht="12.75" customHeight="1">
      <c r="A20" s="218">
        <v>10</v>
      </c>
      <c r="B20" s="230" t="s">
        <v>47</v>
      </c>
      <c r="C20" s="222" t="s">
        <v>48</v>
      </c>
      <c r="D20" s="223">
        <v>45442</v>
      </c>
      <c r="E20" s="222">
        <v>2374.35</v>
      </c>
      <c r="F20" s="222">
        <v>2398.2833333333333</v>
      </c>
      <c r="G20" s="224">
        <v>2345.1166666666668</v>
      </c>
      <c r="H20" s="224">
        <v>2315.8833333333337</v>
      </c>
      <c r="I20" s="224">
        <v>2262.7166666666672</v>
      </c>
      <c r="J20" s="224">
        <v>2427.5166666666664</v>
      </c>
      <c r="K20" s="224">
        <v>2480.6833333333334</v>
      </c>
      <c r="L20" s="224">
        <v>2509.9166666666661</v>
      </c>
      <c r="M20" s="225">
        <v>2451.4499999999998</v>
      </c>
      <c r="N20" s="225">
        <v>2369.0500000000002</v>
      </c>
      <c r="O20" s="225">
        <v>5424000</v>
      </c>
      <c r="P20" s="226">
        <v>5.398157864055031E-2</v>
      </c>
    </row>
    <row r="21" spans="1:16" ht="12.75" customHeight="1">
      <c r="A21" s="218">
        <v>11</v>
      </c>
      <c r="B21" s="230" t="s">
        <v>115</v>
      </c>
      <c r="C21" s="222" t="s">
        <v>49</v>
      </c>
      <c r="D21" s="223">
        <v>45442</v>
      </c>
      <c r="E21" s="222">
        <v>2814.45</v>
      </c>
      <c r="F21" s="222">
        <v>2803.6333333333332</v>
      </c>
      <c r="G21" s="224">
        <v>2780.2666666666664</v>
      </c>
      <c r="H21" s="224">
        <v>2746.083333333333</v>
      </c>
      <c r="I21" s="224">
        <v>2722.7166666666662</v>
      </c>
      <c r="J21" s="224">
        <v>2837.8166666666666</v>
      </c>
      <c r="K21" s="224">
        <v>2861.1833333333334</v>
      </c>
      <c r="L21" s="224">
        <v>2895.3666666666668</v>
      </c>
      <c r="M21" s="225">
        <v>2827</v>
      </c>
      <c r="N21" s="225">
        <v>2769.45</v>
      </c>
      <c r="O21" s="225">
        <v>14507700</v>
      </c>
      <c r="P21" s="226">
        <v>-4.5491972004940307E-3</v>
      </c>
    </row>
    <row r="22" spans="1:16" ht="12.75" customHeight="1">
      <c r="A22" s="218">
        <v>12</v>
      </c>
      <c r="B22" s="230" t="s">
        <v>115</v>
      </c>
      <c r="C22" s="222" t="s">
        <v>50</v>
      </c>
      <c r="D22" s="223">
        <v>45442</v>
      </c>
      <c r="E22" s="222">
        <v>1274.45</v>
      </c>
      <c r="F22" s="222">
        <v>1269.8666666666666</v>
      </c>
      <c r="G22" s="224">
        <v>1253.7333333333331</v>
      </c>
      <c r="H22" s="224">
        <v>1233.0166666666667</v>
      </c>
      <c r="I22" s="224">
        <v>1216.8833333333332</v>
      </c>
      <c r="J22" s="224">
        <v>1290.583333333333</v>
      </c>
      <c r="K22" s="224">
        <v>1306.7166666666667</v>
      </c>
      <c r="L22" s="224">
        <v>1327.4333333333329</v>
      </c>
      <c r="M22" s="225">
        <v>1286</v>
      </c>
      <c r="N22" s="225">
        <v>1249.1500000000001</v>
      </c>
      <c r="O22" s="225">
        <v>37499600</v>
      </c>
      <c r="P22" s="226">
        <v>-3.0202163070411452E-3</v>
      </c>
    </row>
    <row r="23" spans="1:16" ht="12.75" customHeight="1">
      <c r="A23" s="218">
        <v>13</v>
      </c>
      <c r="B23" s="230" t="s">
        <v>42</v>
      </c>
      <c r="C23" s="222" t="s">
        <v>51</v>
      </c>
      <c r="D23" s="223">
        <v>45442</v>
      </c>
      <c r="E23" s="222">
        <v>5158.95</v>
      </c>
      <c r="F23" s="222">
        <v>5141.0166666666664</v>
      </c>
      <c r="G23" s="224">
        <v>5097.6333333333332</v>
      </c>
      <c r="H23" s="224">
        <v>5036.3166666666666</v>
      </c>
      <c r="I23" s="224">
        <v>4992.9333333333334</v>
      </c>
      <c r="J23" s="224">
        <v>5202.333333333333</v>
      </c>
      <c r="K23" s="224">
        <v>5245.7166666666662</v>
      </c>
      <c r="L23" s="224">
        <v>5307.0333333333328</v>
      </c>
      <c r="M23" s="225">
        <v>5184.3999999999996</v>
      </c>
      <c r="N23" s="225">
        <v>5079.7</v>
      </c>
      <c r="O23" s="225">
        <v>1096000</v>
      </c>
      <c r="P23" s="226">
        <v>1.1875399652872933E-3</v>
      </c>
    </row>
    <row r="24" spans="1:16" ht="12.75" customHeight="1">
      <c r="A24" s="218">
        <v>14</v>
      </c>
      <c r="B24" s="230" t="s">
        <v>47</v>
      </c>
      <c r="C24" s="222" t="s">
        <v>52</v>
      </c>
      <c r="D24" s="223">
        <v>45442</v>
      </c>
      <c r="E24" s="222">
        <v>583.6</v>
      </c>
      <c r="F24" s="222">
        <v>582.36666666666667</v>
      </c>
      <c r="G24" s="224">
        <v>576.13333333333333</v>
      </c>
      <c r="H24" s="224">
        <v>568.66666666666663</v>
      </c>
      <c r="I24" s="224">
        <v>562.43333333333328</v>
      </c>
      <c r="J24" s="224">
        <v>589.83333333333337</v>
      </c>
      <c r="K24" s="224">
        <v>596.06666666666672</v>
      </c>
      <c r="L24" s="224">
        <v>603.53333333333342</v>
      </c>
      <c r="M24" s="225">
        <v>588.6</v>
      </c>
      <c r="N24" s="225">
        <v>574.9</v>
      </c>
      <c r="O24" s="225">
        <v>43048800</v>
      </c>
      <c r="P24" s="226">
        <v>-2.776535631529737E-2</v>
      </c>
    </row>
    <row r="25" spans="1:16" ht="12.75" customHeight="1">
      <c r="A25" s="218">
        <v>15</v>
      </c>
      <c r="B25" s="230" t="s">
        <v>42</v>
      </c>
      <c r="C25" s="222" t="s">
        <v>53</v>
      </c>
      <c r="D25" s="223">
        <v>45442</v>
      </c>
      <c r="E25" s="222">
        <v>5875.9</v>
      </c>
      <c r="F25" s="222">
        <v>5858.45</v>
      </c>
      <c r="G25" s="224">
        <v>5809.2</v>
      </c>
      <c r="H25" s="224">
        <v>5742.5</v>
      </c>
      <c r="I25" s="224">
        <v>5693.25</v>
      </c>
      <c r="J25" s="224">
        <v>5925.15</v>
      </c>
      <c r="K25" s="224">
        <v>5974.4</v>
      </c>
      <c r="L25" s="224">
        <v>6041.0999999999995</v>
      </c>
      <c r="M25" s="225">
        <v>5907.7</v>
      </c>
      <c r="N25" s="225">
        <v>5791.75</v>
      </c>
      <c r="O25" s="225">
        <v>2140250</v>
      </c>
      <c r="P25" s="226">
        <v>1.3976074854909393E-2</v>
      </c>
    </row>
    <row r="26" spans="1:16" ht="12.75" customHeight="1">
      <c r="A26" s="218">
        <v>16</v>
      </c>
      <c r="B26" s="230" t="s">
        <v>54</v>
      </c>
      <c r="C26" s="222" t="s">
        <v>55</v>
      </c>
      <c r="D26" s="223">
        <v>45442</v>
      </c>
      <c r="E26" s="222">
        <v>481.8</v>
      </c>
      <c r="F26" s="222">
        <v>477.93333333333334</v>
      </c>
      <c r="G26" s="224">
        <v>471.86666666666667</v>
      </c>
      <c r="H26" s="224">
        <v>461.93333333333334</v>
      </c>
      <c r="I26" s="224">
        <v>455.86666666666667</v>
      </c>
      <c r="J26" s="224">
        <v>487.86666666666667</v>
      </c>
      <c r="K26" s="224">
        <v>493.93333333333339</v>
      </c>
      <c r="L26" s="224">
        <v>503.86666666666667</v>
      </c>
      <c r="M26" s="225">
        <v>484</v>
      </c>
      <c r="N26" s="225">
        <v>468</v>
      </c>
      <c r="O26" s="225">
        <v>13069600</v>
      </c>
      <c r="P26" s="226">
        <v>0.1129125651418645</v>
      </c>
    </row>
    <row r="27" spans="1:16" ht="12.75" customHeight="1">
      <c r="A27" s="218">
        <v>17</v>
      </c>
      <c r="B27" s="230" t="s">
        <v>54</v>
      </c>
      <c r="C27" s="222" t="s">
        <v>56</v>
      </c>
      <c r="D27" s="223">
        <v>45442</v>
      </c>
      <c r="E27" s="222">
        <v>199.5</v>
      </c>
      <c r="F27" s="222">
        <v>198.65</v>
      </c>
      <c r="G27" s="224">
        <v>196.20000000000002</v>
      </c>
      <c r="H27" s="224">
        <v>192.9</v>
      </c>
      <c r="I27" s="224">
        <v>190.45000000000002</v>
      </c>
      <c r="J27" s="224">
        <v>201.95000000000002</v>
      </c>
      <c r="K27" s="224">
        <v>204.4</v>
      </c>
      <c r="L27" s="224">
        <v>207.70000000000002</v>
      </c>
      <c r="M27" s="225">
        <v>201.1</v>
      </c>
      <c r="N27" s="225">
        <v>195.35</v>
      </c>
      <c r="O27" s="225">
        <v>112715000</v>
      </c>
      <c r="P27" s="226">
        <v>5.9797402829220398E-3</v>
      </c>
    </row>
    <row r="28" spans="1:16" ht="12.75" customHeight="1">
      <c r="A28" s="218">
        <v>18</v>
      </c>
      <c r="B28" s="230" t="s">
        <v>57</v>
      </c>
      <c r="C28" s="222" t="s">
        <v>58</v>
      </c>
      <c r="D28" s="223">
        <v>45442</v>
      </c>
      <c r="E28" s="222">
        <v>2768.85</v>
      </c>
      <c r="F28" s="222">
        <v>2741.6333333333337</v>
      </c>
      <c r="G28" s="224">
        <v>2688.5166666666673</v>
      </c>
      <c r="H28" s="224">
        <v>2608.1833333333338</v>
      </c>
      <c r="I28" s="224">
        <v>2555.0666666666675</v>
      </c>
      <c r="J28" s="224">
        <v>2821.9666666666672</v>
      </c>
      <c r="K28" s="224">
        <v>2875.083333333333</v>
      </c>
      <c r="L28" s="224">
        <v>2955.416666666667</v>
      </c>
      <c r="M28" s="225">
        <v>2794.75</v>
      </c>
      <c r="N28" s="225">
        <v>2661.3</v>
      </c>
      <c r="O28" s="225">
        <v>13279800</v>
      </c>
      <c r="P28" s="226">
        <v>-3.9751590063602541E-3</v>
      </c>
    </row>
    <row r="29" spans="1:16" ht="12.75" customHeight="1">
      <c r="A29" s="218">
        <v>19</v>
      </c>
      <c r="B29" s="230" t="s">
        <v>40</v>
      </c>
      <c r="C29" s="222" t="s">
        <v>59</v>
      </c>
      <c r="D29" s="223">
        <v>45442</v>
      </c>
      <c r="E29" s="222">
        <v>2169.8000000000002</v>
      </c>
      <c r="F29" s="222">
        <v>2138.5666666666671</v>
      </c>
      <c r="G29" s="224">
        <v>2101.233333333334</v>
      </c>
      <c r="H29" s="224">
        <v>2032.666666666667</v>
      </c>
      <c r="I29" s="224">
        <v>1995.3333333333339</v>
      </c>
      <c r="J29" s="224">
        <v>2207.1333333333341</v>
      </c>
      <c r="K29" s="224">
        <v>2244.4666666666672</v>
      </c>
      <c r="L29" s="224">
        <v>2313.0333333333342</v>
      </c>
      <c r="M29" s="225">
        <v>2175.9</v>
      </c>
      <c r="N29" s="225">
        <v>2070</v>
      </c>
      <c r="O29" s="225">
        <v>2575239</v>
      </c>
      <c r="P29" s="226">
        <v>8.4208899876390603E-2</v>
      </c>
    </row>
    <row r="30" spans="1:16" ht="12.75" customHeight="1">
      <c r="A30" s="218">
        <v>20</v>
      </c>
      <c r="B30" s="230" t="s">
        <v>892</v>
      </c>
      <c r="C30" s="227" t="s">
        <v>60</v>
      </c>
      <c r="D30" s="223">
        <v>45442</v>
      </c>
      <c r="E30" s="222">
        <v>6012.85</v>
      </c>
      <c r="F30" s="222">
        <v>5958.6500000000005</v>
      </c>
      <c r="G30" s="224">
        <v>5896.3000000000011</v>
      </c>
      <c r="H30" s="224">
        <v>5779.7500000000009</v>
      </c>
      <c r="I30" s="224">
        <v>5717.4000000000015</v>
      </c>
      <c r="J30" s="224">
        <v>6075.2000000000007</v>
      </c>
      <c r="K30" s="224">
        <v>6137.5500000000011</v>
      </c>
      <c r="L30" s="224">
        <v>6254.1</v>
      </c>
      <c r="M30" s="225">
        <v>6021</v>
      </c>
      <c r="N30" s="225">
        <v>5842.1</v>
      </c>
      <c r="O30" s="225">
        <v>539500</v>
      </c>
      <c r="P30" s="226">
        <v>-1.4026591127153104E-2</v>
      </c>
    </row>
    <row r="31" spans="1:16" ht="12.75" customHeight="1">
      <c r="A31" s="218">
        <v>21</v>
      </c>
      <c r="B31" s="230" t="s">
        <v>61</v>
      </c>
      <c r="C31" s="222" t="s">
        <v>62</v>
      </c>
      <c r="D31" s="223">
        <v>45442</v>
      </c>
      <c r="E31" s="222">
        <v>638</v>
      </c>
      <c r="F31" s="222">
        <v>634.43333333333328</v>
      </c>
      <c r="G31" s="224">
        <v>630.06666666666661</v>
      </c>
      <c r="H31" s="224">
        <v>622.13333333333333</v>
      </c>
      <c r="I31" s="224">
        <v>617.76666666666665</v>
      </c>
      <c r="J31" s="224">
        <v>642.36666666666656</v>
      </c>
      <c r="K31" s="224">
        <v>646.73333333333312</v>
      </c>
      <c r="L31" s="224">
        <v>654.66666666666652</v>
      </c>
      <c r="M31" s="225">
        <v>638.79999999999995</v>
      </c>
      <c r="N31" s="225">
        <v>626.5</v>
      </c>
      <c r="O31" s="225">
        <v>17699000</v>
      </c>
      <c r="P31" s="226">
        <v>-1.2497907716342131E-2</v>
      </c>
    </row>
    <row r="32" spans="1:16" ht="12.75" customHeight="1">
      <c r="A32" s="218">
        <v>22</v>
      </c>
      <c r="B32" s="230" t="s">
        <v>42</v>
      </c>
      <c r="C32" s="222" t="s">
        <v>63</v>
      </c>
      <c r="D32" s="223">
        <v>45442</v>
      </c>
      <c r="E32" s="222">
        <v>1132.7</v>
      </c>
      <c r="F32" s="222">
        <v>1130.0333333333335</v>
      </c>
      <c r="G32" s="224">
        <v>1113.166666666667</v>
      </c>
      <c r="H32" s="224">
        <v>1093.6333333333334</v>
      </c>
      <c r="I32" s="224">
        <v>1076.7666666666669</v>
      </c>
      <c r="J32" s="224">
        <v>1149.5666666666671</v>
      </c>
      <c r="K32" s="224">
        <v>1166.4333333333334</v>
      </c>
      <c r="L32" s="224">
        <v>1185.9666666666672</v>
      </c>
      <c r="M32" s="225">
        <v>1146.9000000000001</v>
      </c>
      <c r="N32" s="225">
        <v>1110.5</v>
      </c>
      <c r="O32" s="225">
        <v>13208250</v>
      </c>
      <c r="P32" s="226">
        <v>8.4404132023179635E-3</v>
      </c>
    </row>
    <row r="33" spans="1:16" ht="12.75" customHeight="1">
      <c r="A33" s="218">
        <v>23</v>
      </c>
      <c r="B33" s="230" t="s">
        <v>61</v>
      </c>
      <c r="C33" s="222" t="s">
        <v>64</v>
      </c>
      <c r="D33" s="223">
        <v>45442</v>
      </c>
      <c r="E33" s="222">
        <v>1125.3</v>
      </c>
      <c r="F33" s="222">
        <v>1128.8333333333333</v>
      </c>
      <c r="G33" s="224">
        <v>1114.4666666666665</v>
      </c>
      <c r="H33" s="224">
        <v>1103.6333333333332</v>
      </c>
      <c r="I33" s="224">
        <v>1089.2666666666664</v>
      </c>
      <c r="J33" s="224">
        <v>1139.6666666666665</v>
      </c>
      <c r="K33" s="224">
        <v>1154.0333333333333</v>
      </c>
      <c r="L33" s="224">
        <v>1164.8666666666666</v>
      </c>
      <c r="M33" s="225">
        <v>1143.2</v>
      </c>
      <c r="N33" s="225">
        <v>1118</v>
      </c>
      <c r="O33" s="225">
        <v>55776875</v>
      </c>
      <c r="P33" s="226">
        <v>-1.5162717812331019E-2</v>
      </c>
    </row>
    <row r="34" spans="1:16" ht="12.75" customHeight="1">
      <c r="A34" s="218">
        <v>24</v>
      </c>
      <c r="B34" s="230" t="s">
        <v>54</v>
      </c>
      <c r="C34" s="222" t="s">
        <v>65</v>
      </c>
      <c r="D34" s="223">
        <v>45442</v>
      </c>
      <c r="E34" s="222">
        <v>9033.7000000000007</v>
      </c>
      <c r="F34" s="222">
        <v>9021.4833333333354</v>
      </c>
      <c r="G34" s="224">
        <v>8958.8666666666704</v>
      </c>
      <c r="H34" s="224">
        <v>8884.0333333333347</v>
      </c>
      <c r="I34" s="224">
        <v>8821.4166666666697</v>
      </c>
      <c r="J34" s="224">
        <v>9096.3166666666712</v>
      </c>
      <c r="K34" s="224">
        <v>9158.9333333333361</v>
      </c>
      <c r="L34" s="224">
        <v>9233.7666666666719</v>
      </c>
      <c r="M34" s="225">
        <v>9084.1</v>
      </c>
      <c r="N34" s="225">
        <v>8946.65</v>
      </c>
      <c r="O34" s="225">
        <v>2364325</v>
      </c>
      <c r="P34" s="226">
        <v>-3.508754030118761E-2</v>
      </c>
    </row>
    <row r="35" spans="1:16" ht="12.75" customHeight="1">
      <c r="A35" s="218">
        <v>25</v>
      </c>
      <c r="B35" s="230" t="s">
        <v>66</v>
      </c>
      <c r="C35" s="222" t="s">
        <v>67</v>
      </c>
      <c r="D35" s="223">
        <v>45442</v>
      </c>
      <c r="E35" s="222">
        <v>1581.15</v>
      </c>
      <c r="F35" s="222">
        <v>1576.9333333333332</v>
      </c>
      <c r="G35" s="224">
        <v>1565.0666666666664</v>
      </c>
      <c r="H35" s="224">
        <v>1548.9833333333331</v>
      </c>
      <c r="I35" s="224">
        <v>1537.1166666666663</v>
      </c>
      <c r="J35" s="224">
        <v>1593.0166666666664</v>
      </c>
      <c r="K35" s="224">
        <v>1604.8833333333332</v>
      </c>
      <c r="L35" s="224">
        <v>1620.9666666666665</v>
      </c>
      <c r="M35" s="225">
        <v>1588.8</v>
      </c>
      <c r="N35" s="225">
        <v>1560.85</v>
      </c>
      <c r="O35" s="225">
        <v>10461500</v>
      </c>
      <c r="P35" s="226">
        <v>-1.2833215380986081E-2</v>
      </c>
    </row>
    <row r="36" spans="1:16" ht="12.75" customHeight="1">
      <c r="A36" s="218">
        <v>26</v>
      </c>
      <c r="B36" s="230" t="s">
        <v>66</v>
      </c>
      <c r="C36" s="222" t="s">
        <v>68</v>
      </c>
      <c r="D36" s="223">
        <v>45442</v>
      </c>
      <c r="E36" s="222">
        <v>6705.3</v>
      </c>
      <c r="F36" s="222">
        <v>6683.6000000000013</v>
      </c>
      <c r="G36" s="224">
        <v>6645.8000000000029</v>
      </c>
      <c r="H36" s="224">
        <v>6586.300000000002</v>
      </c>
      <c r="I36" s="224">
        <v>6548.5000000000036</v>
      </c>
      <c r="J36" s="224">
        <v>6743.1000000000022</v>
      </c>
      <c r="K36" s="224">
        <v>6780.9</v>
      </c>
      <c r="L36" s="224">
        <v>6840.4000000000015</v>
      </c>
      <c r="M36" s="225">
        <v>6721.4</v>
      </c>
      <c r="N36" s="225">
        <v>6624.1</v>
      </c>
      <c r="O36" s="225">
        <v>9168000</v>
      </c>
      <c r="P36" s="226">
        <v>-2.3069955778144812E-2</v>
      </c>
    </row>
    <row r="37" spans="1:16" ht="12.75" customHeight="1">
      <c r="A37" s="218">
        <v>27</v>
      </c>
      <c r="B37" s="230" t="s">
        <v>54</v>
      </c>
      <c r="C37" s="222" t="s">
        <v>69</v>
      </c>
      <c r="D37" s="223">
        <v>45442</v>
      </c>
      <c r="E37" s="222">
        <v>2492.85</v>
      </c>
      <c r="F37" s="222">
        <v>2475.2499999999995</v>
      </c>
      <c r="G37" s="224">
        <v>2448.5499999999993</v>
      </c>
      <c r="H37" s="224">
        <v>2404.2499999999995</v>
      </c>
      <c r="I37" s="224">
        <v>2377.5499999999993</v>
      </c>
      <c r="J37" s="224">
        <v>2519.5499999999993</v>
      </c>
      <c r="K37" s="224">
        <v>2546.2499999999991</v>
      </c>
      <c r="L37" s="224">
        <v>2590.5499999999993</v>
      </c>
      <c r="M37" s="225">
        <v>2501.9499999999998</v>
      </c>
      <c r="N37" s="225">
        <v>2430.9499999999998</v>
      </c>
      <c r="O37" s="225">
        <v>1638300</v>
      </c>
      <c r="P37" s="226">
        <v>2.4770125727153314E-2</v>
      </c>
    </row>
    <row r="38" spans="1:16" ht="12.75" customHeight="1">
      <c r="A38" s="218">
        <v>28</v>
      </c>
      <c r="B38" s="230" t="s">
        <v>57</v>
      </c>
      <c r="C38" s="228" t="s">
        <v>70</v>
      </c>
      <c r="D38" s="223">
        <v>45442</v>
      </c>
      <c r="E38" s="222">
        <v>375.2</v>
      </c>
      <c r="F38" s="222">
        <v>374.2833333333333</v>
      </c>
      <c r="G38" s="224">
        <v>371.71666666666658</v>
      </c>
      <c r="H38" s="224">
        <v>368.23333333333329</v>
      </c>
      <c r="I38" s="224">
        <v>365.66666666666657</v>
      </c>
      <c r="J38" s="224">
        <v>377.76666666666659</v>
      </c>
      <c r="K38" s="224">
        <v>380.33333333333331</v>
      </c>
      <c r="L38" s="224">
        <v>383.81666666666661</v>
      </c>
      <c r="M38" s="225">
        <v>376.85</v>
      </c>
      <c r="N38" s="225">
        <v>370.8</v>
      </c>
      <c r="O38" s="225">
        <v>13332800</v>
      </c>
      <c r="P38" s="226">
        <v>-7.2670955444365023E-3</v>
      </c>
    </row>
    <row r="39" spans="1:16" ht="12.75" customHeight="1">
      <c r="A39" s="218">
        <v>29</v>
      </c>
      <c r="B39" s="230" t="s">
        <v>61</v>
      </c>
      <c r="C39" s="222" t="s">
        <v>71</v>
      </c>
      <c r="D39" s="223">
        <v>45442</v>
      </c>
      <c r="E39" s="222">
        <v>188.05</v>
      </c>
      <c r="F39" s="222">
        <v>187.25</v>
      </c>
      <c r="G39" s="224">
        <v>184.15</v>
      </c>
      <c r="H39" s="224">
        <v>180.25</v>
      </c>
      <c r="I39" s="224">
        <v>177.15</v>
      </c>
      <c r="J39" s="224">
        <v>191.15</v>
      </c>
      <c r="K39" s="224">
        <v>194.25000000000003</v>
      </c>
      <c r="L39" s="224">
        <v>198.15</v>
      </c>
      <c r="M39" s="225">
        <v>190.35</v>
      </c>
      <c r="N39" s="225">
        <v>183.35</v>
      </c>
      <c r="O39" s="225">
        <v>115838500</v>
      </c>
      <c r="P39" s="226">
        <v>3.6695597387464626E-2</v>
      </c>
    </row>
    <row r="40" spans="1:16" ht="12.75" customHeight="1">
      <c r="A40" s="218">
        <v>30</v>
      </c>
      <c r="B40" s="230" t="s">
        <v>61</v>
      </c>
      <c r="C40" s="222" t="s">
        <v>72</v>
      </c>
      <c r="D40" s="223">
        <v>45442</v>
      </c>
      <c r="E40" s="222">
        <v>256.45</v>
      </c>
      <c r="F40" s="222">
        <v>257.88333333333338</v>
      </c>
      <c r="G40" s="224">
        <v>247.76666666666677</v>
      </c>
      <c r="H40" s="224">
        <v>239.08333333333337</v>
      </c>
      <c r="I40" s="224">
        <v>228.96666666666675</v>
      </c>
      <c r="J40" s="224">
        <v>266.56666666666678</v>
      </c>
      <c r="K40" s="224">
        <v>276.68333333333345</v>
      </c>
      <c r="L40" s="224">
        <v>285.36666666666679</v>
      </c>
      <c r="M40" s="225">
        <v>268</v>
      </c>
      <c r="N40" s="225">
        <v>249.2</v>
      </c>
      <c r="O40" s="225">
        <v>198952650</v>
      </c>
      <c r="P40" s="226">
        <v>5.9899723425968377E-3</v>
      </c>
    </row>
    <row r="41" spans="1:16" ht="12.75" customHeight="1">
      <c r="A41" s="218">
        <v>31</v>
      </c>
      <c r="B41" s="230" t="s">
        <v>57</v>
      </c>
      <c r="C41" s="222" t="s">
        <v>73</v>
      </c>
      <c r="D41" s="223">
        <v>45442</v>
      </c>
      <c r="E41" s="222">
        <v>1314.2</v>
      </c>
      <c r="F41" s="222">
        <v>1308.3333333333333</v>
      </c>
      <c r="G41" s="224">
        <v>1298.7166666666665</v>
      </c>
      <c r="H41" s="224">
        <v>1283.2333333333331</v>
      </c>
      <c r="I41" s="224">
        <v>1273.6166666666663</v>
      </c>
      <c r="J41" s="224">
        <v>1323.8166666666666</v>
      </c>
      <c r="K41" s="224">
        <v>1333.4333333333334</v>
      </c>
      <c r="L41" s="224">
        <v>1348.9166666666667</v>
      </c>
      <c r="M41" s="225">
        <v>1317.95</v>
      </c>
      <c r="N41" s="225">
        <v>1292.8499999999999</v>
      </c>
      <c r="O41" s="225">
        <v>4828875</v>
      </c>
      <c r="P41" s="226">
        <v>-3.1658896074597681E-2</v>
      </c>
    </row>
    <row r="42" spans="1:16" ht="12.75" customHeight="1">
      <c r="A42" s="218">
        <v>32</v>
      </c>
      <c r="B42" s="230" t="s">
        <v>40</v>
      </c>
      <c r="C42" s="222" t="s">
        <v>74</v>
      </c>
      <c r="D42" s="223">
        <v>45442</v>
      </c>
      <c r="E42" s="222">
        <v>228.25</v>
      </c>
      <c r="F42" s="222">
        <v>227.51666666666665</v>
      </c>
      <c r="G42" s="224">
        <v>225.08333333333331</v>
      </c>
      <c r="H42" s="224">
        <v>221.91666666666666</v>
      </c>
      <c r="I42" s="224">
        <v>219.48333333333332</v>
      </c>
      <c r="J42" s="224">
        <v>230.68333333333331</v>
      </c>
      <c r="K42" s="224">
        <v>233.11666666666665</v>
      </c>
      <c r="L42" s="224">
        <v>236.2833333333333</v>
      </c>
      <c r="M42" s="225">
        <v>229.95</v>
      </c>
      <c r="N42" s="225">
        <v>224.35</v>
      </c>
      <c r="O42" s="225">
        <v>156017550</v>
      </c>
      <c r="P42" s="226">
        <v>7.6781046050346431E-4</v>
      </c>
    </row>
    <row r="43" spans="1:16" ht="12.75" customHeight="1">
      <c r="A43" s="218">
        <v>33</v>
      </c>
      <c r="B43" s="230" t="s">
        <v>57</v>
      </c>
      <c r="C43" s="222" t="s">
        <v>75</v>
      </c>
      <c r="D43" s="223">
        <v>45442</v>
      </c>
      <c r="E43" s="222">
        <v>489.1</v>
      </c>
      <c r="F43" s="222">
        <v>482.68333333333334</v>
      </c>
      <c r="G43" s="224">
        <v>474.86666666666667</v>
      </c>
      <c r="H43" s="224">
        <v>460.63333333333333</v>
      </c>
      <c r="I43" s="224">
        <v>452.81666666666666</v>
      </c>
      <c r="J43" s="224">
        <v>496.91666666666669</v>
      </c>
      <c r="K43" s="224">
        <v>504.73333333333341</v>
      </c>
      <c r="L43" s="224">
        <v>518.9666666666667</v>
      </c>
      <c r="M43" s="225">
        <v>490.5</v>
      </c>
      <c r="N43" s="225">
        <v>468.45</v>
      </c>
      <c r="O43" s="225">
        <v>20966880</v>
      </c>
      <c r="P43" s="226">
        <v>-1.1574362165525825E-2</v>
      </c>
    </row>
    <row r="44" spans="1:16" ht="12.75" customHeight="1">
      <c r="A44" s="218">
        <v>34</v>
      </c>
      <c r="B44" s="230" t="s">
        <v>54</v>
      </c>
      <c r="C44" s="222" t="s">
        <v>76</v>
      </c>
      <c r="D44" s="223">
        <v>45442</v>
      </c>
      <c r="E44" s="222">
        <v>1404.85</v>
      </c>
      <c r="F44" s="222">
        <v>1414.8333333333333</v>
      </c>
      <c r="G44" s="224">
        <v>1387.5666666666666</v>
      </c>
      <c r="H44" s="224">
        <v>1370.2833333333333</v>
      </c>
      <c r="I44" s="224">
        <v>1343.0166666666667</v>
      </c>
      <c r="J44" s="224">
        <v>1432.1166666666666</v>
      </c>
      <c r="K44" s="224">
        <v>1459.3833333333334</v>
      </c>
      <c r="L44" s="224">
        <v>1476.6666666666665</v>
      </c>
      <c r="M44" s="225">
        <v>1442.1</v>
      </c>
      <c r="N44" s="225">
        <v>1397.55</v>
      </c>
      <c r="O44" s="225">
        <v>6558500</v>
      </c>
      <c r="P44" s="226">
        <v>-1.3240051154743098E-2</v>
      </c>
    </row>
    <row r="45" spans="1:16" ht="12.75" customHeight="1">
      <c r="A45" s="218">
        <v>35</v>
      </c>
      <c r="B45" s="230" t="s">
        <v>77</v>
      </c>
      <c r="C45" s="222" t="s">
        <v>78</v>
      </c>
      <c r="D45" s="223">
        <v>45442</v>
      </c>
      <c r="E45" s="222">
        <v>1305.8499999999999</v>
      </c>
      <c r="F45" s="222">
        <v>1298.2833333333333</v>
      </c>
      <c r="G45" s="224">
        <v>1284.6666666666665</v>
      </c>
      <c r="H45" s="224">
        <v>1263.4833333333331</v>
      </c>
      <c r="I45" s="224">
        <v>1249.8666666666663</v>
      </c>
      <c r="J45" s="224">
        <v>1319.4666666666667</v>
      </c>
      <c r="K45" s="224">
        <v>1333.0833333333335</v>
      </c>
      <c r="L45" s="224">
        <v>1354.2666666666669</v>
      </c>
      <c r="M45" s="225">
        <v>1311.9</v>
      </c>
      <c r="N45" s="225">
        <v>1277.0999999999999</v>
      </c>
      <c r="O45" s="225">
        <v>35384650</v>
      </c>
      <c r="P45" s="226">
        <v>-1.4538383183628113E-2</v>
      </c>
    </row>
    <row r="46" spans="1:16" ht="12.75" customHeight="1">
      <c r="A46" s="218">
        <v>36</v>
      </c>
      <c r="B46" s="230" t="s">
        <v>40</v>
      </c>
      <c r="C46" s="222" t="s">
        <v>79</v>
      </c>
      <c r="D46" s="223">
        <v>45442</v>
      </c>
      <c r="E46" s="222">
        <v>275.89999999999998</v>
      </c>
      <c r="F46" s="222">
        <v>274.09999999999997</v>
      </c>
      <c r="G46" s="224">
        <v>269.84999999999991</v>
      </c>
      <c r="H46" s="224">
        <v>263.79999999999995</v>
      </c>
      <c r="I46" s="224">
        <v>259.5499999999999</v>
      </c>
      <c r="J46" s="224">
        <v>280.14999999999992</v>
      </c>
      <c r="K46" s="224">
        <v>284.40000000000003</v>
      </c>
      <c r="L46" s="224">
        <v>290.44999999999993</v>
      </c>
      <c r="M46" s="225">
        <v>278.35000000000002</v>
      </c>
      <c r="N46" s="225">
        <v>268.05</v>
      </c>
      <c r="O46" s="225">
        <v>70709625</v>
      </c>
      <c r="P46" s="226">
        <v>-4.4718752309852909E-3</v>
      </c>
    </row>
    <row r="47" spans="1:16" ht="12.75" customHeight="1">
      <c r="A47" s="218">
        <v>37</v>
      </c>
      <c r="B47" s="230" t="s">
        <v>42</v>
      </c>
      <c r="C47" s="222" t="s">
        <v>80</v>
      </c>
      <c r="D47" s="223">
        <v>45442</v>
      </c>
      <c r="E47" s="222">
        <v>305.8</v>
      </c>
      <c r="F47" s="222">
        <v>304.56666666666666</v>
      </c>
      <c r="G47" s="224">
        <v>299.2833333333333</v>
      </c>
      <c r="H47" s="224">
        <v>292.76666666666665</v>
      </c>
      <c r="I47" s="224">
        <v>287.48333333333329</v>
      </c>
      <c r="J47" s="224">
        <v>311.08333333333331</v>
      </c>
      <c r="K47" s="224">
        <v>316.36666666666673</v>
      </c>
      <c r="L47" s="224">
        <v>322.88333333333333</v>
      </c>
      <c r="M47" s="225">
        <v>309.85000000000002</v>
      </c>
      <c r="N47" s="225">
        <v>298.05</v>
      </c>
      <c r="O47" s="225">
        <v>54572500</v>
      </c>
      <c r="P47" s="226">
        <v>6.508904610880703E-2</v>
      </c>
    </row>
    <row r="48" spans="1:16" ht="12.75" customHeight="1">
      <c r="A48" s="218">
        <v>38</v>
      </c>
      <c r="B48" s="230" t="s">
        <v>54</v>
      </c>
      <c r="C48" s="222" t="s">
        <v>81</v>
      </c>
      <c r="D48" s="223">
        <v>45442</v>
      </c>
      <c r="E48" s="222">
        <v>30587.95</v>
      </c>
      <c r="F48" s="222">
        <v>30395</v>
      </c>
      <c r="G48" s="224">
        <v>30091</v>
      </c>
      <c r="H48" s="224">
        <v>29594.05</v>
      </c>
      <c r="I48" s="224">
        <v>29290.05</v>
      </c>
      <c r="J48" s="224">
        <v>30891.95</v>
      </c>
      <c r="K48" s="224">
        <v>31195.95</v>
      </c>
      <c r="L48" s="224">
        <v>31692.9</v>
      </c>
      <c r="M48" s="225">
        <v>30699</v>
      </c>
      <c r="N48" s="225">
        <v>29898.05</v>
      </c>
      <c r="O48" s="225">
        <v>391775</v>
      </c>
      <c r="P48" s="226">
        <v>-4.8263161237061024E-3</v>
      </c>
    </row>
    <row r="49" spans="1:16" ht="12.75" customHeight="1">
      <c r="A49" s="218">
        <v>39</v>
      </c>
      <c r="B49" s="230" t="s">
        <v>82</v>
      </c>
      <c r="C49" s="222" t="s">
        <v>83</v>
      </c>
      <c r="D49" s="223">
        <v>45442</v>
      </c>
      <c r="E49" s="222">
        <v>620.25</v>
      </c>
      <c r="F49" s="222">
        <v>615.73333333333323</v>
      </c>
      <c r="G49" s="224">
        <v>607.86666666666645</v>
      </c>
      <c r="H49" s="224">
        <v>595.48333333333323</v>
      </c>
      <c r="I49" s="224">
        <v>587.61666666666645</v>
      </c>
      <c r="J49" s="224">
        <v>628.11666666666645</v>
      </c>
      <c r="K49" s="224">
        <v>635.98333333333323</v>
      </c>
      <c r="L49" s="224">
        <v>648.36666666666645</v>
      </c>
      <c r="M49" s="225">
        <v>623.6</v>
      </c>
      <c r="N49" s="225">
        <v>603.35</v>
      </c>
      <c r="O49" s="225">
        <v>24779700</v>
      </c>
      <c r="P49" s="226">
        <v>-6.1652239111171701E-2</v>
      </c>
    </row>
    <row r="50" spans="1:16" ht="12.75" customHeight="1">
      <c r="A50" s="218">
        <v>40</v>
      </c>
      <c r="B50" s="230" t="s">
        <v>57</v>
      </c>
      <c r="C50" s="222" t="s">
        <v>84</v>
      </c>
      <c r="D50" s="223">
        <v>45442</v>
      </c>
      <c r="E50" s="222">
        <v>5095.3</v>
      </c>
      <c r="F50" s="222">
        <v>5077.7833333333338</v>
      </c>
      <c r="G50" s="224">
        <v>5013.1666666666679</v>
      </c>
      <c r="H50" s="224">
        <v>4931.0333333333338</v>
      </c>
      <c r="I50" s="224">
        <v>4866.4166666666679</v>
      </c>
      <c r="J50" s="224">
        <v>5159.9166666666679</v>
      </c>
      <c r="K50" s="224">
        <v>5224.5333333333347</v>
      </c>
      <c r="L50" s="224">
        <v>5306.6666666666679</v>
      </c>
      <c r="M50" s="225">
        <v>5142.3999999999996</v>
      </c>
      <c r="N50" s="225">
        <v>4995.6499999999996</v>
      </c>
      <c r="O50" s="225">
        <v>2689200</v>
      </c>
      <c r="P50" s="226">
        <v>-2.8327793033675386E-2</v>
      </c>
    </row>
    <row r="51" spans="1:16" ht="12.75" customHeight="1">
      <c r="A51" s="218">
        <v>41</v>
      </c>
      <c r="B51" s="230" t="s">
        <v>85</v>
      </c>
      <c r="C51" s="227" t="s">
        <v>86</v>
      </c>
      <c r="D51" s="223">
        <v>45442</v>
      </c>
      <c r="E51" s="222">
        <v>586.75</v>
      </c>
      <c r="F51" s="222">
        <v>592.4666666666667</v>
      </c>
      <c r="G51" s="224">
        <v>574.98333333333335</v>
      </c>
      <c r="H51" s="224">
        <v>563.2166666666667</v>
      </c>
      <c r="I51" s="224">
        <v>545.73333333333335</v>
      </c>
      <c r="J51" s="224">
        <v>604.23333333333335</v>
      </c>
      <c r="K51" s="224">
        <v>621.7166666666667</v>
      </c>
      <c r="L51" s="224">
        <v>633.48333333333335</v>
      </c>
      <c r="M51" s="225">
        <v>609.95000000000005</v>
      </c>
      <c r="N51" s="225">
        <v>580.70000000000005</v>
      </c>
      <c r="O51" s="225">
        <v>14273000</v>
      </c>
      <c r="P51" s="226">
        <v>4.3576807779483806E-2</v>
      </c>
    </row>
    <row r="52" spans="1:16" ht="12.75" customHeight="1">
      <c r="A52" s="218">
        <v>42</v>
      </c>
      <c r="B52" s="230" t="s">
        <v>61</v>
      </c>
      <c r="C52" s="222" t="s">
        <v>87</v>
      </c>
      <c r="D52" s="223">
        <v>45442</v>
      </c>
      <c r="E52" s="222">
        <v>553</v>
      </c>
      <c r="F52" s="222">
        <v>547.9666666666667</v>
      </c>
      <c r="G52" s="224">
        <v>536.03333333333342</v>
      </c>
      <c r="H52" s="224">
        <v>519.06666666666672</v>
      </c>
      <c r="I52" s="224">
        <v>507.13333333333344</v>
      </c>
      <c r="J52" s="224">
        <v>564.93333333333339</v>
      </c>
      <c r="K52" s="224">
        <v>576.86666666666679</v>
      </c>
      <c r="L52" s="224">
        <v>593.83333333333337</v>
      </c>
      <c r="M52" s="225">
        <v>559.9</v>
      </c>
      <c r="N52" s="225">
        <v>531</v>
      </c>
      <c r="O52" s="225">
        <v>67753800</v>
      </c>
      <c r="P52" s="226">
        <v>-2.6061982107857408E-2</v>
      </c>
    </row>
    <row r="53" spans="1:16" ht="12.75" customHeight="1">
      <c r="A53" s="218">
        <v>43</v>
      </c>
      <c r="B53" s="230" t="s">
        <v>66</v>
      </c>
      <c r="C53" s="229" t="s">
        <v>88</v>
      </c>
      <c r="D53" s="223">
        <v>45442</v>
      </c>
      <c r="E53" s="222">
        <v>736.25</v>
      </c>
      <c r="F53" s="222">
        <v>731.91666666666663</v>
      </c>
      <c r="G53" s="224">
        <v>724.83333333333326</v>
      </c>
      <c r="H53" s="224">
        <v>713.41666666666663</v>
      </c>
      <c r="I53" s="224">
        <v>706.33333333333326</v>
      </c>
      <c r="J53" s="224">
        <v>743.33333333333326</v>
      </c>
      <c r="K53" s="224">
        <v>750.41666666666652</v>
      </c>
      <c r="L53" s="224">
        <v>761.83333333333326</v>
      </c>
      <c r="M53" s="225">
        <v>739</v>
      </c>
      <c r="N53" s="225">
        <v>720.5</v>
      </c>
      <c r="O53" s="225">
        <v>4804800</v>
      </c>
      <c r="P53" s="226">
        <v>-4.6992844710887639E-2</v>
      </c>
    </row>
    <row r="54" spans="1:16" ht="12.75" customHeight="1">
      <c r="A54" s="218">
        <v>44</v>
      </c>
      <c r="B54" s="230" t="s">
        <v>892</v>
      </c>
      <c r="C54" s="227" t="s">
        <v>89</v>
      </c>
      <c r="D54" s="223">
        <v>45442</v>
      </c>
      <c r="E54" s="222">
        <v>395.05</v>
      </c>
      <c r="F54" s="222">
        <v>391.84999999999997</v>
      </c>
      <c r="G54" s="224">
        <v>387.24999999999994</v>
      </c>
      <c r="H54" s="224">
        <v>379.45</v>
      </c>
      <c r="I54" s="224">
        <v>374.84999999999997</v>
      </c>
      <c r="J54" s="224">
        <v>399.64999999999992</v>
      </c>
      <c r="K54" s="224">
        <v>404.24999999999994</v>
      </c>
      <c r="L54" s="224">
        <v>412.0499999999999</v>
      </c>
      <c r="M54" s="225">
        <v>396.45</v>
      </c>
      <c r="N54" s="225">
        <v>384.05</v>
      </c>
      <c r="O54" s="225">
        <v>12027000</v>
      </c>
      <c r="P54" s="226">
        <v>-4.4039005976722239E-3</v>
      </c>
    </row>
    <row r="55" spans="1:16" ht="12.75" customHeight="1">
      <c r="A55" s="218">
        <v>45</v>
      </c>
      <c r="B55" s="230" t="s">
        <v>66</v>
      </c>
      <c r="C55" s="222" t="s">
        <v>90</v>
      </c>
      <c r="D55" s="223">
        <v>45442</v>
      </c>
      <c r="E55" s="222">
        <v>1275.3499999999999</v>
      </c>
      <c r="F55" s="222">
        <v>1262.1999999999998</v>
      </c>
      <c r="G55" s="224">
        <v>1241.5999999999997</v>
      </c>
      <c r="H55" s="224">
        <v>1207.8499999999999</v>
      </c>
      <c r="I55" s="224">
        <v>1187.2499999999998</v>
      </c>
      <c r="J55" s="224">
        <v>1295.9499999999996</v>
      </c>
      <c r="K55" s="224">
        <v>1316.55</v>
      </c>
      <c r="L55" s="224">
        <v>1350.2999999999995</v>
      </c>
      <c r="M55" s="225">
        <v>1282.8</v>
      </c>
      <c r="N55" s="225">
        <v>1228.45</v>
      </c>
      <c r="O55" s="225">
        <v>9367500</v>
      </c>
      <c r="P55" s="226">
        <v>-2.5804354891127722E-2</v>
      </c>
    </row>
    <row r="56" spans="1:16" ht="12.75" customHeight="1">
      <c r="A56" s="218">
        <v>46</v>
      </c>
      <c r="B56" s="230" t="s">
        <v>42</v>
      </c>
      <c r="C56" s="222" t="s">
        <v>91</v>
      </c>
      <c r="D56" s="223">
        <v>45442</v>
      </c>
      <c r="E56" s="222">
        <v>1347.55</v>
      </c>
      <c r="F56" s="222">
        <v>1358.0833333333333</v>
      </c>
      <c r="G56" s="224">
        <v>1311.1666666666665</v>
      </c>
      <c r="H56" s="224">
        <v>1274.7833333333333</v>
      </c>
      <c r="I56" s="224">
        <v>1227.8666666666666</v>
      </c>
      <c r="J56" s="224">
        <v>1394.4666666666665</v>
      </c>
      <c r="K56" s="224">
        <v>1441.383333333333</v>
      </c>
      <c r="L56" s="224">
        <v>1477.7666666666664</v>
      </c>
      <c r="M56" s="225">
        <v>1405</v>
      </c>
      <c r="N56" s="225">
        <v>1321.7</v>
      </c>
      <c r="O56" s="225">
        <v>10191350</v>
      </c>
      <c r="P56" s="226">
        <v>0.12596050269299822</v>
      </c>
    </row>
    <row r="57" spans="1:16" ht="12.75" customHeight="1">
      <c r="A57" s="218">
        <v>47</v>
      </c>
      <c r="B57" s="230" t="s">
        <v>130</v>
      </c>
      <c r="C57" s="222" t="s">
        <v>92</v>
      </c>
      <c r="D57" s="223">
        <v>45442</v>
      </c>
      <c r="E57" s="222">
        <v>451.35</v>
      </c>
      <c r="F57" s="222">
        <v>449.0333333333333</v>
      </c>
      <c r="G57" s="224">
        <v>443.81666666666661</v>
      </c>
      <c r="H57" s="224">
        <v>436.2833333333333</v>
      </c>
      <c r="I57" s="224">
        <v>431.06666666666661</v>
      </c>
      <c r="J57" s="224">
        <v>456.56666666666661</v>
      </c>
      <c r="K57" s="224">
        <v>461.7833333333333</v>
      </c>
      <c r="L57" s="224">
        <v>469.31666666666661</v>
      </c>
      <c r="M57" s="225">
        <v>454.25</v>
      </c>
      <c r="N57" s="225">
        <v>441.5</v>
      </c>
      <c r="O57" s="225">
        <v>57023400</v>
      </c>
      <c r="P57" s="226">
        <v>-2.1900439449607376E-2</v>
      </c>
    </row>
    <row r="58" spans="1:16" ht="12.75" customHeight="1">
      <c r="A58" s="218">
        <v>48</v>
      </c>
      <c r="B58" s="230" t="s">
        <v>85</v>
      </c>
      <c r="C58" s="222" t="s">
        <v>93</v>
      </c>
      <c r="D58" s="223">
        <v>45442</v>
      </c>
      <c r="E58" s="222">
        <v>4459.95</v>
      </c>
      <c r="F58" s="222">
        <v>4409.8666666666668</v>
      </c>
      <c r="G58" s="224">
        <v>4352.7333333333336</v>
      </c>
      <c r="H58" s="224">
        <v>4245.5166666666664</v>
      </c>
      <c r="I58" s="224">
        <v>4188.3833333333332</v>
      </c>
      <c r="J58" s="224">
        <v>4517.0833333333339</v>
      </c>
      <c r="K58" s="224">
        <v>4574.2166666666672</v>
      </c>
      <c r="L58" s="224">
        <v>4681.4333333333343</v>
      </c>
      <c r="M58" s="225">
        <v>4467</v>
      </c>
      <c r="N58" s="225">
        <v>4302.6499999999996</v>
      </c>
      <c r="O58" s="225">
        <v>4066350</v>
      </c>
      <c r="P58" s="226">
        <v>-6.8195098477296948E-2</v>
      </c>
    </row>
    <row r="59" spans="1:16" ht="12.75" customHeight="1">
      <c r="A59" s="218">
        <v>49</v>
      </c>
      <c r="B59" s="230" t="s">
        <v>57</v>
      </c>
      <c r="C59" s="222" t="s">
        <v>94</v>
      </c>
      <c r="D59" s="223">
        <v>45442</v>
      </c>
      <c r="E59" s="222">
        <v>2793.8</v>
      </c>
      <c r="F59" s="222">
        <v>2793.8333333333335</v>
      </c>
      <c r="G59" s="224">
        <v>2760.0666666666671</v>
      </c>
      <c r="H59" s="224">
        <v>2726.3333333333335</v>
      </c>
      <c r="I59" s="224">
        <v>2692.5666666666671</v>
      </c>
      <c r="J59" s="224">
        <v>2827.5666666666671</v>
      </c>
      <c r="K59" s="224">
        <v>2861.3333333333335</v>
      </c>
      <c r="L59" s="224">
        <v>2895.0666666666671</v>
      </c>
      <c r="M59" s="225">
        <v>2827.6</v>
      </c>
      <c r="N59" s="225">
        <v>2760.1</v>
      </c>
      <c r="O59" s="225">
        <v>3189550</v>
      </c>
      <c r="P59" s="226">
        <v>1.5262923351158645E-2</v>
      </c>
    </row>
    <row r="60" spans="1:16" ht="12.75" customHeight="1">
      <c r="A60" s="218">
        <v>50</v>
      </c>
      <c r="B60" s="230" t="s">
        <v>115</v>
      </c>
      <c r="C60" s="222" t="s">
        <v>95</v>
      </c>
      <c r="D60" s="223">
        <v>45442</v>
      </c>
      <c r="E60" s="222">
        <v>1007.6</v>
      </c>
      <c r="F60" s="222">
        <v>1003.1500000000001</v>
      </c>
      <c r="G60" s="224">
        <v>987.85000000000014</v>
      </c>
      <c r="H60" s="224">
        <v>968.1</v>
      </c>
      <c r="I60" s="224">
        <v>952.80000000000007</v>
      </c>
      <c r="J60" s="224">
        <v>1022.9000000000002</v>
      </c>
      <c r="K60" s="224">
        <v>1038.2000000000003</v>
      </c>
      <c r="L60" s="224">
        <v>1057.9500000000003</v>
      </c>
      <c r="M60" s="225">
        <v>1018.45</v>
      </c>
      <c r="N60" s="225">
        <v>983.4</v>
      </c>
      <c r="O60" s="225">
        <v>13279000</v>
      </c>
      <c r="P60" s="226">
        <v>2.4377073208362261E-2</v>
      </c>
    </row>
    <row r="61" spans="1:16" ht="12.75" customHeight="1">
      <c r="A61" s="218">
        <v>51</v>
      </c>
      <c r="B61" s="230" t="s">
        <v>892</v>
      </c>
      <c r="C61" s="229" t="s">
        <v>96</v>
      </c>
      <c r="D61" s="223">
        <v>45442</v>
      </c>
      <c r="E61" s="222">
        <v>1187</v>
      </c>
      <c r="F61" s="222">
        <v>1185.4833333333333</v>
      </c>
      <c r="G61" s="224">
        <v>1172.8666666666668</v>
      </c>
      <c r="H61" s="224">
        <v>1158.7333333333333</v>
      </c>
      <c r="I61" s="224">
        <v>1146.1166666666668</v>
      </c>
      <c r="J61" s="224">
        <v>1199.6166666666668</v>
      </c>
      <c r="K61" s="224">
        <v>1212.2333333333331</v>
      </c>
      <c r="L61" s="224">
        <v>1226.3666666666668</v>
      </c>
      <c r="M61" s="225">
        <v>1198.0999999999999</v>
      </c>
      <c r="N61" s="225">
        <v>1171.3499999999999</v>
      </c>
      <c r="O61" s="225">
        <v>1805300</v>
      </c>
      <c r="P61" s="226">
        <v>1.4555468135326514E-2</v>
      </c>
    </row>
    <row r="62" spans="1:16" ht="12.75" customHeight="1">
      <c r="A62" s="218">
        <v>52</v>
      </c>
      <c r="B62" s="230" t="s">
        <v>40</v>
      </c>
      <c r="C62" s="227" t="s">
        <v>97</v>
      </c>
      <c r="D62" s="223">
        <v>45442</v>
      </c>
      <c r="E62" s="222">
        <v>331.5</v>
      </c>
      <c r="F62" s="222">
        <v>333.08333333333331</v>
      </c>
      <c r="G62" s="224">
        <v>325.11666666666662</v>
      </c>
      <c r="H62" s="224">
        <v>318.73333333333329</v>
      </c>
      <c r="I62" s="224">
        <v>310.76666666666659</v>
      </c>
      <c r="J62" s="224">
        <v>339.46666666666664</v>
      </c>
      <c r="K62" s="224">
        <v>347.43333333333334</v>
      </c>
      <c r="L62" s="224">
        <v>353.81666666666666</v>
      </c>
      <c r="M62" s="225">
        <v>341.05</v>
      </c>
      <c r="N62" s="225">
        <v>326.7</v>
      </c>
      <c r="O62" s="225">
        <v>14688000</v>
      </c>
      <c r="P62" s="226">
        <v>-2.4503798088703748E-4</v>
      </c>
    </row>
    <row r="63" spans="1:16" ht="12.75" customHeight="1">
      <c r="A63" s="218">
        <v>53</v>
      </c>
      <c r="B63" s="230" t="s">
        <v>61</v>
      </c>
      <c r="C63" s="222" t="s">
        <v>98</v>
      </c>
      <c r="D63" s="223">
        <v>45442</v>
      </c>
      <c r="E63" s="222">
        <v>150.44999999999999</v>
      </c>
      <c r="F63" s="222">
        <v>148.95000000000002</v>
      </c>
      <c r="G63" s="224">
        <v>146.90000000000003</v>
      </c>
      <c r="H63" s="224">
        <v>143.35000000000002</v>
      </c>
      <c r="I63" s="224">
        <v>141.30000000000004</v>
      </c>
      <c r="J63" s="224">
        <v>152.50000000000003</v>
      </c>
      <c r="K63" s="224">
        <v>154.55000000000004</v>
      </c>
      <c r="L63" s="224">
        <v>158.10000000000002</v>
      </c>
      <c r="M63" s="225">
        <v>151</v>
      </c>
      <c r="N63" s="225">
        <v>145.4</v>
      </c>
      <c r="O63" s="225">
        <v>31300000</v>
      </c>
      <c r="P63" s="226">
        <v>-1.5413652091852784E-2</v>
      </c>
    </row>
    <row r="64" spans="1:16" ht="12.75" customHeight="1">
      <c r="A64" s="218">
        <v>54</v>
      </c>
      <c r="B64" s="230" t="s">
        <v>40</v>
      </c>
      <c r="C64" s="222" t="s">
        <v>99</v>
      </c>
      <c r="D64" s="223">
        <v>45442</v>
      </c>
      <c r="E64" s="222">
        <v>3427.45</v>
      </c>
      <c r="F64" s="222">
        <v>3421.8333333333335</v>
      </c>
      <c r="G64" s="224">
        <v>3400.666666666667</v>
      </c>
      <c r="H64" s="224">
        <v>3373.8833333333337</v>
      </c>
      <c r="I64" s="224">
        <v>3352.7166666666672</v>
      </c>
      <c r="J64" s="224">
        <v>3448.6166666666668</v>
      </c>
      <c r="K64" s="224">
        <v>3469.7833333333338</v>
      </c>
      <c r="L64" s="224">
        <v>3496.5666666666666</v>
      </c>
      <c r="M64" s="225">
        <v>3443</v>
      </c>
      <c r="N64" s="225">
        <v>3395.05</v>
      </c>
      <c r="O64" s="225">
        <v>3715800</v>
      </c>
      <c r="P64" s="226">
        <v>2.1694300090736616E-2</v>
      </c>
    </row>
    <row r="65" spans="1:16" ht="12.75" customHeight="1">
      <c r="A65" s="218">
        <v>55</v>
      </c>
      <c r="B65" s="230" t="s">
        <v>57</v>
      </c>
      <c r="C65" s="222" t="s">
        <v>100</v>
      </c>
      <c r="D65" s="223">
        <v>45442</v>
      </c>
      <c r="E65" s="222">
        <v>553.79999999999995</v>
      </c>
      <c r="F65" s="222">
        <v>550.7833333333333</v>
      </c>
      <c r="G65" s="224">
        <v>546.31666666666661</v>
      </c>
      <c r="H65" s="224">
        <v>538.83333333333326</v>
      </c>
      <c r="I65" s="224">
        <v>534.36666666666656</v>
      </c>
      <c r="J65" s="224">
        <v>558.26666666666665</v>
      </c>
      <c r="K65" s="224">
        <v>562.73333333333335</v>
      </c>
      <c r="L65" s="224">
        <v>570.2166666666667</v>
      </c>
      <c r="M65" s="225">
        <v>555.25</v>
      </c>
      <c r="N65" s="225">
        <v>543.29999999999995</v>
      </c>
      <c r="O65" s="225">
        <v>21992500</v>
      </c>
      <c r="P65" s="226">
        <v>-1.345744084333296E-2</v>
      </c>
    </row>
    <row r="66" spans="1:16" ht="12.75" customHeight="1">
      <c r="A66" s="218">
        <v>56</v>
      </c>
      <c r="B66" s="230" t="s">
        <v>47</v>
      </c>
      <c r="C66" s="227" t="s">
        <v>101</v>
      </c>
      <c r="D66" s="223">
        <v>45442</v>
      </c>
      <c r="E66" s="222">
        <v>1726.6</v>
      </c>
      <c r="F66" s="222">
        <v>1732.0333333333335</v>
      </c>
      <c r="G66" s="224">
        <v>1707.3166666666671</v>
      </c>
      <c r="H66" s="224">
        <v>1688.0333333333335</v>
      </c>
      <c r="I66" s="224">
        <v>1663.3166666666671</v>
      </c>
      <c r="J66" s="224">
        <v>1751.3166666666671</v>
      </c>
      <c r="K66" s="224">
        <v>1776.0333333333338</v>
      </c>
      <c r="L66" s="224">
        <v>1795.3166666666671</v>
      </c>
      <c r="M66" s="225">
        <v>1756.75</v>
      </c>
      <c r="N66" s="225">
        <v>1712.75</v>
      </c>
      <c r="O66" s="225">
        <v>3230250</v>
      </c>
      <c r="P66" s="226">
        <v>1.9046492369572933E-2</v>
      </c>
    </row>
    <row r="67" spans="1:16" ht="12.75" customHeight="1">
      <c r="A67" s="218">
        <v>57</v>
      </c>
      <c r="B67" s="230" t="s">
        <v>892</v>
      </c>
      <c r="C67" s="222" t="s">
        <v>102</v>
      </c>
      <c r="D67" s="223">
        <v>45442</v>
      </c>
      <c r="E67" s="222">
        <v>2504.35</v>
      </c>
      <c r="F67" s="222">
        <v>2482.3166666666666</v>
      </c>
      <c r="G67" s="224">
        <v>2449.833333333333</v>
      </c>
      <c r="H67" s="224">
        <v>2395.3166666666666</v>
      </c>
      <c r="I67" s="224">
        <v>2362.833333333333</v>
      </c>
      <c r="J67" s="224">
        <v>2536.833333333333</v>
      </c>
      <c r="K67" s="224">
        <v>2569.3166666666666</v>
      </c>
      <c r="L67" s="224">
        <v>2623.833333333333</v>
      </c>
      <c r="M67" s="225">
        <v>2514.8000000000002</v>
      </c>
      <c r="N67" s="225">
        <v>2427.8000000000002</v>
      </c>
      <c r="O67" s="225">
        <v>1681200</v>
      </c>
      <c r="P67" s="226">
        <v>1.6322089227421111E-2</v>
      </c>
    </row>
    <row r="68" spans="1:16" ht="12.75" customHeight="1">
      <c r="A68" s="218">
        <v>58</v>
      </c>
      <c r="B68" s="230" t="s">
        <v>42</v>
      </c>
      <c r="C68" s="227" t="s">
        <v>104</v>
      </c>
      <c r="D68" s="223">
        <v>45442</v>
      </c>
      <c r="E68" s="222">
        <v>3814.1</v>
      </c>
      <c r="F68" s="222">
        <v>3815.0166666666664</v>
      </c>
      <c r="G68" s="224">
        <v>3778.0333333333328</v>
      </c>
      <c r="H68" s="224">
        <v>3741.9666666666662</v>
      </c>
      <c r="I68" s="224">
        <v>3704.9833333333327</v>
      </c>
      <c r="J68" s="224">
        <v>3851.083333333333</v>
      </c>
      <c r="K68" s="224">
        <v>3888.0666666666666</v>
      </c>
      <c r="L68" s="224">
        <v>3924.1333333333332</v>
      </c>
      <c r="M68" s="225">
        <v>3852</v>
      </c>
      <c r="N68" s="225">
        <v>3778.95</v>
      </c>
      <c r="O68" s="225">
        <v>2824200</v>
      </c>
      <c r="P68" s="226">
        <v>1.4439655172413792E-2</v>
      </c>
    </row>
    <row r="69" spans="1:16" ht="12.75" customHeight="1">
      <c r="A69" s="218">
        <v>59</v>
      </c>
      <c r="B69" s="230" t="s">
        <v>40</v>
      </c>
      <c r="C69" s="222" t="s">
        <v>105</v>
      </c>
      <c r="D69" s="223">
        <v>45442</v>
      </c>
      <c r="E69" s="222">
        <v>8474.0499999999993</v>
      </c>
      <c r="F69" s="222">
        <v>8415.5666666666657</v>
      </c>
      <c r="G69" s="224">
        <v>8331.6333333333314</v>
      </c>
      <c r="H69" s="224">
        <v>8189.2166666666653</v>
      </c>
      <c r="I69" s="224">
        <v>8105.283333333331</v>
      </c>
      <c r="J69" s="224">
        <v>8557.9833333333318</v>
      </c>
      <c r="K69" s="224">
        <v>8641.9166666666661</v>
      </c>
      <c r="L69" s="224">
        <v>8784.3333333333321</v>
      </c>
      <c r="M69" s="225">
        <v>8499.5</v>
      </c>
      <c r="N69" s="225">
        <v>8273.15</v>
      </c>
      <c r="O69" s="225">
        <v>1037800</v>
      </c>
      <c r="P69" s="226">
        <v>4.3119911548899388E-2</v>
      </c>
    </row>
    <row r="70" spans="1:16" ht="12.75" customHeight="1">
      <c r="A70" s="218">
        <v>60</v>
      </c>
      <c r="B70" s="230" t="s">
        <v>106</v>
      </c>
      <c r="C70" s="229" t="s">
        <v>107</v>
      </c>
      <c r="D70" s="223">
        <v>45442</v>
      </c>
      <c r="E70" s="222">
        <v>831.05</v>
      </c>
      <c r="F70" s="222">
        <v>833.48333333333323</v>
      </c>
      <c r="G70" s="224">
        <v>819.31666666666649</v>
      </c>
      <c r="H70" s="224">
        <v>807.58333333333326</v>
      </c>
      <c r="I70" s="224">
        <v>793.41666666666652</v>
      </c>
      <c r="J70" s="224">
        <v>845.21666666666647</v>
      </c>
      <c r="K70" s="224">
        <v>859.38333333333321</v>
      </c>
      <c r="L70" s="224">
        <v>871.11666666666645</v>
      </c>
      <c r="M70" s="225">
        <v>847.65</v>
      </c>
      <c r="N70" s="225">
        <v>821.75</v>
      </c>
      <c r="O70" s="225">
        <v>43720050</v>
      </c>
      <c r="P70" s="226">
        <v>9.8711792057321439E-3</v>
      </c>
    </row>
    <row r="71" spans="1:16" ht="12.75" customHeight="1">
      <c r="A71" s="218">
        <v>61</v>
      </c>
      <c r="B71" s="230" t="s">
        <v>42</v>
      </c>
      <c r="C71" s="222" t="s">
        <v>108</v>
      </c>
      <c r="D71" s="223">
        <v>45442</v>
      </c>
      <c r="E71" s="222">
        <v>5940</v>
      </c>
      <c r="F71" s="222">
        <v>5911.8</v>
      </c>
      <c r="G71" s="224">
        <v>5868.9500000000007</v>
      </c>
      <c r="H71" s="224">
        <v>5797.9000000000005</v>
      </c>
      <c r="I71" s="224">
        <v>5755.0500000000011</v>
      </c>
      <c r="J71" s="224">
        <v>5982.85</v>
      </c>
      <c r="K71" s="224">
        <v>6025.7000000000007</v>
      </c>
      <c r="L71" s="224">
        <v>6096.75</v>
      </c>
      <c r="M71" s="225">
        <v>5954.65</v>
      </c>
      <c r="N71" s="225">
        <v>5840.75</v>
      </c>
      <c r="O71" s="225">
        <v>2687125</v>
      </c>
      <c r="P71" s="226">
        <v>1.2575687005123427E-3</v>
      </c>
    </row>
    <row r="72" spans="1:16" ht="12.75" customHeight="1">
      <c r="A72" s="218">
        <v>62</v>
      </c>
      <c r="B72" s="230" t="s">
        <v>54</v>
      </c>
      <c r="C72" s="222" t="s">
        <v>109</v>
      </c>
      <c r="D72" s="223">
        <v>45442</v>
      </c>
      <c r="E72" s="222">
        <v>4684.75</v>
      </c>
      <c r="F72" s="222">
        <v>4650.2</v>
      </c>
      <c r="G72" s="224">
        <v>4587.0499999999993</v>
      </c>
      <c r="H72" s="224">
        <v>4489.3499999999995</v>
      </c>
      <c r="I72" s="224">
        <v>4426.1999999999989</v>
      </c>
      <c r="J72" s="224">
        <v>4747.8999999999996</v>
      </c>
      <c r="K72" s="224">
        <v>4811.0499999999993</v>
      </c>
      <c r="L72" s="224">
        <v>4908.75</v>
      </c>
      <c r="M72" s="225">
        <v>4713.3500000000004</v>
      </c>
      <c r="N72" s="225">
        <v>4552.5</v>
      </c>
      <c r="O72" s="225">
        <v>3556175</v>
      </c>
      <c r="P72" s="226">
        <v>6.6878034281184981E-3</v>
      </c>
    </row>
    <row r="73" spans="1:16" ht="12.75" customHeight="1">
      <c r="A73" s="218">
        <v>63</v>
      </c>
      <c r="B73" s="230" t="s">
        <v>54</v>
      </c>
      <c r="C73" s="222" t="s">
        <v>110</v>
      </c>
      <c r="D73" s="223">
        <v>45442</v>
      </c>
      <c r="E73" s="222">
        <v>3574.45</v>
      </c>
      <c r="F73" s="222">
        <v>3539.5666666666671</v>
      </c>
      <c r="G73" s="224">
        <v>3486.3333333333339</v>
      </c>
      <c r="H73" s="224">
        <v>3398.2166666666667</v>
      </c>
      <c r="I73" s="224">
        <v>3344.9833333333336</v>
      </c>
      <c r="J73" s="224">
        <v>3627.6833333333343</v>
      </c>
      <c r="K73" s="224">
        <v>3680.916666666667</v>
      </c>
      <c r="L73" s="224">
        <v>3769.0333333333347</v>
      </c>
      <c r="M73" s="225">
        <v>3592.8</v>
      </c>
      <c r="N73" s="225">
        <v>3451.45</v>
      </c>
      <c r="O73" s="225">
        <v>1338150</v>
      </c>
      <c r="P73" s="226">
        <v>6.2445414847161575E-2</v>
      </c>
    </row>
    <row r="74" spans="1:16" ht="12.75" customHeight="1">
      <c r="A74" s="218">
        <v>64</v>
      </c>
      <c r="B74" s="230" t="s">
        <v>54</v>
      </c>
      <c r="C74" s="222" t="s">
        <v>111</v>
      </c>
      <c r="D74" s="223">
        <v>45442</v>
      </c>
      <c r="E74" s="222">
        <v>454.9</v>
      </c>
      <c r="F74" s="222">
        <v>453.93333333333334</v>
      </c>
      <c r="G74" s="224">
        <v>448.41666666666669</v>
      </c>
      <c r="H74" s="224">
        <v>441.93333333333334</v>
      </c>
      <c r="I74" s="224">
        <v>436.41666666666669</v>
      </c>
      <c r="J74" s="224">
        <v>460.41666666666669</v>
      </c>
      <c r="K74" s="224">
        <v>465.93333333333334</v>
      </c>
      <c r="L74" s="224">
        <v>472.41666666666669</v>
      </c>
      <c r="M74" s="225">
        <v>459.45</v>
      </c>
      <c r="N74" s="225">
        <v>447.45</v>
      </c>
      <c r="O74" s="225">
        <v>14155200</v>
      </c>
      <c r="P74" s="226">
        <v>1.4055448098001289E-2</v>
      </c>
    </row>
    <row r="75" spans="1:16" ht="12.75" customHeight="1">
      <c r="A75" s="218">
        <v>65</v>
      </c>
      <c r="B75" s="230" t="s">
        <v>61</v>
      </c>
      <c r="C75" s="222" t="s">
        <v>112</v>
      </c>
      <c r="D75" s="223">
        <v>45442</v>
      </c>
      <c r="E75" s="222">
        <v>160.5</v>
      </c>
      <c r="F75" s="222">
        <v>159.63333333333333</v>
      </c>
      <c r="G75" s="224">
        <v>158.26666666666665</v>
      </c>
      <c r="H75" s="224">
        <v>156.03333333333333</v>
      </c>
      <c r="I75" s="224">
        <v>154.66666666666666</v>
      </c>
      <c r="J75" s="224">
        <v>161.86666666666665</v>
      </c>
      <c r="K75" s="224">
        <v>163.23333333333332</v>
      </c>
      <c r="L75" s="224">
        <v>165.46666666666664</v>
      </c>
      <c r="M75" s="225">
        <v>161</v>
      </c>
      <c r="N75" s="225">
        <v>157.4</v>
      </c>
      <c r="O75" s="225">
        <v>107190000</v>
      </c>
      <c r="P75" s="226">
        <v>-8.6015538290788018E-3</v>
      </c>
    </row>
    <row r="76" spans="1:16" ht="12.75" customHeight="1">
      <c r="A76" s="218">
        <v>66</v>
      </c>
      <c r="B76" s="230" t="s">
        <v>82</v>
      </c>
      <c r="C76" s="222" t="s">
        <v>113</v>
      </c>
      <c r="D76" s="223">
        <v>45442</v>
      </c>
      <c r="E76" s="222">
        <v>193.25</v>
      </c>
      <c r="F76" s="222">
        <v>193.51666666666665</v>
      </c>
      <c r="G76" s="224">
        <v>189.93333333333331</v>
      </c>
      <c r="H76" s="224">
        <v>186.61666666666665</v>
      </c>
      <c r="I76" s="224">
        <v>183.0333333333333</v>
      </c>
      <c r="J76" s="224">
        <v>196.83333333333331</v>
      </c>
      <c r="K76" s="224">
        <v>200.41666666666669</v>
      </c>
      <c r="L76" s="224">
        <v>203.73333333333332</v>
      </c>
      <c r="M76" s="225">
        <v>197.1</v>
      </c>
      <c r="N76" s="225">
        <v>190.2</v>
      </c>
      <c r="O76" s="225">
        <v>139807425</v>
      </c>
      <c r="P76" s="226">
        <v>5.6603152663968143E-3</v>
      </c>
    </row>
    <row r="77" spans="1:16" ht="12.75" customHeight="1">
      <c r="A77" s="218">
        <v>67</v>
      </c>
      <c r="B77" s="230" t="s">
        <v>42</v>
      </c>
      <c r="C77" s="222" t="s">
        <v>114</v>
      </c>
      <c r="D77" s="223">
        <v>45442</v>
      </c>
      <c r="E77" s="222">
        <v>1028.1500000000001</v>
      </c>
      <c r="F77" s="222">
        <v>1020.8333333333334</v>
      </c>
      <c r="G77" s="224">
        <v>1008.8666666666668</v>
      </c>
      <c r="H77" s="224">
        <v>989.58333333333337</v>
      </c>
      <c r="I77" s="224">
        <v>977.61666666666679</v>
      </c>
      <c r="J77" s="224">
        <v>1040.1166666666668</v>
      </c>
      <c r="K77" s="224">
        <v>1052.0833333333333</v>
      </c>
      <c r="L77" s="224">
        <v>1071.3666666666668</v>
      </c>
      <c r="M77" s="225">
        <v>1032.8</v>
      </c>
      <c r="N77" s="225">
        <v>1001.55</v>
      </c>
      <c r="O77" s="225">
        <v>11855925</v>
      </c>
      <c r="P77" s="226">
        <v>-3.1089978054133138E-3</v>
      </c>
    </row>
    <row r="78" spans="1:16" ht="12.75" customHeight="1">
      <c r="A78" s="218">
        <v>68</v>
      </c>
      <c r="B78" s="230" t="s">
        <v>115</v>
      </c>
      <c r="C78" s="222" t="s">
        <v>116</v>
      </c>
      <c r="D78" s="223">
        <v>45442</v>
      </c>
      <c r="E78" s="222">
        <v>80.3</v>
      </c>
      <c r="F78" s="222">
        <v>79.966666666666669</v>
      </c>
      <c r="G78" s="224">
        <v>78.433333333333337</v>
      </c>
      <c r="H78" s="224">
        <v>76.566666666666663</v>
      </c>
      <c r="I78" s="224">
        <v>75.033333333333331</v>
      </c>
      <c r="J78" s="224">
        <v>81.833333333333343</v>
      </c>
      <c r="K78" s="224">
        <v>83.366666666666674</v>
      </c>
      <c r="L78" s="224">
        <v>85.233333333333348</v>
      </c>
      <c r="M78" s="225">
        <v>81.5</v>
      </c>
      <c r="N78" s="225">
        <v>78.099999999999994</v>
      </c>
      <c r="O78" s="225">
        <v>240772500</v>
      </c>
      <c r="P78" s="226">
        <v>-1.2595155709342561E-2</v>
      </c>
    </row>
    <row r="79" spans="1:16" ht="12.75" customHeight="1">
      <c r="A79" s="218">
        <v>69</v>
      </c>
      <c r="B79" s="230" t="s">
        <v>892</v>
      </c>
      <c r="C79" s="222" t="s">
        <v>117</v>
      </c>
      <c r="D79" s="223">
        <v>45442</v>
      </c>
      <c r="E79" s="222">
        <v>648.35</v>
      </c>
      <c r="F79" s="222">
        <v>644.30000000000007</v>
      </c>
      <c r="G79" s="224">
        <v>638.05000000000018</v>
      </c>
      <c r="H79" s="224">
        <v>627.75000000000011</v>
      </c>
      <c r="I79" s="224">
        <v>621.50000000000023</v>
      </c>
      <c r="J79" s="224">
        <v>654.60000000000014</v>
      </c>
      <c r="K79" s="224">
        <v>660.84999999999991</v>
      </c>
      <c r="L79" s="224">
        <v>671.15000000000009</v>
      </c>
      <c r="M79" s="225">
        <v>650.54999999999995</v>
      </c>
      <c r="N79" s="225">
        <v>634</v>
      </c>
      <c r="O79" s="225">
        <v>7031700</v>
      </c>
      <c r="P79" s="226">
        <v>-2.1703743895822029E-2</v>
      </c>
    </row>
    <row r="80" spans="1:16" ht="12.75" customHeight="1">
      <c r="A80" s="218">
        <v>70</v>
      </c>
      <c r="B80" s="230" t="s">
        <v>57</v>
      </c>
      <c r="C80" s="228" t="s">
        <v>118</v>
      </c>
      <c r="D80" s="223">
        <v>45442</v>
      </c>
      <c r="E80" s="222">
        <v>1316.1</v>
      </c>
      <c r="F80" s="222">
        <v>1318.0666666666666</v>
      </c>
      <c r="G80" s="224">
        <v>1305.7833333333333</v>
      </c>
      <c r="H80" s="224">
        <v>1295.4666666666667</v>
      </c>
      <c r="I80" s="224">
        <v>1283.1833333333334</v>
      </c>
      <c r="J80" s="224">
        <v>1328.3833333333332</v>
      </c>
      <c r="K80" s="224">
        <v>1340.6666666666665</v>
      </c>
      <c r="L80" s="224">
        <v>1350.9833333333331</v>
      </c>
      <c r="M80" s="225">
        <v>1330.35</v>
      </c>
      <c r="N80" s="225">
        <v>1307.75</v>
      </c>
      <c r="O80" s="225">
        <v>6720000</v>
      </c>
      <c r="P80" s="226">
        <v>-1.0163499779054353E-2</v>
      </c>
    </row>
    <row r="81" spans="1:16" ht="12.75" customHeight="1">
      <c r="A81" s="218">
        <v>71</v>
      </c>
      <c r="B81" s="230" t="s">
        <v>106</v>
      </c>
      <c r="C81" s="222" t="s">
        <v>119</v>
      </c>
      <c r="D81" s="223">
        <v>45442</v>
      </c>
      <c r="E81" s="222">
        <v>2706</v>
      </c>
      <c r="F81" s="222">
        <v>2720.9500000000003</v>
      </c>
      <c r="G81" s="224">
        <v>2661.9000000000005</v>
      </c>
      <c r="H81" s="224">
        <v>2617.8000000000002</v>
      </c>
      <c r="I81" s="224">
        <v>2558.7500000000005</v>
      </c>
      <c r="J81" s="224">
        <v>2765.0500000000006</v>
      </c>
      <c r="K81" s="224">
        <v>2824.1000000000008</v>
      </c>
      <c r="L81" s="224">
        <v>2868.2000000000007</v>
      </c>
      <c r="M81" s="225">
        <v>2780</v>
      </c>
      <c r="N81" s="225">
        <v>2676.85</v>
      </c>
      <c r="O81" s="225">
        <v>3461350</v>
      </c>
      <c r="P81" s="226">
        <v>-0.10527642250153478</v>
      </c>
    </row>
    <row r="82" spans="1:16" ht="12.75" customHeight="1">
      <c r="A82" s="218">
        <v>72</v>
      </c>
      <c r="B82" s="230" t="s">
        <v>42</v>
      </c>
      <c r="C82" s="222" t="s">
        <v>120</v>
      </c>
      <c r="D82" s="223">
        <v>45442</v>
      </c>
      <c r="E82" s="222">
        <v>400.55</v>
      </c>
      <c r="F82" s="222">
        <v>400.2833333333333</v>
      </c>
      <c r="G82" s="224">
        <v>395.61666666666662</v>
      </c>
      <c r="H82" s="224">
        <v>390.68333333333334</v>
      </c>
      <c r="I82" s="224">
        <v>386.01666666666665</v>
      </c>
      <c r="J82" s="224">
        <v>405.21666666666658</v>
      </c>
      <c r="K82" s="224">
        <v>409.88333333333333</v>
      </c>
      <c r="L82" s="224">
        <v>414.81666666666655</v>
      </c>
      <c r="M82" s="225">
        <v>404.95</v>
      </c>
      <c r="N82" s="225">
        <v>395.35</v>
      </c>
      <c r="O82" s="225">
        <v>10970000</v>
      </c>
      <c r="P82" s="226">
        <v>9.7569955817378498E-3</v>
      </c>
    </row>
    <row r="83" spans="1:16" ht="12.75" customHeight="1">
      <c r="A83" s="218">
        <v>73</v>
      </c>
      <c r="B83" s="230" t="s">
        <v>47</v>
      </c>
      <c r="C83" s="222" t="s">
        <v>121</v>
      </c>
      <c r="D83" s="223">
        <v>45442</v>
      </c>
      <c r="E83" s="222">
        <v>2380.1999999999998</v>
      </c>
      <c r="F83" s="222">
        <v>2366.2333333333331</v>
      </c>
      <c r="G83" s="224">
        <v>2344.5166666666664</v>
      </c>
      <c r="H83" s="224">
        <v>2308.8333333333335</v>
      </c>
      <c r="I83" s="224">
        <v>2287.1166666666668</v>
      </c>
      <c r="J83" s="224">
        <v>2401.9166666666661</v>
      </c>
      <c r="K83" s="224">
        <v>2423.6333333333323</v>
      </c>
      <c r="L83" s="224">
        <v>2459.3166666666657</v>
      </c>
      <c r="M83" s="225">
        <v>2387.9499999999998</v>
      </c>
      <c r="N83" s="225">
        <v>2330.5500000000002</v>
      </c>
      <c r="O83" s="225">
        <v>7363722</v>
      </c>
      <c r="P83" s="226">
        <v>3.0129631404192159E-2</v>
      </c>
    </row>
    <row r="84" spans="1:16" ht="12.75" customHeight="1">
      <c r="A84" s="218">
        <v>74</v>
      </c>
      <c r="B84" s="230" t="s">
        <v>82</v>
      </c>
      <c r="C84" s="222" t="s">
        <v>122</v>
      </c>
      <c r="D84" s="223">
        <v>45442</v>
      </c>
      <c r="E84" s="222">
        <v>532.79999999999995</v>
      </c>
      <c r="F84" s="222">
        <v>530.80000000000007</v>
      </c>
      <c r="G84" s="224">
        <v>524.15000000000009</v>
      </c>
      <c r="H84" s="224">
        <v>515.5</v>
      </c>
      <c r="I84" s="224">
        <v>508.85</v>
      </c>
      <c r="J84" s="224">
        <v>539.45000000000016</v>
      </c>
      <c r="K84" s="224">
        <v>546.1</v>
      </c>
      <c r="L84" s="224">
        <v>554.75000000000023</v>
      </c>
      <c r="M84" s="225">
        <v>537.45000000000005</v>
      </c>
      <c r="N84" s="225">
        <v>522.15</v>
      </c>
      <c r="O84" s="225">
        <v>6986250</v>
      </c>
      <c r="P84" s="226">
        <v>-1.5501144970935353E-2</v>
      </c>
    </row>
    <row r="85" spans="1:16" ht="12.75" customHeight="1">
      <c r="A85" s="218">
        <v>75</v>
      </c>
      <c r="B85" s="230" t="s">
        <v>40</v>
      </c>
      <c r="C85" s="222" t="s">
        <v>123</v>
      </c>
      <c r="D85" s="223">
        <v>45442</v>
      </c>
      <c r="E85" s="222">
        <v>3895.5</v>
      </c>
      <c r="F85" s="222">
        <v>3886.1166666666668</v>
      </c>
      <c r="G85" s="224">
        <v>3842.2333333333336</v>
      </c>
      <c r="H85" s="224">
        <v>3788.9666666666667</v>
      </c>
      <c r="I85" s="224">
        <v>3745.0833333333335</v>
      </c>
      <c r="J85" s="224">
        <v>3939.3833333333337</v>
      </c>
      <c r="K85" s="224">
        <v>3983.2666666666669</v>
      </c>
      <c r="L85" s="224">
        <v>4036.5333333333338</v>
      </c>
      <c r="M85" s="225">
        <v>3930</v>
      </c>
      <c r="N85" s="225">
        <v>3832.85</v>
      </c>
      <c r="O85" s="225">
        <v>8448300</v>
      </c>
      <c r="P85" s="226">
        <v>1.2730607401014133E-2</v>
      </c>
    </row>
    <row r="86" spans="1:16" ht="12.75" customHeight="1">
      <c r="A86" s="218">
        <v>76</v>
      </c>
      <c r="B86" s="230" t="s">
        <v>40</v>
      </c>
      <c r="C86" s="229" t="s">
        <v>124</v>
      </c>
      <c r="D86" s="223">
        <v>45442</v>
      </c>
      <c r="E86" s="222">
        <v>1696.55</v>
      </c>
      <c r="F86" s="222">
        <v>1684.3666666666668</v>
      </c>
      <c r="G86" s="224">
        <v>1666.9833333333336</v>
      </c>
      <c r="H86" s="224">
        <v>1637.4166666666667</v>
      </c>
      <c r="I86" s="224">
        <v>1620.0333333333335</v>
      </c>
      <c r="J86" s="224">
        <v>1713.9333333333336</v>
      </c>
      <c r="K86" s="224">
        <v>1731.3166666666668</v>
      </c>
      <c r="L86" s="224">
        <v>1760.8833333333337</v>
      </c>
      <c r="M86" s="225">
        <v>1701.75</v>
      </c>
      <c r="N86" s="225">
        <v>1654.8</v>
      </c>
      <c r="O86" s="225">
        <v>5573500</v>
      </c>
      <c r="P86" s="226">
        <v>3.886300093196645E-2</v>
      </c>
    </row>
    <row r="87" spans="1:16" ht="12.75" customHeight="1">
      <c r="A87" s="218">
        <v>77</v>
      </c>
      <c r="B87" s="230" t="s">
        <v>85</v>
      </c>
      <c r="C87" s="222" t="s">
        <v>125</v>
      </c>
      <c r="D87" s="223">
        <v>45442</v>
      </c>
      <c r="E87" s="222">
        <v>1323.4</v>
      </c>
      <c r="F87" s="222">
        <v>1321.75</v>
      </c>
      <c r="G87" s="224">
        <v>1313.4</v>
      </c>
      <c r="H87" s="224">
        <v>1303.4000000000001</v>
      </c>
      <c r="I87" s="224">
        <v>1295.0500000000002</v>
      </c>
      <c r="J87" s="224">
        <v>1331.75</v>
      </c>
      <c r="K87" s="224">
        <v>1340.1</v>
      </c>
      <c r="L87" s="224">
        <v>1350.1</v>
      </c>
      <c r="M87" s="225">
        <v>1330.1</v>
      </c>
      <c r="N87" s="225">
        <v>1311.75</v>
      </c>
      <c r="O87" s="225">
        <v>24704400</v>
      </c>
      <c r="P87" s="226">
        <v>7.0842601907082848E-5</v>
      </c>
    </row>
    <row r="88" spans="1:16" ht="12.75" customHeight="1">
      <c r="A88" s="218">
        <v>78</v>
      </c>
      <c r="B88" s="230" t="s">
        <v>66</v>
      </c>
      <c r="C88" s="222" t="s">
        <v>126</v>
      </c>
      <c r="D88" s="223">
        <v>45442</v>
      </c>
      <c r="E88" s="222">
        <v>3644.15</v>
      </c>
      <c r="F88" s="222">
        <v>3652.1166666666663</v>
      </c>
      <c r="G88" s="224">
        <v>3616.4833333333327</v>
      </c>
      <c r="H88" s="224">
        <v>3588.8166666666662</v>
      </c>
      <c r="I88" s="224">
        <v>3553.1833333333325</v>
      </c>
      <c r="J88" s="224">
        <v>3679.7833333333328</v>
      </c>
      <c r="K88" s="224">
        <v>3715.416666666667</v>
      </c>
      <c r="L88" s="224">
        <v>3743.083333333333</v>
      </c>
      <c r="M88" s="225">
        <v>3687.75</v>
      </c>
      <c r="N88" s="225">
        <v>3624.45</v>
      </c>
      <c r="O88" s="225">
        <v>3160050</v>
      </c>
      <c r="P88" s="226">
        <v>1.2301186872327135E-2</v>
      </c>
    </row>
    <row r="89" spans="1:16" ht="12.75" customHeight="1">
      <c r="A89" s="218">
        <v>79</v>
      </c>
      <c r="B89" s="230" t="s">
        <v>61</v>
      </c>
      <c r="C89" s="222" t="s">
        <v>127</v>
      </c>
      <c r="D89" s="223">
        <v>45442</v>
      </c>
      <c r="E89" s="222">
        <v>1444.35</v>
      </c>
      <c r="F89" s="222">
        <v>1445.3500000000001</v>
      </c>
      <c r="G89" s="224">
        <v>1431.7000000000003</v>
      </c>
      <c r="H89" s="224">
        <v>1419.0500000000002</v>
      </c>
      <c r="I89" s="224">
        <v>1405.4000000000003</v>
      </c>
      <c r="J89" s="224">
        <v>1458.0000000000002</v>
      </c>
      <c r="K89" s="224">
        <v>1471.6500000000003</v>
      </c>
      <c r="L89" s="224">
        <v>1484.3000000000002</v>
      </c>
      <c r="M89" s="225">
        <v>1459</v>
      </c>
      <c r="N89" s="225">
        <v>1432.7</v>
      </c>
      <c r="O89" s="225">
        <v>197045750</v>
      </c>
      <c r="P89" s="226">
        <v>-1.8608002016117987E-2</v>
      </c>
    </row>
    <row r="90" spans="1:16" ht="12.75" customHeight="1">
      <c r="A90" s="218">
        <v>80</v>
      </c>
      <c r="B90" s="230" t="s">
        <v>66</v>
      </c>
      <c r="C90" s="222" t="s">
        <v>128</v>
      </c>
      <c r="D90" s="223">
        <v>45442</v>
      </c>
      <c r="E90" s="222">
        <v>551.79999999999995</v>
      </c>
      <c r="F90" s="222">
        <v>549.94999999999993</v>
      </c>
      <c r="G90" s="224">
        <v>543.84999999999991</v>
      </c>
      <c r="H90" s="224">
        <v>535.9</v>
      </c>
      <c r="I90" s="224">
        <v>529.79999999999995</v>
      </c>
      <c r="J90" s="224">
        <v>557.89999999999986</v>
      </c>
      <c r="K90" s="224">
        <v>564</v>
      </c>
      <c r="L90" s="224">
        <v>571.94999999999982</v>
      </c>
      <c r="M90" s="225">
        <v>556.04999999999995</v>
      </c>
      <c r="N90" s="225">
        <v>542</v>
      </c>
      <c r="O90" s="225">
        <v>44801900</v>
      </c>
      <c r="P90" s="226">
        <v>5.650272687073159E-4</v>
      </c>
    </row>
    <row r="91" spans="1:16" ht="12.75" customHeight="1">
      <c r="A91" s="218">
        <v>81</v>
      </c>
      <c r="B91" s="230" t="s">
        <v>54</v>
      </c>
      <c r="C91" s="222" t="s">
        <v>129</v>
      </c>
      <c r="D91" s="223">
        <v>45442</v>
      </c>
      <c r="E91" s="222">
        <v>4904.1499999999996</v>
      </c>
      <c r="F91" s="222">
        <v>4892.7333333333336</v>
      </c>
      <c r="G91" s="224">
        <v>4805.9666666666672</v>
      </c>
      <c r="H91" s="224">
        <v>4707.7833333333338</v>
      </c>
      <c r="I91" s="224">
        <v>4621.0166666666673</v>
      </c>
      <c r="J91" s="224">
        <v>4990.916666666667</v>
      </c>
      <c r="K91" s="224">
        <v>5077.6833333333334</v>
      </c>
      <c r="L91" s="224">
        <v>5175.8666666666668</v>
      </c>
      <c r="M91" s="225">
        <v>4979.5</v>
      </c>
      <c r="N91" s="225">
        <v>4794.55</v>
      </c>
      <c r="O91" s="225">
        <v>4755450</v>
      </c>
      <c r="P91" s="226">
        <v>2.9819717394835146E-2</v>
      </c>
    </row>
    <row r="92" spans="1:16" ht="12.75" customHeight="1">
      <c r="A92" s="218">
        <v>82</v>
      </c>
      <c r="B92" s="230" t="s">
        <v>130</v>
      </c>
      <c r="C92" s="222" t="s">
        <v>131</v>
      </c>
      <c r="D92" s="223">
        <v>45442</v>
      </c>
      <c r="E92" s="222">
        <v>629.04999999999995</v>
      </c>
      <c r="F92" s="222">
        <v>627.96666666666658</v>
      </c>
      <c r="G92" s="224">
        <v>622.53333333333319</v>
      </c>
      <c r="H92" s="224">
        <v>616.01666666666665</v>
      </c>
      <c r="I92" s="224">
        <v>610.58333333333326</v>
      </c>
      <c r="J92" s="224">
        <v>634.48333333333312</v>
      </c>
      <c r="K92" s="224">
        <v>639.91666666666652</v>
      </c>
      <c r="L92" s="224">
        <v>646.43333333333305</v>
      </c>
      <c r="M92" s="225">
        <v>633.4</v>
      </c>
      <c r="N92" s="225">
        <v>621.45000000000005</v>
      </c>
      <c r="O92" s="225">
        <v>55340600</v>
      </c>
      <c r="P92" s="226">
        <v>1.1143472204634671E-3</v>
      </c>
    </row>
    <row r="93" spans="1:16" ht="12.75" customHeight="1">
      <c r="A93" s="218">
        <v>83</v>
      </c>
      <c r="B93" s="230" t="s">
        <v>130</v>
      </c>
      <c r="C93" s="222" t="s">
        <v>132</v>
      </c>
      <c r="D93" s="223">
        <v>45442</v>
      </c>
      <c r="E93" s="222">
        <v>374.75</v>
      </c>
      <c r="F93" s="222">
        <v>369.73333333333335</v>
      </c>
      <c r="G93" s="224">
        <v>362.81666666666672</v>
      </c>
      <c r="H93" s="224">
        <v>350.88333333333338</v>
      </c>
      <c r="I93" s="224">
        <v>343.96666666666675</v>
      </c>
      <c r="J93" s="224">
        <v>381.66666666666669</v>
      </c>
      <c r="K93" s="224">
        <v>388.58333333333331</v>
      </c>
      <c r="L93" s="224">
        <v>400.51666666666665</v>
      </c>
      <c r="M93" s="225">
        <v>376.65</v>
      </c>
      <c r="N93" s="225">
        <v>357.8</v>
      </c>
      <c r="O93" s="225">
        <v>37847300</v>
      </c>
      <c r="P93" s="226">
        <v>0.11456219759637896</v>
      </c>
    </row>
    <row r="94" spans="1:16" ht="12.75" customHeight="1">
      <c r="A94" s="218">
        <v>84</v>
      </c>
      <c r="B94" s="230" t="s">
        <v>82</v>
      </c>
      <c r="C94" s="228" t="s">
        <v>133</v>
      </c>
      <c r="D94" s="223">
        <v>45442</v>
      </c>
      <c r="E94" s="222">
        <v>504</v>
      </c>
      <c r="F94" s="222">
        <v>503.61666666666662</v>
      </c>
      <c r="G94" s="224">
        <v>491.33333333333326</v>
      </c>
      <c r="H94" s="224">
        <v>478.66666666666663</v>
      </c>
      <c r="I94" s="224">
        <v>466.38333333333327</v>
      </c>
      <c r="J94" s="224">
        <v>516.2833333333333</v>
      </c>
      <c r="K94" s="224">
        <v>528.56666666666661</v>
      </c>
      <c r="L94" s="224">
        <v>541.23333333333323</v>
      </c>
      <c r="M94" s="225">
        <v>515.9</v>
      </c>
      <c r="N94" s="225">
        <v>490.95</v>
      </c>
      <c r="O94" s="225">
        <v>27560250</v>
      </c>
      <c r="P94" s="226">
        <v>-9.9898162067794966E-3</v>
      </c>
    </row>
    <row r="95" spans="1:16" ht="12.75" customHeight="1">
      <c r="A95" s="218">
        <v>85</v>
      </c>
      <c r="B95" s="230" t="s">
        <v>57</v>
      </c>
      <c r="C95" s="222" t="s">
        <v>134</v>
      </c>
      <c r="D95" s="223">
        <v>45442</v>
      </c>
      <c r="E95" s="222">
        <v>2369.4499999999998</v>
      </c>
      <c r="F95" s="222">
        <v>2358.1</v>
      </c>
      <c r="G95" s="224">
        <v>2339.2999999999997</v>
      </c>
      <c r="H95" s="224">
        <v>2309.1499999999996</v>
      </c>
      <c r="I95" s="224">
        <v>2290.3499999999995</v>
      </c>
      <c r="J95" s="224">
        <v>2388.25</v>
      </c>
      <c r="K95" s="224">
        <v>2407.0500000000002</v>
      </c>
      <c r="L95" s="224">
        <v>2437.2000000000003</v>
      </c>
      <c r="M95" s="225">
        <v>2376.9</v>
      </c>
      <c r="N95" s="225">
        <v>2327.9499999999998</v>
      </c>
      <c r="O95" s="225">
        <v>18198000</v>
      </c>
      <c r="P95" s="226">
        <v>-1.1214709525982917E-2</v>
      </c>
    </row>
    <row r="96" spans="1:16" ht="12.75" customHeight="1">
      <c r="A96" s="218">
        <v>86</v>
      </c>
      <c r="B96" s="230" t="s">
        <v>61</v>
      </c>
      <c r="C96" s="222" t="s">
        <v>136</v>
      </c>
      <c r="D96" s="223">
        <v>45442</v>
      </c>
      <c r="E96" s="222">
        <v>1121.05</v>
      </c>
      <c r="F96" s="222">
        <v>1123.7833333333335</v>
      </c>
      <c r="G96" s="224">
        <v>1114.5666666666671</v>
      </c>
      <c r="H96" s="224">
        <v>1108.0833333333335</v>
      </c>
      <c r="I96" s="224">
        <v>1098.866666666667</v>
      </c>
      <c r="J96" s="224">
        <v>1130.2666666666671</v>
      </c>
      <c r="K96" s="224">
        <v>1139.4833333333338</v>
      </c>
      <c r="L96" s="224">
        <v>1145.9666666666672</v>
      </c>
      <c r="M96" s="225">
        <v>1133</v>
      </c>
      <c r="N96" s="225">
        <v>1117.3</v>
      </c>
      <c r="O96" s="225">
        <v>86964500</v>
      </c>
      <c r="P96" s="226">
        <v>-2.8579247791070451E-2</v>
      </c>
    </row>
    <row r="97" spans="1:16" ht="12.75" customHeight="1">
      <c r="A97" s="218">
        <v>87</v>
      </c>
      <c r="B97" s="230" t="s">
        <v>66</v>
      </c>
      <c r="C97" s="222" t="s">
        <v>137</v>
      </c>
      <c r="D97" s="223">
        <v>45442</v>
      </c>
      <c r="E97" s="222">
        <v>1671.35</v>
      </c>
      <c r="F97" s="222">
        <v>1675.0166666666667</v>
      </c>
      <c r="G97" s="224">
        <v>1649.6333333333332</v>
      </c>
      <c r="H97" s="224">
        <v>1627.9166666666665</v>
      </c>
      <c r="I97" s="224">
        <v>1602.5333333333331</v>
      </c>
      <c r="J97" s="224">
        <v>1696.7333333333333</v>
      </c>
      <c r="K97" s="224">
        <v>1722.116666666667</v>
      </c>
      <c r="L97" s="224">
        <v>1743.8333333333335</v>
      </c>
      <c r="M97" s="225">
        <v>1700.4</v>
      </c>
      <c r="N97" s="225">
        <v>1653.3</v>
      </c>
      <c r="O97" s="225">
        <v>3405500</v>
      </c>
      <c r="P97" s="226">
        <v>-7.2875674099985421E-3</v>
      </c>
    </row>
    <row r="98" spans="1:16" ht="12.75" customHeight="1">
      <c r="A98" s="218">
        <v>88</v>
      </c>
      <c r="B98" s="230" t="s">
        <v>66</v>
      </c>
      <c r="C98" s="222" t="s">
        <v>138</v>
      </c>
      <c r="D98" s="223">
        <v>45442</v>
      </c>
      <c r="E98" s="222">
        <v>592.79999999999995</v>
      </c>
      <c r="F98" s="222">
        <v>588.31666666666672</v>
      </c>
      <c r="G98" s="224">
        <v>582.68333333333339</v>
      </c>
      <c r="H98" s="224">
        <v>572.56666666666672</v>
      </c>
      <c r="I98" s="224">
        <v>566.93333333333339</v>
      </c>
      <c r="J98" s="224">
        <v>598.43333333333339</v>
      </c>
      <c r="K98" s="224">
        <v>604.06666666666683</v>
      </c>
      <c r="L98" s="224">
        <v>614.18333333333339</v>
      </c>
      <c r="M98" s="225">
        <v>593.95000000000005</v>
      </c>
      <c r="N98" s="225">
        <v>578.20000000000005</v>
      </c>
      <c r="O98" s="225">
        <v>15171000</v>
      </c>
      <c r="P98" s="226">
        <v>-1.9200930954228083E-2</v>
      </c>
    </row>
    <row r="99" spans="1:16" ht="12.75" customHeight="1">
      <c r="A99" s="218">
        <v>89</v>
      </c>
      <c r="B99" s="230" t="s">
        <v>77</v>
      </c>
      <c r="C99" s="222" t="s">
        <v>139</v>
      </c>
      <c r="D99" s="223">
        <v>45442</v>
      </c>
      <c r="E99" s="222">
        <v>12.75</v>
      </c>
      <c r="F99" s="222">
        <v>12.683333333333332</v>
      </c>
      <c r="G99" s="224">
        <v>12.566666666666663</v>
      </c>
      <c r="H99" s="224">
        <v>12.383333333333331</v>
      </c>
      <c r="I99" s="224">
        <v>12.266666666666662</v>
      </c>
      <c r="J99" s="224">
        <v>12.866666666666664</v>
      </c>
      <c r="K99" s="224">
        <v>12.983333333333334</v>
      </c>
      <c r="L99" s="224">
        <v>13.166666666666664</v>
      </c>
      <c r="M99" s="225">
        <v>12.8</v>
      </c>
      <c r="N99" s="225">
        <v>12.5</v>
      </c>
      <c r="O99" s="225">
        <v>3482400000</v>
      </c>
      <c r="P99" s="226">
        <v>-3.0346407099914115E-3</v>
      </c>
    </row>
    <row r="100" spans="1:16" ht="12.75" customHeight="1">
      <c r="A100" s="218">
        <v>90</v>
      </c>
      <c r="B100" s="230" t="s">
        <v>66</v>
      </c>
      <c r="C100" s="222" t="s">
        <v>140</v>
      </c>
      <c r="D100" s="223">
        <v>45442</v>
      </c>
      <c r="E100" s="222">
        <v>113.35</v>
      </c>
      <c r="F100" s="222">
        <v>112.75</v>
      </c>
      <c r="G100" s="224">
        <v>111.9</v>
      </c>
      <c r="H100" s="224">
        <v>110.45</v>
      </c>
      <c r="I100" s="224">
        <v>109.60000000000001</v>
      </c>
      <c r="J100" s="224">
        <v>114.2</v>
      </c>
      <c r="K100" s="224">
        <v>115.05</v>
      </c>
      <c r="L100" s="224">
        <v>116.5</v>
      </c>
      <c r="M100" s="225">
        <v>113.6</v>
      </c>
      <c r="N100" s="225">
        <v>111.3</v>
      </c>
      <c r="O100" s="225">
        <v>90880000</v>
      </c>
      <c r="P100" s="226">
        <v>1.3946223362713377E-2</v>
      </c>
    </row>
    <row r="101" spans="1:16" ht="12.75" customHeight="1">
      <c r="A101" s="218">
        <v>91</v>
      </c>
      <c r="B101" s="230" t="s">
        <v>61</v>
      </c>
      <c r="C101" s="222" t="s">
        <v>141</v>
      </c>
      <c r="D101" s="223">
        <v>45442</v>
      </c>
      <c r="E101" s="222">
        <v>77</v>
      </c>
      <c r="F101" s="222">
        <v>76.633333333333326</v>
      </c>
      <c r="G101" s="224">
        <v>76.066666666666649</v>
      </c>
      <c r="H101" s="224">
        <v>75.133333333333326</v>
      </c>
      <c r="I101" s="224">
        <v>74.566666666666649</v>
      </c>
      <c r="J101" s="224">
        <v>77.566666666666649</v>
      </c>
      <c r="K101" s="224">
        <v>78.133333333333312</v>
      </c>
      <c r="L101" s="224">
        <v>79.066666666666649</v>
      </c>
      <c r="M101" s="225">
        <v>77.2</v>
      </c>
      <c r="N101" s="225">
        <v>75.7</v>
      </c>
      <c r="O101" s="225">
        <v>395655000</v>
      </c>
      <c r="P101" s="226">
        <v>-2.0098075637120141E-2</v>
      </c>
    </row>
    <row r="102" spans="1:16" ht="12.75" customHeight="1">
      <c r="A102" s="218">
        <v>92</v>
      </c>
      <c r="B102" s="230" t="s">
        <v>187</v>
      </c>
      <c r="C102" s="228" t="s">
        <v>142</v>
      </c>
      <c r="D102" s="223">
        <v>45442</v>
      </c>
      <c r="E102" s="222">
        <v>145.80000000000001</v>
      </c>
      <c r="F102" s="222">
        <v>144.48333333333335</v>
      </c>
      <c r="G102" s="224">
        <v>142.56666666666669</v>
      </c>
      <c r="H102" s="224">
        <v>139.33333333333334</v>
      </c>
      <c r="I102" s="224">
        <v>137.41666666666669</v>
      </c>
      <c r="J102" s="224">
        <v>147.7166666666667</v>
      </c>
      <c r="K102" s="224">
        <v>149.63333333333333</v>
      </c>
      <c r="L102" s="224">
        <v>152.8666666666667</v>
      </c>
      <c r="M102" s="225">
        <v>146.4</v>
      </c>
      <c r="N102" s="225">
        <v>141.25</v>
      </c>
      <c r="O102" s="225">
        <v>70121250</v>
      </c>
      <c r="P102" s="226">
        <v>-9.3245033112582774E-3</v>
      </c>
    </row>
    <row r="103" spans="1:16" ht="12.75" customHeight="1">
      <c r="A103" s="218">
        <v>93</v>
      </c>
      <c r="B103" s="230" t="s">
        <v>82</v>
      </c>
      <c r="C103" s="222" t="s">
        <v>143</v>
      </c>
      <c r="D103" s="223">
        <v>45442</v>
      </c>
      <c r="E103" s="222">
        <v>444.4</v>
      </c>
      <c r="F103" s="222">
        <v>444.23333333333329</v>
      </c>
      <c r="G103" s="224">
        <v>435.81666666666661</v>
      </c>
      <c r="H103" s="224">
        <v>427.23333333333329</v>
      </c>
      <c r="I103" s="224">
        <v>418.81666666666661</v>
      </c>
      <c r="J103" s="224">
        <v>452.81666666666661</v>
      </c>
      <c r="K103" s="224">
        <v>461.23333333333323</v>
      </c>
      <c r="L103" s="224">
        <v>469.81666666666661</v>
      </c>
      <c r="M103" s="225">
        <v>452.65</v>
      </c>
      <c r="N103" s="225">
        <v>435.65</v>
      </c>
      <c r="O103" s="225">
        <v>25236750</v>
      </c>
      <c r="P103" s="226">
        <v>2.7864284543517455E-3</v>
      </c>
    </row>
    <row r="104" spans="1:16" ht="12.75" customHeight="1">
      <c r="A104" s="218">
        <v>94</v>
      </c>
      <c r="B104" s="230" t="s">
        <v>115</v>
      </c>
      <c r="C104" s="229" t="s">
        <v>144</v>
      </c>
      <c r="D104" s="223">
        <v>45442</v>
      </c>
      <c r="E104" s="222">
        <v>546.54999999999995</v>
      </c>
      <c r="F104" s="222">
        <v>547.83333333333337</v>
      </c>
      <c r="G104" s="224">
        <v>539.7166666666667</v>
      </c>
      <c r="H104" s="224">
        <v>532.88333333333333</v>
      </c>
      <c r="I104" s="224">
        <v>524.76666666666665</v>
      </c>
      <c r="J104" s="224">
        <v>554.66666666666674</v>
      </c>
      <c r="K104" s="224">
        <v>562.7833333333333</v>
      </c>
      <c r="L104" s="224">
        <v>569.61666666666679</v>
      </c>
      <c r="M104" s="225">
        <v>555.95000000000005</v>
      </c>
      <c r="N104" s="225">
        <v>541</v>
      </c>
      <c r="O104" s="225">
        <v>21961000</v>
      </c>
      <c r="P104" s="226">
        <v>-8.9354212735231735E-3</v>
      </c>
    </row>
    <row r="105" spans="1:16" ht="12.75" customHeight="1">
      <c r="A105" s="218">
        <v>95</v>
      </c>
      <c r="B105" s="230" t="s">
        <v>47</v>
      </c>
      <c r="C105" s="222" t="s">
        <v>145</v>
      </c>
      <c r="D105" s="223">
        <v>45442</v>
      </c>
      <c r="E105" s="222">
        <v>206.85</v>
      </c>
      <c r="F105" s="222">
        <v>205.16666666666666</v>
      </c>
      <c r="G105" s="224">
        <v>202.68333333333331</v>
      </c>
      <c r="H105" s="224">
        <v>198.51666666666665</v>
      </c>
      <c r="I105" s="224">
        <v>196.0333333333333</v>
      </c>
      <c r="J105" s="224">
        <v>209.33333333333331</v>
      </c>
      <c r="K105" s="224">
        <v>211.81666666666666</v>
      </c>
      <c r="L105" s="224">
        <v>215.98333333333332</v>
      </c>
      <c r="M105" s="225">
        <v>207.65</v>
      </c>
      <c r="N105" s="225">
        <v>201</v>
      </c>
      <c r="O105" s="225">
        <v>24623900</v>
      </c>
      <c r="P105" s="226">
        <v>1.2971698113207546E-3</v>
      </c>
    </row>
    <row r="106" spans="1:16" ht="12.75" customHeight="1">
      <c r="A106" s="218">
        <v>96</v>
      </c>
      <c r="B106" s="230" t="s">
        <v>57</v>
      </c>
      <c r="C106" s="229" t="s">
        <v>146</v>
      </c>
      <c r="D106" s="223">
        <v>45442</v>
      </c>
      <c r="E106" s="222">
        <v>2678.8</v>
      </c>
      <c r="F106" s="222">
        <v>2666.05</v>
      </c>
      <c r="G106" s="224">
        <v>2644.55</v>
      </c>
      <c r="H106" s="224">
        <v>2610.3000000000002</v>
      </c>
      <c r="I106" s="224">
        <v>2588.8000000000002</v>
      </c>
      <c r="J106" s="224">
        <v>2700.3</v>
      </c>
      <c r="K106" s="224">
        <v>2721.8</v>
      </c>
      <c r="L106" s="224">
        <v>2756.05</v>
      </c>
      <c r="M106" s="225">
        <v>2687.55</v>
      </c>
      <c r="N106" s="225">
        <v>2631.8</v>
      </c>
      <c r="O106" s="225">
        <v>1548300</v>
      </c>
      <c r="P106" s="226">
        <v>7.2209211553473851E-3</v>
      </c>
    </row>
    <row r="107" spans="1:16" ht="12.75" customHeight="1">
      <c r="A107" s="218">
        <v>97</v>
      </c>
      <c r="B107" s="230" t="s">
        <v>115</v>
      </c>
      <c r="C107" s="227" t="s">
        <v>147</v>
      </c>
      <c r="D107" s="223">
        <v>45442</v>
      </c>
      <c r="E107" s="222">
        <v>4042.5</v>
      </c>
      <c r="F107" s="222">
        <v>4040.8166666666671</v>
      </c>
      <c r="G107" s="224">
        <v>4013.233333333334</v>
      </c>
      <c r="H107" s="224">
        <v>3983.9666666666672</v>
      </c>
      <c r="I107" s="224">
        <v>3956.3833333333341</v>
      </c>
      <c r="J107" s="224">
        <v>4070.0833333333339</v>
      </c>
      <c r="K107" s="224">
        <v>4097.666666666667</v>
      </c>
      <c r="L107" s="224">
        <v>4126.9333333333343</v>
      </c>
      <c r="M107" s="225">
        <v>4068.4</v>
      </c>
      <c r="N107" s="225">
        <v>4011.55</v>
      </c>
      <c r="O107" s="225">
        <v>4371300</v>
      </c>
      <c r="P107" s="226">
        <v>1.6534114692339893E-2</v>
      </c>
    </row>
    <row r="108" spans="1:16" ht="12.75" customHeight="1">
      <c r="A108" s="218">
        <v>98</v>
      </c>
      <c r="B108" s="230" t="s">
        <v>61</v>
      </c>
      <c r="C108" s="229" t="s">
        <v>148</v>
      </c>
      <c r="D108" s="223">
        <v>45442</v>
      </c>
      <c r="E108" s="222">
        <v>1416.85</v>
      </c>
      <c r="F108" s="222">
        <v>1416.2833333333335</v>
      </c>
      <c r="G108" s="224">
        <v>1401.5666666666671</v>
      </c>
      <c r="H108" s="224">
        <v>1386.2833333333335</v>
      </c>
      <c r="I108" s="224">
        <v>1371.5666666666671</v>
      </c>
      <c r="J108" s="224">
        <v>1431.5666666666671</v>
      </c>
      <c r="K108" s="224">
        <v>1446.2833333333338</v>
      </c>
      <c r="L108" s="224">
        <v>1461.5666666666671</v>
      </c>
      <c r="M108" s="225">
        <v>1431</v>
      </c>
      <c r="N108" s="225">
        <v>1401</v>
      </c>
      <c r="O108" s="225">
        <v>27081500</v>
      </c>
      <c r="P108" s="226">
        <v>4.078379029716553E-3</v>
      </c>
    </row>
    <row r="109" spans="1:16" ht="12.75" customHeight="1">
      <c r="A109" s="218">
        <v>99</v>
      </c>
      <c r="B109" s="230" t="s">
        <v>77</v>
      </c>
      <c r="C109" s="222" t="s">
        <v>149</v>
      </c>
      <c r="D109" s="223">
        <v>45442</v>
      </c>
      <c r="E109" s="222">
        <v>332.65</v>
      </c>
      <c r="F109" s="222">
        <v>330.6</v>
      </c>
      <c r="G109" s="224">
        <v>326.90000000000003</v>
      </c>
      <c r="H109" s="224">
        <v>321.15000000000003</v>
      </c>
      <c r="I109" s="224">
        <v>317.45000000000005</v>
      </c>
      <c r="J109" s="224">
        <v>336.35</v>
      </c>
      <c r="K109" s="224">
        <v>340.05000000000007</v>
      </c>
      <c r="L109" s="224">
        <v>345.8</v>
      </c>
      <c r="M109" s="225">
        <v>334.3</v>
      </c>
      <c r="N109" s="225">
        <v>324.85000000000002</v>
      </c>
      <c r="O109" s="225">
        <v>73205400</v>
      </c>
      <c r="P109" s="226">
        <v>6.5918653576437589E-3</v>
      </c>
    </row>
    <row r="110" spans="1:16" ht="12.75" customHeight="1">
      <c r="A110" s="218">
        <v>100</v>
      </c>
      <c r="B110" s="230" t="s">
        <v>85</v>
      </c>
      <c r="C110" s="222" t="s">
        <v>150</v>
      </c>
      <c r="D110" s="223">
        <v>45442</v>
      </c>
      <c r="E110" s="222">
        <v>1429.05</v>
      </c>
      <c r="F110" s="222">
        <v>1428.7166666666665</v>
      </c>
      <c r="G110" s="224">
        <v>1417.4833333333329</v>
      </c>
      <c r="H110" s="224">
        <v>1405.9166666666665</v>
      </c>
      <c r="I110" s="224">
        <v>1394.6833333333329</v>
      </c>
      <c r="J110" s="224">
        <v>1440.2833333333328</v>
      </c>
      <c r="K110" s="224">
        <v>1451.5166666666664</v>
      </c>
      <c r="L110" s="224">
        <v>1463.0833333333328</v>
      </c>
      <c r="M110" s="225">
        <v>1439.95</v>
      </c>
      <c r="N110" s="225">
        <v>1417.15</v>
      </c>
      <c r="O110" s="225">
        <v>49712000</v>
      </c>
      <c r="P110" s="226">
        <v>-1.4628344895936571E-2</v>
      </c>
    </row>
    <row r="111" spans="1:16" ht="12.75" customHeight="1">
      <c r="A111" s="218">
        <v>101</v>
      </c>
      <c r="B111" s="230" t="s">
        <v>82</v>
      </c>
      <c r="C111" s="222" t="s">
        <v>152</v>
      </c>
      <c r="D111" s="223">
        <v>45442</v>
      </c>
      <c r="E111" s="222">
        <v>159.55000000000001</v>
      </c>
      <c r="F111" s="222">
        <v>158.78333333333333</v>
      </c>
      <c r="G111" s="224">
        <v>156.81666666666666</v>
      </c>
      <c r="H111" s="224">
        <v>154.08333333333334</v>
      </c>
      <c r="I111" s="224">
        <v>152.11666666666667</v>
      </c>
      <c r="J111" s="224">
        <v>161.51666666666665</v>
      </c>
      <c r="K111" s="224">
        <v>163.48333333333329</v>
      </c>
      <c r="L111" s="224">
        <v>166.21666666666664</v>
      </c>
      <c r="M111" s="225">
        <v>160.75</v>
      </c>
      <c r="N111" s="225">
        <v>156.05000000000001</v>
      </c>
      <c r="O111" s="225">
        <v>191533875</v>
      </c>
      <c r="P111" s="226">
        <v>1.5550117263179362E-3</v>
      </c>
    </row>
    <row r="112" spans="1:16" ht="12.75" customHeight="1">
      <c r="A112" s="218">
        <v>102</v>
      </c>
      <c r="B112" s="230" t="s">
        <v>42</v>
      </c>
      <c r="C112" s="222" t="s">
        <v>153</v>
      </c>
      <c r="D112" s="223">
        <v>45442</v>
      </c>
      <c r="E112" s="222">
        <v>1320.2</v>
      </c>
      <c r="F112" s="222">
        <v>1311.0833333333335</v>
      </c>
      <c r="G112" s="224">
        <v>1296.5166666666669</v>
      </c>
      <c r="H112" s="224">
        <v>1272.8333333333335</v>
      </c>
      <c r="I112" s="224">
        <v>1258.2666666666669</v>
      </c>
      <c r="J112" s="224">
        <v>1334.7666666666669</v>
      </c>
      <c r="K112" s="224">
        <v>1349.3333333333335</v>
      </c>
      <c r="L112" s="224">
        <v>1373.0166666666669</v>
      </c>
      <c r="M112" s="225">
        <v>1325.65</v>
      </c>
      <c r="N112" s="225">
        <v>1287.4000000000001</v>
      </c>
      <c r="O112" s="225">
        <v>1651000</v>
      </c>
      <c r="P112" s="226">
        <v>5.9405940594059407E-3</v>
      </c>
    </row>
    <row r="113" spans="1:16" ht="12.75" customHeight="1">
      <c r="A113" s="218">
        <v>103</v>
      </c>
      <c r="B113" s="230" t="s">
        <v>115</v>
      </c>
      <c r="C113" s="222" t="s">
        <v>154</v>
      </c>
      <c r="D113" s="223">
        <v>45442</v>
      </c>
      <c r="E113" s="222">
        <v>1001.3</v>
      </c>
      <c r="F113" s="222">
        <v>999.11666666666679</v>
      </c>
      <c r="G113" s="224">
        <v>988.38333333333355</v>
      </c>
      <c r="H113" s="224">
        <v>975.46666666666681</v>
      </c>
      <c r="I113" s="224">
        <v>964.73333333333358</v>
      </c>
      <c r="J113" s="224">
        <v>1012.0333333333335</v>
      </c>
      <c r="K113" s="224">
        <v>1022.7666666666667</v>
      </c>
      <c r="L113" s="224">
        <v>1035.6833333333334</v>
      </c>
      <c r="M113" s="225">
        <v>1009.85</v>
      </c>
      <c r="N113" s="225">
        <v>986.2</v>
      </c>
      <c r="O113" s="225">
        <v>16410625</v>
      </c>
      <c r="P113" s="226">
        <v>-4.3002760671055429E-3</v>
      </c>
    </row>
    <row r="114" spans="1:16" ht="12.75" customHeight="1">
      <c r="A114" s="218">
        <v>104</v>
      </c>
      <c r="B114" s="230" t="s">
        <v>57</v>
      </c>
      <c r="C114" s="229" t="s">
        <v>155</v>
      </c>
      <c r="D114" s="223">
        <v>45442</v>
      </c>
      <c r="E114" s="222">
        <v>434.95</v>
      </c>
      <c r="F114" s="222">
        <v>433.93333333333334</v>
      </c>
      <c r="G114" s="224">
        <v>430.2166666666667</v>
      </c>
      <c r="H114" s="224">
        <v>425.48333333333335</v>
      </c>
      <c r="I114" s="224">
        <v>421.76666666666671</v>
      </c>
      <c r="J114" s="224">
        <v>438.66666666666669</v>
      </c>
      <c r="K114" s="224">
        <v>442.38333333333327</v>
      </c>
      <c r="L114" s="224">
        <v>447.11666666666667</v>
      </c>
      <c r="M114" s="225">
        <v>437.65</v>
      </c>
      <c r="N114" s="225">
        <v>429.2</v>
      </c>
      <c r="O114" s="225">
        <v>123176000</v>
      </c>
      <c r="P114" s="226">
        <v>-1.0920537033468234E-2</v>
      </c>
    </row>
    <row r="115" spans="1:16" ht="12.75" customHeight="1">
      <c r="A115" s="218">
        <v>105</v>
      </c>
      <c r="B115" s="230" t="s">
        <v>130</v>
      </c>
      <c r="C115" s="222" t="s">
        <v>156</v>
      </c>
      <c r="D115" s="223">
        <v>45442</v>
      </c>
      <c r="E115" s="222">
        <v>934.55</v>
      </c>
      <c r="F115" s="222">
        <v>931.66666666666663</v>
      </c>
      <c r="G115" s="224">
        <v>922.33333333333326</v>
      </c>
      <c r="H115" s="224">
        <v>910.11666666666667</v>
      </c>
      <c r="I115" s="224">
        <v>900.7833333333333</v>
      </c>
      <c r="J115" s="224">
        <v>943.88333333333321</v>
      </c>
      <c r="K115" s="224">
        <v>953.21666666666647</v>
      </c>
      <c r="L115" s="224">
        <v>965.43333333333317</v>
      </c>
      <c r="M115" s="225">
        <v>941</v>
      </c>
      <c r="N115" s="225">
        <v>919.45</v>
      </c>
      <c r="O115" s="225">
        <v>12665625</v>
      </c>
      <c r="P115" s="226">
        <v>-6.2279325225578662E-3</v>
      </c>
    </row>
    <row r="116" spans="1:16" ht="12.75" customHeight="1">
      <c r="A116" s="218">
        <v>106</v>
      </c>
      <c r="B116" s="230" t="s">
        <v>47</v>
      </c>
      <c r="C116" s="222" t="s">
        <v>157</v>
      </c>
      <c r="D116" s="223">
        <v>45442</v>
      </c>
      <c r="E116" s="222">
        <v>3851.9</v>
      </c>
      <c r="F116" s="222">
        <v>3853.2833333333333</v>
      </c>
      <c r="G116" s="224">
        <v>3812.7666666666664</v>
      </c>
      <c r="H116" s="224">
        <v>3773.6333333333332</v>
      </c>
      <c r="I116" s="224">
        <v>3733.1166666666663</v>
      </c>
      <c r="J116" s="224">
        <v>3892.4166666666665</v>
      </c>
      <c r="K116" s="224">
        <v>3932.9333333333338</v>
      </c>
      <c r="L116" s="224">
        <v>3972.0666666666666</v>
      </c>
      <c r="M116" s="225">
        <v>3893.8</v>
      </c>
      <c r="N116" s="225">
        <v>3814.15</v>
      </c>
      <c r="O116" s="225">
        <v>834500</v>
      </c>
      <c r="P116" s="226">
        <v>0.12542144302090358</v>
      </c>
    </row>
    <row r="117" spans="1:16" ht="12.75" customHeight="1">
      <c r="A117" s="218">
        <v>107</v>
      </c>
      <c r="B117" s="230" t="s">
        <v>130</v>
      </c>
      <c r="C117" s="222" t="s">
        <v>158</v>
      </c>
      <c r="D117" s="223">
        <v>45442</v>
      </c>
      <c r="E117" s="222">
        <v>856</v>
      </c>
      <c r="F117" s="222">
        <v>851.68333333333339</v>
      </c>
      <c r="G117" s="224">
        <v>845.06666666666683</v>
      </c>
      <c r="H117" s="224">
        <v>834.13333333333344</v>
      </c>
      <c r="I117" s="224">
        <v>827.51666666666688</v>
      </c>
      <c r="J117" s="224">
        <v>862.61666666666679</v>
      </c>
      <c r="K117" s="224">
        <v>869.23333333333335</v>
      </c>
      <c r="L117" s="224">
        <v>880.16666666666674</v>
      </c>
      <c r="M117" s="225">
        <v>858.3</v>
      </c>
      <c r="N117" s="225">
        <v>840.75</v>
      </c>
      <c r="O117" s="225">
        <v>17415000</v>
      </c>
      <c r="P117" s="226">
        <v>-1.6655867667797385E-2</v>
      </c>
    </row>
    <row r="118" spans="1:16" ht="12.75" customHeight="1">
      <c r="A118" s="218">
        <v>108</v>
      </c>
      <c r="B118" s="230" t="s">
        <v>57</v>
      </c>
      <c r="C118" s="227" t="s">
        <v>159</v>
      </c>
      <c r="D118" s="223">
        <v>45442</v>
      </c>
      <c r="E118" s="222">
        <v>463.8</v>
      </c>
      <c r="F118" s="222">
        <v>461.18333333333334</v>
      </c>
      <c r="G118" s="224">
        <v>455.66666666666669</v>
      </c>
      <c r="H118" s="224">
        <v>447.53333333333336</v>
      </c>
      <c r="I118" s="224">
        <v>442.01666666666671</v>
      </c>
      <c r="J118" s="224">
        <v>469.31666666666666</v>
      </c>
      <c r="K118" s="224">
        <v>474.83333333333331</v>
      </c>
      <c r="L118" s="224">
        <v>482.96666666666664</v>
      </c>
      <c r="M118" s="225">
        <v>466.7</v>
      </c>
      <c r="N118" s="225">
        <v>453.05</v>
      </c>
      <c r="O118" s="225">
        <v>21493750</v>
      </c>
      <c r="P118" s="226">
        <v>2.0980243603939625E-3</v>
      </c>
    </row>
    <row r="119" spans="1:16" ht="12.75" customHeight="1">
      <c r="A119" s="218">
        <v>109</v>
      </c>
      <c r="B119" s="230" t="s">
        <v>61</v>
      </c>
      <c r="C119" s="222" t="s">
        <v>160</v>
      </c>
      <c r="D119" s="223">
        <v>45442</v>
      </c>
      <c r="E119" s="222">
        <v>1634.8</v>
      </c>
      <c r="F119" s="222">
        <v>1638.9333333333334</v>
      </c>
      <c r="G119" s="224">
        <v>1617.8666666666668</v>
      </c>
      <c r="H119" s="224">
        <v>1600.9333333333334</v>
      </c>
      <c r="I119" s="224">
        <v>1579.8666666666668</v>
      </c>
      <c r="J119" s="224">
        <v>1655.8666666666668</v>
      </c>
      <c r="K119" s="224">
        <v>1676.9333333333334</v>
      </c>
      <c r="L119" s="224">
        <v>1693.8666666666668</v>
      </c>
      <c r="M119" s="225">
        <v>1660</v>
      </c>
      <c r="N119" s="225">
        <v>1622</v>
      </c>
      <c r="O119" s="225">
        <v>55625200</v>
      </c>
      <c r="P119" s="226">
        <v>-1.5085733712011218E-2</v>
      </c>
    </row>
    <row r="120" spans="1:16" ht="12.75" customHeight="1">
      <c r="A120" s="218">
        <v>110</v>
      </c>
      <c r="B120" s="230" t="s">
        <v>66</v>
      </c>
      <c r="C120" s="222" t="s">
        <v>907</v>
      </c>
      <c r="D120" s="223">
        <v>45442</v>
      </c>
      <c r="E120" s="222">
        <v>155.75</v>
      </c>
      <c r="F120" s="222">
        <v>156.65</v>
      </c>
      <c r="G120" s="224">
        <v>152.80000000000001</v>
      </c>
      <c r="H120" s="224">
        <v>149.85</v>
      </c>
      <c r="I120" s="224">
        <v>146</v>
      </c>
      <c r="J120" s="224">
        <v>159.60000000000002</v>
      </c>
      <c r="K120" s="224">
        <v>163.44999999999999</v>
      </c>
      <c r="L120" s="224">
        <v>166.40000000000003</v>
      </c>
      <c r="M120" s="225">
        <v>160.5</v>
      </c>
      <c r="N120" s="225">
        <v>153.69999999999999</v>
      </c>
      <c r="O120" s="225">
        <v>42866434</v>
      </c>
      <c r="P120" s="226">
        <v>-4.9000197980597904E-2</v>
      </c>
    </row>
    <row r="121" spans="1:16" ht="12.75" customHeight="1">
      <c r="A121" s="218">
        <v>111</v>
      </c>
      <c r="B121" s="230" t="s">
        <v>42</v>
      </c>
      <c r="C121" s="222" t="s">
        <v>161</v>
      </c>
      <c r="D121" s="223">
        <v>45442</v>
      </c>
      <c r="E121" s="222">
        <v>2361.65</v>
      </c>
      <c r="F121" s="222">
        <v>2329.4833333333331</v>
      </c>
      <c r="G121" s="224">
        <v>2246.9666666666662</v>
      </c>
      <c r="H121" s="224">
        <v>2132.2833333333333</v>
      </c>
      <c r="I121" s="224">
        <v>2049.7666666666664</v>
      </c>
      <c r="J121" s="224">
        <v>2444.1666666666661</v>
      </c>
      <c r="K121" s="224">
        <v>2526.6833333333334</v>
      </c>
      <c r="L121" s="224">
        <v>2641.3666666666659</v>
      </c>
      <c r="M121" s="225">
        <v>2412</v>
      </c>
      <c r="N121" s="225">
        <v>2214.8000000000002</v>
      </c>
      <c r="O121" s="225">
        <v>1627500</v>
      </c>
      <c r="P121" s="226">
        <v>0.11579596873714521</v>
      </c>
    </row>
    <row r="122" spans="1:16" ht="12.75" customHeight="1">
      <c r="A122" s="218">
        <v>112</v>
      </c>
      <c r="B122" s="230" t="s">
        <v>42</v>
      </c>
      <c r="C122" s="222" t="s">
        <v>162</v>
      </c>
      <c r="D122" s="223">
        <v>45442</v>
      </c>
      <c r="E122" s="222">
        <v>440.1</v>
      </c>
      <c r="F122" s="222">
        <v>436.93333333333339</v>
      </c>
      <c r="G122" s="224">
        <v>431.31666666666678</v>
      </c>
      <c r="H122" s="224">
        <v>422.53333333333336</v>
      </c>
      <c r="I122" s="224">
        <v>416.91666666666674</v>
      </c>
      <c r="J122" s="224">
        <v>445.71666666666681</v>
      </c>
      <c r="K122" s="224">
        <v>451.33333333333337</v>
      </c>
      <c r="L122" s="224">
        <v>460.11666666666684</v>
      </c>
      <c r="M122" s="225">
        <v>442.55</v>
      </c>
      <c r="N122" s="225">
        <v>428.15</v>
      </c>
      <c r="O122" s="225">
        <v>13557500</v>
      </c>
      <c r="P122" s="226">
        <v>-9.9317194289261328E-3</v>
      </c>
    </row>
    <row r="123" spans="1:16" ht="12.75" customHeight="1">
      <c r="A123" s="218">
        <v>113</v>
      </c>
      <c r="B123" s="230" t="s">
        <v>66</v>
      </c>
      <c r="C123" s="222" t="s">
        <v>163</v>
      </c>
      <c r="D123" s="223">
        <v>45442</v>
      </c>
      <c r="E123" s="222">
        <v>630.65</v>
      </c>
      <c r="F123" s="222">
        <v>633.2166666666667</v>
      </c>
      <c r="G123" s="224">
        <v>623.53333333333342</v>
      </c>
      <c r="H123" s="224">
        <v>616.41666666666674</v>
      </c>
      <c r="I123" s="224">
        <v>606.73333333333346</v>
      </c>
      <c r="J123" s="224">
        <v>640.33333333333337</v>
      </c>
      <c r="K123" s="224">
        <v>650.01666666666677</v>
      </c>
      <c r="L123" s="224">
        <v>657.13333333333333</v>
      </c>
      <c r="M123" s="225">
        <v>642.9</v>
      </c>
      <c r="N123" s="225">
        <v>626.1</v>
      </c>
      <c r="O123" s="225">
        <v>34225000</v>
      </c>
      <c r="P123" s="226">
        <v>2.2557514191813566E-2</v>
      </c>
    </row>
    <row r="124" spans="1:16" ht="12.75" customHeight="1">
      <c r="A124" s="218">
        <v>114</v>
      </c>
      <c r="B124" s="230" t="s">
        <v>40</v>
      </c>
      <c r="C124" s="227" t="s">
        <v>164</v>
      </c>
      <c r="D124" s="223">
        <v>45442</v>
      </c>
      <c r="E124" s="222">
        <v>3286.4</v>
      </c>
      <c r="F124" s="222">
        <v>3283.2166666666672</v>
      </c>
      <c r="G124" s="224">
        <v>3247.4833333333345</v>
      </c>
      <c r="H124" s="224">
        <v>3208.5666666666675</v>
      </c>
      <c r="I124" s="224">
        <v>3172.8333333333348</v>
      </c>
      <c r="J124" s="224">
        <v>3322.1333333333341</v>
      </c>
      <c r="K124" s="224">
        <v>3357.8666666666668</v>
      </c>
      <c r="L124" s="224">
        <v>3396.7833333333338</v>
      </c>
      <c r="M124" s="225">
        <v>3318.95</v>
      </c>
      <c r="N124" s="225">
        <v>3244.3</v>
      </c>
      <c r="O124" s="225">
        <v>18322800</v>
      </c>
      <c r="P124" s="226">
        <v>6.6587552742616036E-3</v>
      </c>
    </row>
    <row r="125" spans="1:16" ht="12.75" customHeight="1">
      <c r="A125" s="218">
        <v>115</v>
      </c>
      <c r="B125" s="230" t="s">
        <v>85</v>
      </c>
      <c r="C125" s="222" t="s">
        <v>165</v>
      </c>
      <c r="D125" s="223">
        <v>45442</v>
      </c>
      <c r="E125" s="222">
        <v>4630.05</v>
      </c>
      <c r="F125" s="222">
        <v>4622.5666666666666</v>
      </c>
      <c r="G125" s="224">
        <v>4585.1333333333332</v>
      </c>
      <c r="H125" s="224">
        <v>4540.2166666666662</v>
      </c>
      <c r="I125" s="224">
        <v>4502.7833333333328</v>
      </c>
      <c r="J125" s="224">
        <v>4667.4833333333336</v>
      </c>
      <c r="K125" s="224">
        <v>4704.9166666666661</v>
      </c>
      <c r="L125" s="224">
        <v>4749.8333333333339</v>
      </c>
      <c r="M125" s="225">
        <v>4660</v>
      </c>
      <c r="N125" s="225">
        <v>4577.6499999999996</v>
      </c>
      <c r="O125" s="225">
        <v>3683250</v>
      </c>
      <c r="P125" s="226">
        <v>7.8394352323099652E-3</v>
      </c>
    </row>
    <row r="126" spans="1:16" ht="12.75" customHeight="1">
      <c r="A126" s="218">
        <v>116</v>
      </c>
      <c r="B126" s="230" t="s">
        <v>85</v>
      </c>
      <c r="C126" s="222" t="s">
        <v>166</v>
      </c>
      <c r="D126" s="223">
        <v>45442</v>
      </c>
      <c r="E126" s="222">
        <v>4353.45</v>
      </c>
      <c r="F126" s="222">
        <v>4363.833333333333</v>
      </c>
      <c r="G126" s="224">
        <v>4312.7166666666662</v>
      </c>
      <c r="H126" s="224">
        <v>4271.9833333333336</v>
      </c>
      <c r="I126" s="224">
        <v>4220.8666666666668</v>
      </c>
      <c r="J126" s="224">
        <v>4404.5666666666657</v>
      </c>
      <c r="K126" s="224">
        <v>4455.6833333333325</v>
      </c>
      <c r="L126" s="224">
        <v>4496.4166666666652</v>
      </c>
      <c r="M126" s="225">
        <v>4414.95</v>
      </c>
      <c r="N126" s="225">
        <v>4323.1000000000004</v>
      </c>
      <c r="O126" s="225">
        <v>1688900</v>
      </c>
      <c r="P126" s="226">
        <v>3.5817233977307572E-2</v>
      </c>
    </row>
    <row r="127" spans="1:16" ht="12.75" customHeight="1">
      <c r="A127" s="218">
        <v>117</v>
      </c>
      <c r="B127" s="230" t="s">
        <v>42</v>
      </c>
      <c r="C127" s="222" t="s">
        <v>167</v>
      </c>
      <c r="D127" s="223">
        <v>45442</v>
      </c>
      <c r="E127" s="222">
        <v>1612.75</v>
      </c>
      <c r="F127" s="222">
        <v>1602.3333333333333</v>
      </c>
      <c r="G127" s="224">
        <v>1588.2166666666665</v>
      </c>
      <c r="H127" s="224">
        <v>1563.6833333333332</v>
      </c>
      <c r="I127" s="224">
        <v>1549.5666666666664</v>
      </c>
      <c r="J127" s="224">
        <v>1626.8666666666666</v>
      </c>
      <c r="K127" s="224">
        <v>1640.9833333333333</v>
      </c>
      <c r="L127" s="224">
        <v>1665.5166666666667</v>
      </c>
      <c r="M127" s="225">
        <v>1616.45</v>
      </c>
      <c r="N127" s="225">
        <v>1577.8</v>
      </c>
      <c r="O127" s="225">
        <v>6752400</v>
      </c>
      <c r="P127" s="226">
        <v>-4.7653299766229097E-2</v>
      </c>
    </row>
    <row r="128" spans="1:16" ht="12.75" customHeight="1">
      <c r="A128" s="218">
        <v>118</v>
      </c>
      <c r="B128" s="230" t="s">
        <v>54</v>
      </c>
      <c r="C128" s="222" t="s">
        <v>168</v>
      </c>
      <c r="D128" s="223">
        <v>45442</v>
      </c>
      <c r="E128" s="222">
        <v>2198.9499999999998</v>
      </c>
      <c r="F128" s="222">
        <v>2212.1166666666663</v>
      </c>
      <c r="G128" s="224">
        <v>2180.5333333333328</v>
      </c>
      <c r="H128" s="224">
        <v>2162.1166666666663</v>
      </c>
      <c r="I128" s="224">
        <v>2130.5333333333328</v>
      </c>
      <c r="J128" s="224">
        <v>2230.5333333333328</v>
      </c>
      <c r="K128" s="224">
        <v>2262.1166666666659</v>
      </c>
      <c r="L128" s="224">
        <v>2280.5333333333328</v>
      </c>
      <c r="M128" s="225">
        <v>2243.6999999999998</v>
      </c>
      <c r="N128" s="225">
        <v>2193.6999999999998</v>
      </c>
      <c r="O128" s="225">
        <v>13577550</v>
      </c>
      <c r="P128" s="226">
        <v>1.3163049439786884E-2</v>
      </c>
    </row>
    <row r="129" spans="1:16" ht="12.75" customHeight="1">
      <c r="A129" s="218">
        <v>119</v>
      </c>
      <c r="B129" s="230" t="s">
        <v>66</v>
      </c>
      <c r="C129" s="222" t="s">
        <v>169</v>
      </c>
      <c r="D129" s="223">
        <v>45442</v>
      </c>
      <c r="E129" s="222">
        <v>248.85</v>
      </c>
      <c r="F129" s="222">
        <v>248.81666666666669</v>
      </c>
      <c r="G129" s="224">
        <v>245.08333333333337</v>
      </c>
      <c r="H129" s="224">
        <v>241.31666666666669</v>
      </c>
      <c r="I129" s="224">
        <v>237.58333333333337</v>
      </c>
      <c r="J129" s="224">
        <v>252.58333333333337</v>
      </c>
      <c r="K129" s="224">
        <v>256.31666666666666</v>
      </c>
      <c r="L129" s="224">
        <v>260.08333333333337</v>
      </c>
      <c r="M129" s="225">
        <v>252.55</v>
      </c>
      <c r="N129" s="225">
        <v>245.05</v>
      </c>
      <c r="O129" s="225">
        <v>36710000</v>
      </c>
      <c r="P129" s="226">
        <v>1.9439044709802834E-2</v>
      </c>
    </row>
    <row r="130" spans="1:16" ht="12.75" customHeight="1">
      <c r="A130" s="218">
        <v>120</v>
      </c>
      <c r="B130" s="230" t="s">
        <v>66</v>
      </c>
      <c r="C130" s="222" t="s">
        <v>170</v>
      </c>
      <c r="D130" s="223">
        <v>45442</v>
      </c>
      <c r="E130" s="222">
        <v>175.25</v>
      </c>
      <c r="F130" s="222">
        <v>173.13333333333333</v>
      </c>
      <c r="G130" s="224">
        <v>170.56666666666666</v>
      </c>
      <c r="H130" s="224">
        <v>165.88333333333333</v>
      </c>
      <c r="I130" s="224">
        <v>163.31666666666666</v>
      </c>
      <c r="J130" s="224">
        <v>177.81666666666666</v>
      </c>
      <c r="K130" s="224">
        <v>180.38333333333333</v>
      </c>
      <c r="L130" s="224">
        <v>185.06666666666666</v>
      </c>
      <c r="M130" s="225">
        <v>175.7</v>
      </c>
      <c r="N130" s="225">
        <v>168.45</v>
      </c>
      <c r="O130" s="225">
        <v>54051000</v>
      </c>
      <c r="P130" s="226">
        <v>-3.4665666523789114E-2</v>
      </c>
    </row>
    <row r="131" spans="1:16" ht="12.75" customHeight="1">
      <c r="A131" s="218">
        <v>121</v>
      </c>
      <c r="B131" s="230" t="s">
        <v>57</v>
      </c>
      <c r="C131" s="222" t="s">
        <v>171</v>
      </c>
      <c r="D131" s="223">
        <v>45442</v>
      </c>
      <c r="E131" s="222">
        <v>589.04999999999995</v>
      </c>
      <c r="F131" s="222">
        <v>585.65</v>
      </c>
      <c r="G131" s="224">
        <v>581.09999999999991</v>
      </c>
      <c r="H131" s="224">
        <v>573.15</v>
      </c>
      <c r="I131" s="224">
        <v>568.59999999999991</v>
      </c>
      <c r="J131" s="224">
        <v>593.59999999999991</v>
      </c>
      <c r="K131" s="224">
        <v>598.14999999999986</v>
      </c>
      <c r="L131" s="224">
        <v>606.09999999999991</v>
      </c>
      <c r="M131" s="225">
        <v>590.20000000000005</v>
      </c>
      <c r="N131" s="225">
        <v>577.70000000000005</v>
      </c>
      <c r="O131" s="225">
        <v>14580000</v>
      </c>
      <c r="P131" s="226">
        <v>-2.2368844544576761E-2</v>
      </c>
    </row>
    <row r="132" spans="1:16" ht="12.75" customHeight="1">
      <c r="A132" s="218">
        <v>122</v>
      </c>
      <c r="B132" s="230" t="s">
        <v>54</v>
      </c>
      <c r="C132" s="222" t="s">
        <v>172</v>
      </c>
      <c r="D132" s="223">
        <v>45442</v>
      </c>
      <c r="E132" s="222">
        <v>12701.7</v>
      </c>
      <c r="F132" s="222">
        <v>12714.316666666666</v>
      </c>
      <c r="G132" s="224">
        <v>12543.733333333332</v>
      </c>
      <c r="H132" s="224">
        <v>12385.766666666666</v>
      </c>
      <c r="I132" s="224">
        <v>12215.183333333332</v>
      </c>
      <c r="J132" s="224">
        <v>12872.283333333331</v>
      </c>
      <c r="K132" s="224">
        <v>13042.866666666667</v>
      </c>
      <c r="L132" s="224">
        <v>13200.83333333333</v>
      </c>
      <c r="M132" s="225">
        <v>12884.9</v>
      </c>
      <c r="N132" s="225">
        <v>12556.35</v>
      </c>
      <c r="O132" s="225">
        <v>2569400</v>
      </c>
      <c r="P132" s="226">
        <v>-2.7883924179940223E-2</v>
      </c>
    </row>
    <row r="133" spans="1:16" ht="12.75" customHeight="1">
      <c r="A133" s="218">
        <v>123</v>
      </c>
      <c r="B133" s="230" t="s">
        <v>57</v>
      </c>
      <c r="C133" s="222" t="s">
        <v>173</v>
      </c>
      <c r="D133" s="223">
        <v>45442</v>
      </c>
      <c r="E133" s="222">
        <v>1209</v>
      </c>
      <c r="F133" s="222">
        <v>1211.75</v>
      </c>
      <c r="G133" s="224">
        <v>1196.6500000000001</v>
      </c>
      <c r="H133" s="224">
        <v>1184.3000000000002</v>
      </c>
      <c r="I133" s="224">
        <v>1169.2000000000003</v>
      </c>
      <c r="J133" s="224">
        <v>1224.0999999999999</v>
      </c>
      <c r="K133" s="224">
        <v>1239.1999999999998</v>
      </c>
      <c r="L133" s="224">
        <v>1251.5499999999997</v>
      </c>
      <c r="M133" s="225">
        <v>1226.8499999999999</v>
      </c>
      <c r="N133" s="225">
        <v>1199.4000000000001</v>
      </c>
      <c r="O133" s="225">
        <v>10404800</v>
      </c>
      <c r="P133" s="226">
        <v>4.799567362941932E-3</v>
      </c>
    </row>
    <row r="134" spans="1:16" ht="12.75" customHeight="1">
      <c r="A134" s="218">
        <v>124</v>
      </c>
      <c r="B134" s="230" t="s">
        <v>85</v>
      </c>
      <c r="C134" s="222" t="s">
        <v>174</v>
      </c>
      <c r="D134" s="223">
        <v>45442</v>
      </c>
      <c r="E134" s="222">
        <v>3841.4</v>
      </c>
      <c r="F134" s="222">
        <v>3824.9</v>
      </c>
      <c r="G134" s="224">
        <v>3776.5</v>
      </c>
      <c r="H134" s="224">
        <v>3711.6</v>
      </c>
      <c r="I134" s="224">
        <v>3663.2</v>
      </c>
      <c r="J134" s="224">
        <v>3889.8</v>
      </c>
      <c r="K134" s="224">
        <v>3938.2000000000007</v>
      </c>
      <c r="L134" s="224">
        <v>4003.1000000000004</v>
      </c>
      <c r="M134" s="225">
        <v>3873.3</v>
      </c>
      <c r="N134" s="225">
        <v>3760</v>
      </c>
      <c r="O134" s="225">
        <v>2264000</v>
      </c>
      <c r="P134" s="226">
        <v>1.8901890189018902E-2</v>
      </c>
    </row>
    <row r="135" spans="1:16" ht="12.75" customHeight="1">
      <c r="A135" s="218">
        <v>125</v>
      </c>
      <c r="B135" s="230" t="s">
        <v>42</v>
      </c>
      <c r="C135" s="222" t="s">
        <v>175</v>
      </c>
      <c r="D135" s="223">
        <v>45442</v>
      </c>
      <c r="E135" s="222">
        <v>1743.3</v>
      </c>
      <c r="F135" s="222">
        <v>1727.1000000000001</v>
      </c>
      <c r="G135" s="224">
        <v>1695.5000000000002</v>
      </c>
      <c r="H135" s="224">
        <v>1647.7</v>
      </c>
      <c r="I135" s="224">
        <v>1616.1000000000001</v>
      </c>
      <c r="J135" s="224">
        <v>1774.9000000000003</v>
      </c>
      <c r="K135" s="224">
        <v>1806.5000000000002</v>
      </c>
      <c r="L135" s="224">
        <v>1854.3000000000004</v>
      </c>
      <c r="M135" s="225">
        <v>1758.7</v>
      </c>
      <c r="N135" s="225">
        <v>1679.3</v>
      </c>
      <c r="O135" s="225">
        <v>1395600</v>
      </c>
      <c r="P135" s="226">
        <v>2.7385159010600707E-2</v>
      </c>
    </row>
    <row r="136" spans="1:16" ht="12.75" customHeight="1">
      <c r="A136" s="218">
        <v>126</v>
      </c>
      <c r="B136" s="230" t="s">
        <v>66</v>
      </c>
      <c r="C136" s="229" t="s">
        <v>176</v>
      </c>
      <c r="D136" s="223">
        <v>45442</v>
      </c>
      <c r="E136" s="222">
        <v>978.15</v>
      </c>
      <c r="F136" s="222">
        <v>978.81666666666661</v>
      </c>
      <c r="G136" s="224">
        <v>958.78333333333319</v>
      </c>
      <c r="H136" s="224">
        <v>939.41666666666663</v>
      </c>
      <c r="I136" s="224">
        <v>919.38333333333321</v>
      </c>
      <c r="J136" s="224">
        <v>998.18333333333317</v>
      </c>
      <c r="K136" s="224">
        <v>1018.2166666666665</v>
      </c>
      <c r="L136" s="224">
        <v>1037.583333333333</v>
      </c>
      <c r="M136" s="225">
        <v>998.85</v>
      </c>
      <c r="N136" s="225">
        <v>959.45</v>
      </c>
      <c r="O136" s="225">
        <v>6721600</v>
      </c>
      <c r="P136" s="226">
        <v>9.1280326687484988E-3</v>
      </c>
    </row>
    <row r="137" spans="1:16" ht="12.75" customHeight="1">
      <c r="A137" s="218">
        <v>127</v>
      </c>
      <c r="B137" s="230" t="s">
        <v>82</v>
      </c>
      <c r="C137" s="229" t="s">
        <v>177</v>
      </c>
      <c r="D137" s="223">
        <v>45442</v>
      </c>
      <c r="E137" s="222">
        <v>1307.55</v>
      </c>
      <c r="F137" s="222">
        <v>1303.8500000000001</v>
      </c>
      <c r="G137" s="224">
        <v>1265.7500000000002</v>
      </c>
      <c r="H137" s="224">
        <v>1223.95</v>
      </c>
      <c r="I137" s="224">
        <v>1185.8500000000001</v>
      </c>
      <c r="J137" s="224">
        <v>1345.6500000000003</v>
      </c>
      <c r="K137" s="224">
        <v>1383.7500000000002</v>
      </c>
      <c r="L137" s="224">
        <v>1425.5500000000004</v>
      </c>
      <c r="M137" s="225">
        <v>1341.95</v>
      </c>
      <c r="N137" s="225">
        <v>1262.05</v>
      </c>
      <c r="O137" s="225">
        <v>2253200</v>
      </c>
      <c r="P137" s="226">
        <v>-7.8068739770867424E-2</v>
      </c>
    </row>
    <row r="138" spans="1:16" ht="12.75" customHeight="1">
      <c r="A138" s="218">
        <v>128</v>
      </c>
      <c r="B138" s="230" t="s">
        <v>54</v>
      </c>
      <c r="C138" s="222" t="s">
        <v>178</v>
      </c>
      <c r="D138" s="223">
        <v>45442</v>
      </c>
      <c r="E138" s="222">
        <v>128.25</v>
      </c>
      <c r="F138" s="222">
        <v>127.41666666666667</v>
      </c>
      <c r="G138" s="224">
        <v>125.88333333333335</v>
      </c>
      <c r="H138" s="224">
        <v>123.51666666666668</v>
      </c>
      <c r="I138" s="224">
        <v>121.98333333333336</v>
      </c>
      <c r="J138" s="224">
        <v>129.78333333333336</v>
      </c>
      <c r="K138" s="224">
        <v>131.31666666666666</v>
      </c>
      <c r="L138" s="224">
        <v>133.68333333333334</v>
      </c>
      <c r="M138" s="225">
        <v>128.94999999999999</v>
      </c>
      <c r="N138" s="225">
        <v>125.05</v>
      </c>
      <c r="O138" s="225">
        <v>136440700</v>
      </c>
      <c r="P138" s="226">
        <v>-9.3819269034486306E-3</v>
      </c>
    </row>
    <row r="139" spans="1:16" ht="12.75" customHeight="1">
      <c r="A139" s="218">
        <v>129</v>
      </c>
      <c r="B139" s="230" t="s">
        <v>85</v>
      </c>
      <c r="C139" s="222" t="s">
        <v>179</v>
      </c>
      <c r="D139" s="223">
        <v>45442</v>
      </c>
      <c r="E139" s="222">
        <v>2244</v>
      </c>
      <c r="F139" s="222">
        <v>2243.0166666666669</v>
      </c>
      <c r="G139" s="224">
        <v>2223.7333333333336</v>
      </c>
      <c r="H139" s="224">
        <v>2203.4666666666667</v>
      </c>
      <c r="I139" s="224">
        <v>2184.1833333333334</v>
      </c>
      <c r="J139" s="224">
        <v>2263.2833333333338</v>
      </c>
      <c r="K139" s="224">
        <v>2282.5666666666675</v>
      </c>
      <c r="L139" s="224">
        <v>2302.8333333333339</v>
      </c>
      <c r="M139" s="225">
        <v>2262.3000000000002</v>
      </c>
      <c r="N139" s="225">
        <v>2222.75</v>
      </c>
      <c r="O139" s="225">
        <v>3383325</v>
      </c>
      <c r="P139" s="226">
        <v>3.9167686658506734E-3</v>
      </c>
    </row>
    <row r="140" spans="1:16" ht="12.75" customHeight="1">
      <c r="A140" s="218">
        <v>130</v>
      </c>
      <c r="B140" s="230" t="s">
        <v>54</v>
      </c>
      <c r="C140" s="227" t="s">
        <v>180</v>
      </c>
      <c r="D140" s="223">
        <v>45442</v>
      </c>
      <c r="E140" s="222">
        <v>127622.3</v>
      </c>
      <c r="F140" s="222">
        <v>126967.15000000001</v>
      </c>
      <c r="G140" s="224">
        <v>126079.15000000002</v>
      </c>
      <c r="H140" s="224">
        <v>124536.00000000001</v>
      </c>
      <c r="I140" s="224">
        <v>123648.00000000003</v>
      </c>
      <c r="J140" s="224">
        <v>128510.30000000002</v>
      </c>
      <c r="K140" s="224">
        <v>129398.29999999999</v>
      </c>
      <c r="L140" s="224">
        <v>130941.45000000001</v>
      </c>
      <c r="M140" s="225">
        <v>127855.15</v>
      </c>
      <c r="N140" s="225">
        <v>125424</v>
      </c>
      <c r="O140" s="225">
        <v>66550</v>
      </c>
      <c r="P140" s="226">
        <v>2.1835705142685038E-3</v>
      </c>
    </row>
    <row r="141" spans="1:16" ht="12.75" customHeight="1">
      <c r="A141" s="218">
        <v>131</v>
      </c>
      <c r="B141" s="230" t="s">
        <v>66</v>
      </c>
      <c r="C141" s="222" t="s">
        <v>181</v>
      </c>
      <c r="D141" s="223">
        <v>45442</v>
      </c>
      <c r="E141" s="222">
        <v>1651.5</v>
      </c>
      <c r="F141" s="222">
        <v>1626.7333333333333</v>
      </c>
      <c r="G141" s="224">
        <v>1597.4666666666667</v>
      </c>
      <c r="H141" s="224">
        <v>1543.4333333333334</v>
      </c>
      <c r="I141" s="224">
        <v>1514.1666666666667</v>
      </c>
      <c r="J141" s="224">
        <v>1680.7666666666667</v>
      </c>
      <c r="K141" s="224">
        <v>1710.0333333333335</v>
      </c>
      <c r="L141" s="224">
        <v>1764.0666666666666</v>
      </c>
      <c r="M141" s="225">
        <v>1656</v>
      </c>
      <c r="N141" s="225">
        <v>1572.7</v>
      </c>
      <c r="O141" s="225">
        <v>6316200</v>
      </c>
      <c r="P141" s="226">
        <v>-5.1113228796673309E-3</v>
      </c>
    </row>
    <row r="142" spans="1:16" ht="12.75" customHeight="1">
      <c r="A142" s="218">
        <v>132</v>
      </c>
      <c r="B142" s="230" t="s">
        <v>130</v>
      </c>
      <c r="C142" s="222" t="s">
        <v>182</v>
      </c>
      <c r="D142" s="223">
        <v>45442</v>
      </c>
      <c r="E142" s="222">
        <v>174.7</v>
      </c>
      <c r="F142" s="222">
        <v>173.36666666666665</v>
      </c>
      <c r="G142" s="224">
        <v>171.0333333333333</v>
      </c>
      <c r="H142" s="224">
        <v>167.36666666666665</v>
      </c>
      <c r="I142" s="224">
        <v>165.0333333333333</v>
      </c>
      <c r="J142" s="224">
        <v>177.0333333333333</v>
      </c>
      <c r="K142" s="224">
        <v>179.36666666666662</v>
      </c>
      <c r="L142" s="224">
        <v>183.0333333333333</v>
      </c>
      <c r="M142" s="225">
        <v>175.7</v>
      </c>
      <c r="N142" s="225">
        <v>169.7</v>
      </c>
      <c r="O142" s="225">
        <v>93273750</v>
      </c>
      <c r="P142" s="226">
        <v>9.0875897602336816E-3</v>
      </c>
    </row>
    <row r="143" spans="1:16" ht="12.75" customHeight="1">
      <c r="A143" s="218">
        <v>133</v>
      </c>
      <c r="B143" s="230" t="s">
        <v>85</v>
      </c>
      <c r="C143" s="222" t="s">
        <v>183</v>
      </c>
      <c r="D143" s="223">
        <v>45442</v>
      </c>
      <c r="E143" s="222">
        <v>6065.45</v>
      </c>
      <c r="F143" s="222">
        <v>6014.7</v>
      </c>
      <c r="G143" s="224">
        <v>5941.2</v>
      </c>
      <c r="H143" s="224">
        <v>5816.95</v>
      </c>
      <c r="I143" s="224">
        <v>5743.45</v>
      </c>
      <c r="J143" s="224">
        <v>6138.95</v>
      </c>
      <c r="K143" s="224">
        <v>6212.45</v>
      </c>
      <c r="L143" s="224">
        <v>6336.7</v>
      </c>
      <c r="M143" s="225">
        <v>6088.2</v>
      </c>
      <c r="N143" s="225">
        <v>5890.45</v>
      </c>
      <c r="O143" s="225">
        <v>1495350</v>
      </c>
      <c r="P143" s="226">
        <v>3.4772680091343162E-2</v>
      </c>
    </row>
    <row r="144" spans="1:16" ht="12.75" customHeight="1">
      <c r="A144" s="218">
        <v>134</v>
      </c>
      <c r="B144" s="230" t="s">
        <v>892</v>
      </c>
      <c r="C144" s="222" t="s">
        <v>184</v>
      </c>
      <c r="D144" s="223">
        <v>45442</v>
      </c>
      <c r="E144" s="222">
        <v>3266.9</v>
      </c>
      <c r="F144" s="222">
        <v>3260.6666666666665</v>
      </c>
      <c r="G144" s="224">
        <v>3206.333333333333</v>
      </c>
      <c r="H144" s="224">
        <v>3145.7666666666664</v>
      </c>
      <c r="I144" s="224">
        <v>3091.4333333333329</v>
      </c>
      <c r="J144" s="224">
        <v>3321.2333333333331</v>
      </c>
      <c r="K144" s="224">
        <v>3375.5666666666662</v>
      </c>
      <c r="L144" s="224">
        <v>3436.1333333333332</v>
      </c>
      <c r="M144" s="225">
        <v>3315</v>
      </c>
      <c r="N144" s="225">
        <v>3200.1</v>
      </c>
      <c r="O144" s="225">
        <v>2154475</v>
      </c>
      <c r="P144" s="226">
        <v>-2.003616060768015E-2</v>
      </c>
    </row>
    <row r="145" spans="1:16" ht="12.75" customHeight="1">
      <c r="A145" s="218">
        <v>135</v>
      </c>
      <c r="B145" s="230" t="s">
        <v>57</v>
      </c>
      <c r="C145" s="222" t="s">
        <v>185</v>
      </c>
      <c r="D145" s="223">
        <v>45442</v>
      </c>
      <c r="E145" s="222">
        <v>2539.6999999999998</v>
      </c>
      <c r="F145" s="222">
        <v>2537.85</v>
      </c>
      <c r="G145" s="224">
        <v>2516.75</v>
      </c>
      <c r="H145" s="224">
        <v>2493.8000000000002</v>
      </c>
      <c r="I145" s="224">
        <v>2472.7000000000003</v>
      </c>
      <c r="J145" s="224">
        <v>2560.7999999999997</v>
      </c>
      <c r="K145" s="224">
        <v>2581.8999999999992</v>
      </c>
      <c r="L145" s="224">
        <v>2604.8499999999995</v>
      </c>
      <c r="M145" s="225">
        <v>2558.9499999999998</v>
      </c>
      <c r="N145" s="225">
        <v>2514.9</v>
      </c>
      <c r="O145" s="225">
        <v>5531600</v>
      </c>
      <c r="P145" s="226">
        <v>-1.7477797513321493E-2</v>
      </c>
    </row>
    <row r="146" spans="1:16" ht="12.75" customHeight="1">
      <c r="A146" s="218">
        <v>136</v>
      </c>
      <c r="B146" s="230" t="s">
        <v>130</v>
      </c>
      <c r="C146" s="222" t="s">
        <v>186</v>
      </c>
      <c r="D146" s="223">
        <v>45442</v>
      </c>
      <c r="E146" s="222">
        <v>256.45</v>
      </c>
      <c r="F146" s="222">
        <v>254.91666666666666</v>
      </c>
      <c r="G146" s="224">
        <v>251.38333333333333</v>
      </c>
      <c r="H146" s="224">
        <v>246.31666666666666</v>
      </c>
      <c r="I146" s="224">
        <v>242.78333333333333</v>
      </c>
      <c r="J146" s="224">
        <v>259.98333333333335</v>
      </c>
      <c r="K146" s="224">
        <v>263.51666666666665</v>
      </c>
      <c r="L146" s="224">
        <v>268.58333333333331</v>
      </c>
      <c r="M146" s="225">
        <v>258.45</v>
      </c>
      <c r="N146" s="225">
        <v>249.85</v>
      </c>
      <c r="O146" s="225">
        <v>75663000</v>
      </c>
      <c r="P146" s="226">
        <v>1.2342705761936299E-2</v>
      </c>
    </row>
    <row r="147" spans="1:16" ht="12.75" customHeight="1">
      <c r="A147" s="218">
        <v>137</v>
      </c>
      <c r="B147" s="230" t="s">
        <v>187</v>
      </c>
      <c r="C147" s="222" t="s">
        <v>188</v>
      </c>
      <c r="D147" s="223">
        <v>45442</v>
      </c>
      <c r="E147" s="222">
        <v>356.45</v>
      </c>
      <c r="F147" s="222">
        <v>354.34999999999997</v>
      </c>
      <c r="G147" s="224">
        <v>351.29999999999995</v>
      </c>
      <c r="H147" s="224">
        <v>346.15</v>
      </c>
      <c r="I147" s="224">
        <v>343.09999999999997</v>
      </c>
      <c r="J147" s="224">
        <v>359.49999999999994</v>
      </c>
      <c r="K147" s="224">
        <v>362.55</v>
      </c>
      <c r="L147" s="224">
        <v>367.69999999999993</v>
      </c>
      <c r="M147" s="225">
        <v>357.4</v>
      </c>
      <c r="N147" s="225">
        <v>349.2</v>
      </c>
      <c r="O147" s="225">
        <v>94555500</v>
      </c>
      <c r="P147" s="226">
        <v>-2.3424065438659002E-2</v>
      </c>
    </row>
    <row r="148" spans="1:16" ht="12.75" customHeight="1">
      <c r="A148" s="218">
        <v>138</v>
      </c>
      <c r="B148" s="230" t="s">
        <v>106</v>
      </c>
      <c r="C148" s="222" t="s">
        <v>189</v>
      </c>
      <c r="D148" s="223">
        <v>45442</v>
      </c>
      <c r="E148" s="222">
        <v>1472.1</v>
      </c>
      <c r="F148" s="222">
        <v>1470.5</v>
      </c>
      <c r="G148" s="224">
        <v>1450.8</v>
      </c>
      <c r="H148" s="224">
        <v>1429.5</v>
      </c>
      <c r="I148" s="224">
        <v>1409.8</v>
      </c>
      <c r="J148" s="224">
        <v>1491.8</v>
      </c>
      <c r="K148" s="224">
        <v>1511.4999999999998</v>
      </c>
      <c r="L148" s="224">
        <v>1532.8</v>
      </c>
      <c r="M148" s="225">
        <v>1490.2</v>
      </c>
      <c r="N148" s="225">
        <v>1449.2</v>
      </c>
      <c r="O148" s="225">
        <v>4867100</v>
      </c>
      <c r="P148" s="226">
        <v>4.6035805626598467E-2</v>
      </c>
    </row>
    <row r="149" spans="1:16" ht="12.75" customHeight="1">
      <c r="A149" s="218">
        <v>139</v>
      </c>
      <c r="B149" s="230" t="s">
        <v>85</v>
      </c>
      <c r="C149" s="222" t="s">
        <v>190</v>
      </c>
      <c r="D149" s="223">
        <v>45442</v>
      </c>
      <c r="E149" s="222">
        <v>7621.75</v>
      </c>
      <c r="F149" s="222">
        <v>7575.7333333333336</v>
      </c>
      <c r="G149" s="224">
        <v>7511.5166666666673</v>
      </c>
      <c r="H149" s="224">
        <v>7401.2833333333338</v>
      </c>
      <c r="I149" s="224">
        <v>7337.0666666666675</v>
      </c>
      <c r="J149" s="224">
        <v>7685.9666666666672</v>
      </c>
      <c r="K149" s="224">
        <v>7750.1833333333343</v>
      </c>
      <c r="L149" s="224">
        <v>7860.416666666667</v>
      </c>
      <c r="M149" s="225">
        <v>7639.95</v>
      </c>
      <c r="N149" s="225">
        <v>7465.5</v>
      </c>
      <c r="O149" s="225">
        <v>839200</v>
      </c>
      <c r="P149" s="226">
        <v>-1.8135018135018135E-2</v>
      </c>
    </row>
    <row r="150" spans="1:16" ht="12.75" customHeight="1">
      <c r="A150" s="218">
        <v>140</v>
      </c>
      <c r="B150" s="230" t="s">
        <v>82</v>
      </c>
      <c r="C150" s="227" t="s">
        <v>191</v>
      </c>
      <c r="D150" s="223">
        <v>45442</v>
      </c>
      <c r="E150" s="222">
        <v>271.14999999999998</v>
      </c>
      <c r="F150" s="222">
        <v>269.56666666666666</v>
      </c>
      <c r="G150" s="224">
        <v>267.13333333333333</v>
      </c>
      <c r="H150" s="224">
        <v>263.11666666666667</v>
      </c>
      <c r="I150" s="224">
        <v>260.68333333333334</v>
      </c>
      <c r="J150" s="224">
        <v>273.58333333333331</v>
      </c>
      <c r="K150" s="224">
        <v>276.01666666666659</v>
      </c>
      <c r="L150" s="224">
        <v>280.0333333333333</v>
      </c>
      <c r="M150" s="225">
        <v>272</v>
      </c>
      <c r="N150" s="225">
        <v>265.55</v>
      </c>
      <c r="O150" s="225">
        <v>74557175</v>
      </c>
      <c r="P150" s="226">
        <v>-2.2462835365084172E-2</v>
      </c>
    </row>
    <row r="151" spans="1:16" ht="12.75" customHeight="1">
      <c r="A151" s="218">
        <v>141</v>
      </c>
      <c r="B151" s="230" t="s">
        <v>45</v>
      </c>
      <c r="C151" s="229" t="s">
        <v>192</v>
      </c>
      <c r="D151" s="223">
        <v>45442</v>
      </c>
      <c r="E151" s="222">
        <v>34696.6</v>
      </c>
      <c r="F151" s="222">
        <v>34564.783333333333</v>
      </c>
      <c r="G151" s="224">
        <v>34318.616666666669</v>
      </c>
      <c r="H151" s="224">
        <v>33940.633333333339</v>
      </c>
      <c r="I151" s="224">
        <v>33694.466666666674</v>
      </c>
      <c r="J151" s="224">
        <v>34942.766666666663</v>
      </c>
      <c r="K151" s="224">
        <v>35188.933333333334</v>
      </c>
      <c r="L151" s="224">
        <v>35566.916666666657</v>
      </c>
      <c r="M151" s="225">
        <v>34810.949999999997</v>
      </c>
      <c r="N151" s="225">
        <v>34186.800000000003</v>
      </c>
      <c r="O151" s="225">
        <v>174285</v>
      </c>
      <c r="P151" s="226">
        <v>-9.1250213201432718E-3</v>
      </c>
    </row>
    <row r="152" spans="1:16" ht="12.75" customHeight="1">
      <c r="A152" s="218">
        <v>142</v>
      </c>
      <c r="B152" s="230" t="s">
        <v>42</v>
      </c>
      <c r="C152" s="222" t="s">
        <v>193</v>
      </c>
      <c r="D152" s="223">
        <v>45442</v>
      </c>
      <c r="E152" s="222">
        <v>853.3</v>
      </c>
      <c r="F152" s="222">
        <v>842.38333333333333</v>
      </c>
      <c r="G152" s="224">
        <v>828.91666666666663</v>
      </c>
      <c r="H152" s="224">
        <v>804.5333333333333</v>
      </c>
      <c r="I152" s="224">
        <v>791.06666666666661</v>
      </c>
      <c r="J152" s="224">
        <v>866.76666666666665</v>
      </c>
      <c r="K152" s="224">
        <v>880.23333333333335</v>
      </c>
      <c r="L152" s="224">
        <v>904.61666666666667</v>
      </c>
      <c r="M152" s="225">
        <v>855.85</v>
      </c>
      <c r="N152" s="225">
        <v>818</v>
      </c>
      <c r="O152" s="225">
        <v>11417250</v>
      </c>
      <c r="P152" s="226">
        <v>-1.5711884132936765E-2</v>
      </c>
    </row>
    <row r="153" spans="1:16" ht="12.75" customHeight="1">
      <c r="A153" s="218">
        <v>143</v>
      </c>
      <c r="B153" s="230" t="s">
        <v>85</v>
      </c>
      <c r="C153" s="222" t="s">
        <v>194</v>
      </c>
      <c r="D153" s="223">
        <v>45442</v>
      </c>
      <c r="E153" s="222">
        <v>3374.8</v>
      </c>
      <c r="F153" s="222">
        <v>3351.2833333333333</v>
      </c>
      <c r="G153" s="224">
        <v>3290.7666666666664</v>
      </c>
      <c r="H153" s="224">
        <v>3206.7333333333331</v>
      </c>
      <c r="I153" s="224">
        <v>3146.2166666666662</v>
      </c>
      <c r="J153" s="224">
        <v>3435.3166666666666</v>
      </c>
      <c r="K153" s="224">
        <v>3495.8333333333339</v>
      </c>
      <c r="L153" s="224">
        <v>3579.8666666666668</v>
      </c>
      <c r="M153" s="225">
        <v>3411.8</v>
      </c>
      <c r="N153" s="225">
        <v>3267.25</v>
      </c>
      <c r="O153" s="225">
        <v>3427000</v>
      </c>
      <c r="P153" s="226">
        <v>-4.8205366476942735E-3</v>
      </c>
    </row>
    <row r="154" spans="1:16" ht="12.75" customHeight="1">
      <c r="A154" s="218">
        <v>144</v>
      </c>
      <c r="B154" s="230" t="s">
        <v>82</v>
      </c>
      <c r="C154" s="222" t="s">
        <v>195</v>
      </c>
      <c r="D154" s="223">
        <v>45442</v>
      </c>
      <c r="E154" s="222">
        <v>301.39999999999998</v>
      </c>
      <c r="F154" s="222">
        <v>299.8</v>
      </c>
      <c r="G154" s="224">
        <v>296.60000000000002</v>
      </c>
      <c r="H154" s="224">
        <v>291.8</v>
      </c>
      <c r="I154" s="224">
        <v>288.60000000000002</v>
      </c>
      <c r="J154" s="224">
        <v>304.60000000000002</v>
      </c>
      <c r="K154" s="224">
        <v>307.79999999999995</v>
      </c>
      <c r="L154" s="224">
        <v>312.60000000000002</v>
      </c>
      <c r="M154" s="225">
        <v>303</v>
      </c>
      <c r="N154" s="225">
        <v>295</v>
      </c>
      <c r="O154" s="225">
        <v>45105000</v>
      </c>
      <c r="P154" s="226">
        <v>-1.6806173162437876E-2</v>
      </c>
    </row>
    <row r="155" spans="1:16" ht="12.75" customHeight="1">
      <c r="A155" s="218">
        <v>145</v>
      </c>
      <c r="B155" s="230" t="s">
        <v>66</v>
      </c>
      <c r="C155" s="227" t="s">
        <v>196</v>
      </c>
      <c r="D155" s="223">
        <v>45442</v>
      </c>
      <c r="E155" s="222">
        <v>419.75</v>
      </c>
      <c r="F155" s="222">
        <v>419.06666666666666</v>
      </c>
      <c r="G155" s="224">
        <v>410.68333333333334</v>
      </c>
      <c r="H155" s="224">
        <v>401.61666666666667</v>
      </c>
      <c r="I155" s="224">
        <v>393.23333333333335</v>
      </c>
      <c r="J155" s="224">
        <v>428.13333333333333</v>
      </c>
      <c r="K155" s="224">
        <v>436.51666666666665</v>
      </c>
      <c r="L155" s="224">
        <v>445.58333333333331</v>
      </c>
      <c r="M155" s="225">
        <v>427.45</v>
      </c>
      <c r="N155" s="225">
        <v>410</v>
      </c>
      <c r="O155" s="225">
        <v>80542125</v>
      </c>
      <c r="P155" s="226">
        <v>1.6170102437564247E-2</v>
      </c>
    </row>
    <row r="156" spans="1:16" ht="12.75" customHeight="1">
      <c r="A156" s="218">
        <v>146</v>
      </c>
      <c r="B156" s="230" t="s">
        <v>57</v>
      </c>
      <c r="C156" s="222" t="s">
        <v>197</v>
      </c>
      <c r="D156" s="223">
        <v>45442</v>
      </c>
      <c r="E156" s="222">
        <v>2931.25</v>
      </c>
      <c r="F156" s="222">
        <v>2910.9333333333329</v>
      </c>
      <c r="G156" s="224">
        <v>2878.3166666666657</v>
      </c>
      <c r="H156" s="224">
        <v>2825.3833333333328</v>
      </c>
      <c r="I156" s="224">
        <v>2792.7666666666655</v>
      </c>
      <c r="J156" s="224">
        <v>2963.8666666666659</v>
      </c>
      <c r="K156" s="224">
        <v>2996.4833333333336</v>
      </c>
      <c r="L156" s="224">
        <v>3049.4166666666661</v>
      </c>
      <c r="M156" s="225">
        <v>2943.55</v>
      </c>
      <c r="N156" s="225">
        <v>2858</v>
      </c>
      <c r="O156" s="225">
        <v>2154500</v>
      </c>
      <c r="P156" s="226">
        <v>-4.1485930374819263E-2</v>
      </c>
    </row>
    <row r="157" spans="1:16" ht="12.75" customHeight="1">
      <c r="A157" s="218">
        <v>147</v>
      </c>
      <c r="B157" s="230" t="s">
        <v>892</v>
      </c>
      <c r="C157" s="222" t="s">
        <v>198</v>
      </c>
      <c r="D157" s="223">
        <v>45442</v>
      </c>
      <c r="E157" s="222">
        <v>3582.95</v>
      </c>
      <c r="F157" s="222">
        <v>3560.5666666666671</v>
      </c>
      <c r="G157" s="224">
        <v>3532.1333333333341</v>
      </c>
      <c r="H157" s="224">
        <v>3481.3166666666671</v>
      </c>
      <c r="I157" s="224">
        <v>3452.8833333333341</v>
      </c>
      <c r="J157" s="224">
        <v>3611.3833333333341</v>
      </c>
      <c r="K157" s="224">
        <v>3639.8166666666675</v>
      </c>
      <c r="L157" s="224">
        <v>3690.6333333333341</v>
      </c>
      <c r="M157" s="225">
        <v>3589</v>
      </c>
      <c r="N157" s="225">
        <v>3509.75</v>
      </c>
      <c r="O157" s="225">
        <v>1709250</v>
      </c>
      <c r="P157" s="226">
        <v>6.3297045101088648E-2</v>
      </c>
    </row>
    <row r="158" spans="1:16" ht="12.75" customHeight="1">
      <c r="A158" s="218">
        <v>148</v>
      </c>
      <c r="B158" s="230" t="s">
        <v>61</v>
      </c>
      <c r="C158" s="222" t="s">
        <v>199</v>
      </c>
      <c r="D158" s="223">
        <v>45442</v>
      </c>
      <c r="E158" s="222">
        <v>125</v>
      </c>
      <c r="F158" s="222">
        <v>123.98333333333333</v>
      </c>
      <c r="G158" s="224">
        <v>122.01666666666667</v>
      </c>
      <c r="H158" s="224">
        <v>119.03333333333333</v>
      </c>
      <c r="I158" s="224">
        <v>117.06666666666666</v>
      </c>
      <c r="J158" s="224">
        <v>126.96666666666667</v>
      </c>
      <c r="K158" s="224">
        <v>128.93333333333334</v>
      </c>
      <c r="L158" s="224">
        <v>131.91666666666669</v>
      </c>
      <c r="M158" s="225">
        <v>125.95</v>
      </c>
      <c r="N158" s="225">
        <v>121</v>
      </c>
      <c r="O158" s="225">
        <v>309488000</v>
      </c>
      <c r="P158" s="226">
        <v>-2.4165069115124609E-2</v>
      </c>
    </row>
    <row r="159" spans="1:16" ht="12.75" customHeight="1">
      <c r="A159" s="218">
        <v>149</v>
      </c>
      <c r="B159" s="230" t="s">
        <v>40</v>
      </c>
      <c r="C159" s="222" t="s">
        <v>200</v>
      </c>
      <c r="D159" s="223">
        <v>45442</v>
      </c>
      <c r="E159" s="222">
        <v>6191.5</v>
      </c>
      <c r="F159" s="222">
        <v>6125.4833333333336</v>
      </c>
      <c r="G159" s="224">
        <v>5856.9666666666672</v>
      </c>
      <c r="H159" s="224">
        <v>5522.4333333333334</v>
      </c>
      <c r="I159" s="224">
        <v>5253.916666666667</v>
      </c>
      <c r="J159" s="224">
        <v>6460.0166666666673</v>
      </c>
      <c r="K159" s="224">
        <v>6728.5333333333338</v>
      </c>
      <c r="L159" s="224">
        <v>7063.0666666666675</v>
      </c>
      <c r="M159" s="225">
        <v>6394</v>
      </c>
      <c r="N159" s="225">
        <v>5790.95</v>
      </c>
      <c r="O159" s="225">
        <v>2259700</v>
      </c>
      <c r="P159" s="226">
        <v>8.8290891577870081E-2</v>
      </c>
    </row>
    <row r="160" spans="1:16" ht="12.75" customHeight="1">
      <c r="A160" s="218">
        <v>150</v>
      </c>
      <c r="B160" s="230" t="s">
        <v>187</v>
      </c>
      <c r="C160" s="222" t="s">
        <v>201</v>
      </c>
      <c r="D160" s="223">
        <v>45442</v>
      </c>
      <c r="E160" s="222">
        <v>304.60000000000002</v>
      </c>
      <c r="F160" s="222">
        <v>302.63333333333338</v>
      </c>
      <c r="G160" s="224">
        <v>300.01666666666677</v>
      </c>
      <c r="H160" s="224">
        <v>295.43333333333339</v>
      </c>
      <c r="I160" s="224">
        <v>292.81666666666678</v>
      </c>
      <c r="J160" s="224">
        <v>307.21666666666675</v>
      </c>
      <c r="K160" s="224">
        <v>309.83333333333343</v>
      </c>
      <c r="L160" s="224">
        <v>314.41666666666674</v>
      </c>
      <c r="M160" s="225">
        <v>305.25</v>
      </c>
      <c r="N160" s="225">
        <v>298.05</v>
      </c>
      <c r="O160" s="225">
        <v>61214400</v>
      </c>
      <c r="P160" s="226">
        <v>-1.4889056253982968E-2</v>
      </c>
    </row>
    <row r="161" spans="1:16" ht="12.75" customHeight="1">
      <c r="A161" s="218">
        <v>151</v>
      </c>
      <c r="B161" s="230" t="s">
        <v>202</v>
      </c>
      <c r="C161" s="229" t="s">
        <v>203</v>
      </c>
      <c r="D161" s="223">
        <v>45442</v>
      </c>
      <c r="E161" s="222">
        <v>1293.45</v>
      </c>
      <c r="F161" s="222">
        <v>1295</v>
      </c>
      <c r="G161" s="224">
        <v>1279.45</v>
      </c>
      <c r="H161" s="224">
        <v>1265.45</v>
      </c>
      <c r="I161" s="224">
        <v>1249.9000000000001</v>
      </c>
      <c r="J161" s="224">
        <v>1309</v>
      </c>
      <c r="K161" s="224">
        <v>1324.5500000000002</v>
      </c>
      <c r="L161" s="224">
        <v>1338.55</v>
      </c>
      <c r="M161" s="225">
        <v>1310.55</v>
      </c>
      <c r="N161" s="225">
        <v>1281</v>
      </c>
      <c r="O161" s="225">
        <v>5680906</v>
      </c>
      <c r="P161" s="226">
        <v>7.725074001877121E-3</v>
      </c>
    </row>
    <row r="162" spans="1:16" ht="12.75" customHeight="1">
      <c r="A162" s="218">
        <v>152</v>
      </c>
      <c r="B162" s="230" t="s">
        <v>47</v>
      </c>
      <c r="C162" s="222" t="s">
        <v>205</v>
      </c>
      <c r="D162" s="223">
        <v>45442</v>
      </c>
      <c r="E162" s="222">
        <v>762.5</v>
      </c>
      <c r="F162" s="222">
        <v>757.35</v>
      </c>
      <c r="G162" s="224">
        <v>750.2</v>
      </c>
      <c r="H162" s="224">
        <v>737.9</v>
      </c>
      <c r="I162" s="224">
        <v>730.75</v>
      </c>
      <c r="J162" s="224">
        <v>769.65000000000009</v>
      </c>
      <c r="K162" s="224">
        <v>776.8</v>
      </c>
      <c r="L162" s="224">
        <v>789.10000000000014</v>
      </c>
      <c r="M162" s="225">
        <v>764.5</v>
      </c>
      <c r="N162" s="225">
        <v>745.05</v>
      </c>
      <c r="O162" s="225">
        <v>9263300</v>
      </c>
      <c r="P162" s="226">
        <v>-1.2325539242341853E-2</v>
      </c>
    </row>
    <row r="163" spans="1:16" ht="12.75" customHeight="1">
      <c r="A163" s="218">
        <v>153</v>
      </c>
      <c r="B163" s="230" t="s">
        <v>61</v>
      </c>
      <c r="C163" s="222" t="s">
        <v>206</v>
      </c>
      <c r="D163" s="223">
        <v>45442</v>
      </c>
      <c r="E163" s="222">
        <v>244.55</v>
      </c>
      <c r="F163" s="222">
        <v>243.53333333333333</v>
      </c>
      <c r="G163" s="224">
        <v>239.76666666666665</v>
      </c>
      <c r="H163" s="224">
        <v>234.98333333333332</v>
      </c>
      <c r="I163" s="224">
        <v>231.21666666666664</v>
      </c>
      <c r="J163" s="224">
        <v>248.31666666666666</v>
      </c>
      <c r="K163" s="224">
        <v>252.08333333333337</v>
      </c>
      <c r="L163" s="224">
        <v>256.86666666666667</v>
      </c>
      <c r="M163" s="225">
        <v>247.3</v>
      </c>
      <c r="N163" s="225">
        <v>238.75</v>
      </c>
      <c r="O163" s="225">
        <v>56392500</v>
      </c>
      <c r="P163" s="226">
        <v>-1.6009422439364859E-2</v>
      </c>
    </row>
    <row r="164" spans="1:16" ht="12.75" customHeight="1">
      <c r="A164" s="218">
        <v>154</v>
      </c>
      <c r="B164" s="230" t="s">
        <v>66</v>
      </c>
      <c r="C164" s="222" t="s">
        <v>207</v>
      </c>
      <c r="D164" s="223">
        <v>45442</v>
      </c>
      <c r="E164" s="222">
        <v>515.85</v>
      </c>
      <c r="F164" s="222">
        <v>512.18333333333339</v>
      </c>
      <c r="G164" s="224">
        <v>502.81666666666683</v>
      </c>
      <c r="H164" s="224">
        <v>489.78333333333342</v>
      </c>
      <c r="I164" s="224">
        <v>480.41666666666686</v>
      </c>
      <c r="J164" s="224">
        <v>525.21666666666681</v>
      </c>
      <c r="K164" s="224">
        <v>534.58333333333337</v>
      </c>
      <c r="L164" s="224">
        <v>547.61666666666679</v>
      </c>
      <c r="M164" s="225">
        <v>521.54999999999995</v>
      </c>
      <c r="N164" s="225">
        <v>499.15</v>
      </c>
      <c r="O164" s="225">
        <v>52150000</v>
      </c>
      <c r="P164" s="226">
        <v>1.1992548319490802E-2</v>
      </c>
    </row>
    <row r="165" spans="1:16" ht="12.75" customHeight="1">
      <c r="A165" s="218">
        <v>155</v>
      </c>
      <c r="B165" s="230" t="s">
        <v>82</v>
      </c>
      <c r="C165" s="222" t="s">
        <v>208</v>
      </c>
      <c r="D165" s="223">
        <v>45442</v>
      </c>
      <c r="E165" s="222">
        <v>2822.6</v>
      </c>
      <c r="F165" s="222">
        <v>2814.0333333333333</v>
      </c>
      <c r="G165" s="224">
        <v>2800.0666666666666</v>
      </c>
      <c r="H165" s="224">
        <v>2777.5333333333333</v>
      </c>
      <c r="I165" s="224">
        <v>2763.5666666666666</v>
      </c>
      <c r="J165" s="224">
        <v>2836.5666666666666</v>
      </c>
      <c r="K165" s="224">
        <v>2850.5333333333328</v>
      </c>
      <c r="L165" s="224">
        <v>2873.0666666666666</v>
      </c>
      <c r="M165" s="225">
        <v>2828</v>
      </c>
      <c r="N165" s="225">
        <v>2791.5</v>
      </c>
      <c r="O165" s="225">
        <v>42979250</v>
      </c>
      <c r="P165" s="226">
        <v>-3.4602620185423323E-2</v>
      </c>
    </row>
    <row r="166" spans="1:16" ht="12.75" customHeight="1">
      <c r="A166" s="218">
        <v>156</v>
      </c>
      <c r="B166" s="230" t="s">
        <v>130</v>
      </c>
      <c r="C166" s="222" t="s">
        <v>209</v>
      </c>
      <c r="D166" s="223">
        <v>45442</v>
      </c>
      <c r="E166" s="222">
        <v>157.80000000000001</v>
      </c>
      <c r="F166" s="222">
        <v>156.06666666666669</v>
      </c>
      <c r="G166" s="224">
        <v>153.83333333333337</v>
      </c>
      <c r="H166" s="224">
        <v>149.86666666666667</v>
      </c>
      <c r="I166" s="224">
        <v>147.63333333333335</v>
      </c>
      <c r="J166" s="224">
        <v>160.03333333333339</v>
      </c>
      <c r="K166" s="224">
        <v>162.26666666666668</v>
      </c>
      <c r="L166" s="224">
        <v>166.23333333333341</v>
      </c>
      <c r="M166" s="225">
        <v>158.30000000000001</v>
      </c>
      <c r="N166" s="225">
        <v>152.1</v>
      </c>
      <c r="O166" s="225">
        <v>185340000</v>
      </c>
      <c r="P166" s="226">
        <v>-8.1768949204786261E-3</v>
      </c>
    </row>
    <row r="167" spans="1:16" ht="12.75" customHeight="1">
      <c r="A167" s="218">
        <v>157</v>
      </c>
      <c r="B167" s="230" t="s">
        <v>66</v>
      </c>
      <c r="C167" s="222" t="s">
        <v>210</v>
      </c>
      <c r="D167" s="223">
        <v>45442</v>
      </c>
      <c r="E167" s="222">
        <v>721.35</v>
      </c>
      <c r="F167" s="222">
        <v>717.86666666666667</v>
      </c>
      <c r="G167" s="224">
        <v>712.83333333333337</v>
      </c>
      <c r="H167" s="224">
        <v>704.31666666666672</v>
      </c>
      <c r="I167" s="224">
        <v>699.28333333333342</v>
      </c>
      <c r="J167" s="224">
        <v>726.38333333333333</v>
      </c>
      <c r="K167" s="224">
        <v>731.41666666666663</v>
      </c>
      <c r="L167" s="224">
        <v>739.93333333333328</v>
      </c>
      <c r="M167" s="225">
        <v>722.9</v>
      </c>
      <c r="N167" s="225">
        <v>709.35</v>
      </c>
      <c r="O167" s="225">
        <v>19928000</v>
      </c>
      <c r="P167" s="226">
        <v>-2.2715681274275177E-2</v>
      </c>
    </row>
    <row r="168" spans="1:16" ht="12.75" customHeight="1">
      <c r="A168" s="218">
        <v>158</v>
      </c>
      <c r="B168" s="230" t="s">
        <v>66</v>
      </c>
      <c r="C168" s="222" t="s">
        <v>211</v>
      </c>
      <c r="D168" s="223">
        <v>45442</v>
      </c>
      <c r="E168" s="222">
        <v>1435.9</v>
      </c>
      <c r="F168" s="222">
        <v>1432.9000000000003</v>
      </c>
      <c r="G168" s="224">
        <v>1423.3500000000006</v>
      </c>
      <c r="H168" s="224">
        <v>1410.8000000000002</v>
      </c>
      <c r="I168" s="224">
        <v>1401.2500000000005</v>
      </c>
      <c r="J168" s="224">
        <v>1445.4500000000007</v>
      </c>
      <c r="K168" s="224">
        <v>1455.0000000000005</v>
      </c>
      <c r="L168" s="224">
        <v>1467.5500000000009</v>
      </c>
      <c r="M168" s="225">
        <v>1442.45</v>
      </c>
      <c r="N168" s="225">
        <v>1420.35</v>
      </c>
      <c r="O168" s="225">
        <v>9711000</v>
      </c>
      <c r="P168" s="226">
        <v>-2.1389161816945054E-2</v>
      </c>
    </row>
    <row r="169" spans="1:16" ht="12.75" customHeight="1">
      <c r="A169" s="218">
        <v>159</v>
      </c>
      <c r="B169" s="230" t="s">
        <v>61</v>
      </c>
      <c r="C169" s="227" t="s">
        <v>212</v>
      </c>
      <c r="D169" s="223">
        <v>45442</v>
      </c>
      <c r="E169" s="222">
        <v>807.15</v>
      </c>
      <c r="F169" s="222">
        <v>811.25</v>
      </c>
      <c r="G169" s="224">
        <v>801.5</v>
      </c>
      <c r="H169" s="224">
        <v>795.85</v>
      </c>
      <c r="I169" s="224">
        <v>786.1</v>
      </c>
      <c r="J169" s="224">
        <v>816.9</v>
      </c>
      <c r="K169" s="224">
        <v>826.65</v>
      </c>
      <c r="L169" s="224">
        <v>832.3</v>
      </c>
      <c r="M169" s="225">
        <v>821</v>
      </c>
      <c r="N169" s="225">
        <v>805.6</v>
      </c>
      <c r="O169" s="225">
        <v>108803250</v>
      </c>
      <c r="P169" s="226">
        <v>-3.1251878117675339E-2</v>
      </c>
    </row>
    <row r="170" spans="1:16" ht="12.75" customHeight="1">
      <c r="A170" s="218">
        <v>160</v>
      </c>
      <c r="B170" s="230" t="s">
        <v>47</v>
      </c>
      <c r="C170" s="222" t="s">
        <v>213</v>
      </c>
      <c r="D170" s="223">
        <v>45442</v>
      </c>
      <c r="E170" s="222">
        <v>25854</v>
      </c>
      <c r="F170" s="222">
        <v>25761</v>
      </c>
      <c r="G170" s="224">
        <v>25540.25</v>
      </c>
      <c r="H170" s="224">
        <v>25226.5</v>
      </c>
      <c r="I170" s="224">
        <v>25005.75</v>
      </c>
      <c r="J170" s="224">
        <v>26074.75</v>
      </c>
      <c r="K170" s="224">
        <v>26295.5</v>
      </c>
      <c r="L170" s="224">
        <v>26609.25</v>
      </c>
      <c r="M170" s="225">
        <v>25981.75</v>
      </c>
      <c r="N170" s="225">
        <v>25447.25</v>
      </c>
      <c r="O170" s="225">
        <v>407650</v>
      </c>
      <c r="P170" s="226">
        <v>9.7844934357195941E-3</v>
      </c>
    </row>
    <row r="171" spans="1:16" ht="12.75" customHeight="1">
      <c r="A171" s="218">
        <v>161</v>
      </c>
      <c r="B171" s="230" t="s">
        <v>40</v>
      </c>
      <c r="C171" s="222" t="s">
        <v>214</v>
      </c>
      <c r="D171" s="223">
        <v>45442</v>
      </c>
      <c r="E171" s="222">
        <v>6204.45</v>
      </c>
      <c r="F171" s="222">
        <v>6182.9833333333336</v>
      </c>
      <c r="G171" s="224">
        <v>6125.4666666666672</v>
      </c>
      <c r="H171" s="224">
        <v>6046.4833333333336</v>
      </c>
      <c r="I171" s="224">
        <v>5988.9666666666672</v>
      </c>
      <c r="J171" s="224">
        <v>6261.9666666666672</v>
      </c>
      <c r="K171" s="224">
        <v>6319.4833333333336</v>
      </c>
      <c r="L171" s="224">
        <v>6398.4666666666672</v>
      </c>
      <c r="M171" s="225">
        <v>6240.5</v>
      </c>
      <c r="N171" s="225">
        <v>6104</v>
      </c>
      <c r="O171" s="225">
        <v>1686000</v>
      </c>
      <c r="P171" s="226">
        <v>7.1803184895585015E-2</v>
      </c>
    </row>
    <row r="172" spans="1:16" ht="12.75" customHeight="1">
      <c r="A172" s="218">
        <v>162</v>
      </c>
      <c r="B172" s="230" t="s">
        <v>45</v>
      </c>
      <c r="C172" s="222" t="s">
        <v>215</v>
      </c>
      <c r="D172" s="223">
        <v>45442</v>
      </c>
      <c r="E172" s="222">
        <v>2287.85</v>
      </c>
      <c r="F172" s="222">
        <v>2301.4499999999998</v>
      </c>
      <c r="G172" s="224">
        <v>2249.8499999999995</v>
      </c>
      <c r="H172" s="224">
        <v>2211.8499999999995</v>
      </c>
      <c r="I172" s="224">
        <v>2160.2499999999991</v>
      </c>
      <c r="J172" s="224">
        <v>2339.4499999999998</v>
      </c>
      <c r="K172" s="224">
        <v>2391.0500000000002</v>
      </c>
      <c r="L172" s="224">
        <v>2429.0500000000002</v>
      </c>
      <c r="M172" s="225">
        <v>2353.0500000000002</v>
      </c>
      <c r="N172" s="225">
        <v>2263.4499999999998</v>
      </c>
      <c r="O172" s="225">
        <v>5064375</v>
      </c>
      <c r="P172" s="226">
        <v>1.4117293684763835E-2</v>
      </c>
    </row>
    <row r="173" spans="1:16" ht="12.75" customHeight="1">
      <c r="A173" s="218">
        <v>163</v>
      </c>
      <c r="B173" s="230" t="s">
        <v>66</v>
      </c>
      <c r="C173" s="222" t="s">
        <v>216</v>
      </c>
      <c r="D173" s="223">
        <v>45442</v>
      </c>
      <c r="E173" s="222">
        <v>2359.1</v>
      </c>
      <c r="F173" s="222">
        <v>2374.1</v>
      </c>
      <c r="G173" s="224">
        <v>2328.75</v>
      </c>
      <c r="H173" s="224">
        <v>2298.4</v>
      </c>
      <c r="I173" s="224">
        <v>2253.0500000000002</v>
      </c>
      <c r="J173" s="224">
        <v>2404.4499999999998</v>
      </c>
      <c r="K173" s="224">
        <v>2449.7999999999993</v>
      </c>
      <c r="L173" s="224">
        <v>2480.1499999999996</v>
      </c>
      <c r="M173" s="225">
        <v>2419.4499999999998</v>
      </c>
      <c r="N173" s="225">
        <v>2343.75</v>
      </c>
      <c r="O173" s="225">
        <v>6527400</v>
      </c>
      <c r="P173" s="226">
        <v>-5.9847411942071356E-3</v>
      </c>
    </row>
    <row r="174" spans="1:16" ht="12.75" customHeight="1">
      <c r="A174" s="218">
        <v>164</v>
      </c>
      <c r="B174" s="230" t="s">
        <v>42</v>
      </c>
      <c r="C174" s="222" t="s">
        <v>217</v>
      </c>
      <c r="D174" s="223">
        <v>45442</v>
      </c>
      <c r="E174" s="222">
        <v>1514.65</v>
      </c>
      <c r="F174" s="222">
        <v>1515.8166666666666</v>
      </c>
      <c r="G174" s="224">
        <v>1500.6333333333332</v>
      </c>
      <c r="H174" s="224">
        <v>1486.6166666666666</v>
      </c>
      <c r="I174" s="224">
        <v>1471.4333333333332</v>
      </c>
      <c r="J174" s="224">
        <v>1529.8333333333333</v>
      </c>
      <c r="K174" s="224">
        <v>1545.0166666666667</v>
      </c>
      <c r="L174" s="224">
        <v>1559.0333333333333</v>
      </c>
      <c r="M174" s="225">
        <v>1531</v>
      </c>
      <c r="N174" s="225">
        <v>1501.8</v>
      </c>
      <c r="O174" s="225">
        <v>14634550</v>
      </c>
      <c r="P174" s="226">
        <v>-4.3101395437443448E-3</v>
      </c>
    </row>
    <row r="175" spans="1:16" ht="12.75" customHeight="1">
      <c r="A175" s="218">
        <v>165</v>
      </c>
      <c r="B175" s="230" t="s">
        <v>202</v>
      </c>
      <c r="C175" s="222" t="s">
        <v>218</v>
      </c>
      <c r="D175" s="223">
        <v>45442</v>
      </c>
      <c r="E175" s="222">
        <v>672.3</v>
      </c>
      <c r="F175" s="222">
        <v>668.18333333333339</v>
      </c>
      <c r="G175" s="224">
        <v>658.26666666666677</v>
      </c>
      <c r="H175" s="224">
        <v>644.23333333333335</v>
      </c>
      <c r="I175" s="224">
        <v>634.31666666666672</v>
      </c>
      <c r="J175" s="224">
        <v>682.21666666666681</v>
      </c>
      <c r="K175" s="224">
        <v>692.13333333333333</v>
      </c>
      <c r="L175" s="224">
        <v>706.16666666666686</v>
      </c>
      <c r="M175" s="225">
        <v>678.1</v>
      </c>
      <c r="N175" s="225">
        <v>654.15</v>
      </c>
      <c r="O175" s="225">
        <v>8712000</v>
      </c>
      <c r="P175" s="226">
        <v>-1.9912251096861289E-2</v>
      </c>
    </row>
    <row r="176" spans="1:16" ht="12.75" customHeight="1">
      <c r="A176" s="218">
        <v>166</v>
      </c>
      <c r="B176" s="230" t="s">
        <v>42</v>
      </c>
      <c r="C176" s="222" t="s">
        <v>219</v>
      </c>
      <c r="D176" s="223">
        <v>45442</v>
      </c>
      <c r="E176" s="222">
        <v>668.65</v>
      </c>
      <c r="F176" s="222">
        <v>663.69999999999993</v>
      </c>
      <c r="G176" s="224">
        <v>656.79999999999984</v>
      </c>
      <c r="H176" s="224">
        <v>644.94999999999993</v>
      </c>
      <c r="I176" s="224">
        <v>638.04999999999984</v>
      </c>
      <c r="J176" s="224">
        <v>675.54999999999984</v>
      </c>
      <c r="K176" s="224">
        <v>682.44999999999993</v>
      </c>
      <c r="L176" s="224">
        <v>694.29999999999984</v>
      </c>
      <c r="M176" s="225">
        <v>670.6</v>
      </c>
      <c r="N176" s="225">
        <v>651.85</v>
      </c>
      <c r="O176" s="225">
        <v>7580000</v>
      </c>
      <c r="P176" s="226">
        <v>-3.7704709914942236E-2</v>
      </c>
    </row>
    <row r="177" spans="1:16" ht="12.75" customHeight="1">
      <c r="A177" s="218">
        <v>167</v>
      </c>
      <c r="B177" s="230" t="s">
        <v>892</v>
      </c>
      <c r="C177" s="222" t="s">
        <v>220</v>
      </c>
      <c r="D177" s="223">
        <v>45442</v>
      </c>
      <c r="E177" s="222">
        <v>1062.55</v>
      </c>
      <c r="F177" s="222">
        <v>1052.9166666666667</v>
      </c>
      <c r="G177" s="224">
        <v>1039.9333333333334</v>
      </c>
      <c r="H177" s="224">
        <v>1017.3166666666666</v>
      </c>
      <c r="I177" s="224">
        <v>1004.3333333333333</v>
      </c>
      <c r="J177" s="224">
        <v>1075.5333333333335</v>
      </c>
      <c r="K177" s="224">
        <v>1088.5166666666667</v>
      </c>
      <c r="L177" s="224">
        <v>1111.1333333333337</v>
      </c>
      <c r="M177" s="225">
        <v>1065.9000000000001</v>
      </c>
      <c r="N177" s="225">
        <v>1030.3</v>
      </c>
      <c r="O177" s="225">
        <v>12225400</v>
      </c>
      <c r="P177" s="226">
        <v>1.5394454341967019E-2</v>
      </c>
    </row>
    <row r="178" spans="1:16" ht="12.75" customHeight="1">
      <c r="A178" s="218">
        <v>168</v>
      </c>
      <c r="B178" s="230" t="s">
        <v>77</v>
      </c>
      <c r="C178" s="229" t="s">
        <v>221</v>
      </c>
      <c r="D178" s="223">
        <v>45442</v>
      </c>
      <c r="E178" s="222">
        <v>1747.2</v>
      </c>
      <c r="F178" s="222">
        <v>1740.0333333333335</v>
      </c>
      <c r="G178" s="224">
        <v>1728.7666666666671</v>
      </c>
      <c r="H178" s="224">
        <v>1710.3333333333335</v>
      </c>
      <c r="I178" s="224">
        <v>1699.0666666666671</v>
      </c>
      <c r="J178" s="224">
        <v>1758.4666666666672</v>
      </c>
      <c r="K178" s="224">
        <v>1769.7333333333336</v>
      </c>
      <c r="L178" s="224">
        <v>1788.1666666666672</v>
      </c>
      <c r="M178" s="225">
        <v>1751.3</v>
      </c>
      <c r="N178" s="225">
        <v>1721.6</v>
      </c>
      <c r="O178" s="225">
        <v>7152000</v>
      </c>
      <c r="P178" s="226">
        <v>3.4373903893370745E-3</v>
      </c>
    </row>
    <row r="179" spans="1:16" ht="12.75" customHeight="1">
      <c r="A179" s="218">
        <v>169</v>
      </c>
      <c r="B179" s="230" t="s">
        <v>57</v>
      </c>
      <c r="C179" s="222" t="s">
        <v>222</v>
      </c>
      <c r="D179" s="223">
        <v>45442</v>
      </c>
      <c r="E179" s="222">
        <v>1091.2</v>
      </c>
      <c r="F179" s="222">
        <v>1085.2</v>
      </c>
      <c r="G179" s="224">
        <v>1076.75</v>
      </c>
      <c r="H179" s="224">
        <v>1062.3</v>
      </c>
      <c r="I179" s="224">
        <v>1053.8499999999999</v>
      </c>
      <c r="J179" s="224">
        <v>1099.6500000000001</v>
      </c>
      <c r="K179" s="224">
        <v>1108.1000000000004</v>
      </c>
      <c r="L179" s="224">
        <v>1122.5500000000002</v>
      </c>
      <c r="M179" s="225">
        <v>1093.6500000000001</v>
      </c>
      <c r="N179" s="225">
        <v>1070.75</v>
      </c>
      <c r="O179" s="225">
        <v>11700450</v>
      </c>
      <c r="P179" s="226">
        <v>8.2596556537924623E-3</v>
      </c>
    </row>
    <row r="180" spans="1:16" ht="12.75" customHeight="1">
      <c r="A180" s="218">
        <v>170</v>
      </c>
      <c r="B180" s="230" t="s">
        <v>54</v>
      </c>
      <c r="C180" s="228" t="s">
        <v>223</v>
      </c>
      <c r="D180" s="223">
        <v>45442</v>
      </c>
      <c r="E180" s="222">
        <v>1052.3</v>
      </c>
      <c r="F180" s="222">
        <v>1047.8333333333333</v>
      </c>
      <c r="G180" s="224">
        <v>1039.8166666666666</v>
      </c>
      <c r="H180" s="224">
        <v>1027.3333333333333</v>
      </c>
      <c r="I180" s="224">
        <v>1019.3166666666666</v>
      </c>
      <c r="J180" s="224">
        <v>1060.3166666666666</v>
      </c>
      <c r="K180" s="224">
        <v>1068.3333333333335</v>
      </c>
      <c r="L180" s="224">
        <v>1080.8166666666666</v>
      </c>
      <c r="M180" s="225">
        <v>1055.8499999999999</v>
      </c>
      <c r="N180" s="225">
        <v>1035.3499999999999</v>
      </c>
      <c r="O180" s="225">
        <v>71236700</v>
      </c>
      <c r="P180" s="226">
        <v>1.7199594329320774E-2</v>
      </c>
    </row>
    <row r="181" spans="1:16" ht="12.75" customHeight="1">
      <c r="A181" s="218">
        <v>171</v>
      </c>
      <c r="B181" s="230" t="s">
        <v>187</v>
      </c>
      <c r="C181" s="222" t="s">
        <v>224</v>
      </c>
      <c r="D181" s="223">
        <v>45442</v>
      </c>
      <c r="E181" s="222">
        <v>417.2</v>
      </c>
      <c r="F181" s="222">
        <v>414.41666666666669</v>
      </c>
      <c r="G181" s="224">
        <v>409.33333333333337</v>
      </c>
      <c r="H181" s="224">
        <v>401.4666666666667</v>
      </c>
      <c r="I181" s="224">
        <v>396.38333333333338</v>
      </c>
      <c r="J181" s="224">
        <v>422.28333333333336</v>
      </c>
      <c r="K181" s="224">
        <v>427.36666666666673</v>
      </c>
      <c r="L181" s="224">
        <v>435.23333333333335</v>
      </c>
      <c r="M181" s="225">
        <v>419.5</v>
      </c>
      <c r="N181" s="225">
        <v>406.55</v>
      </c>
      <c r="O181" s="225">
        <v>92858400</v>
      </c>
      <c r="P181" s="226">
        <v>-1.1376130965641641E-2</v>
      </c>
    </row>
    <row r="182" spans="1:16" ht="12.75" customHeight="1">
      <c r="A182" s="218">
        <v>172</v>
      </c>
      <c r="B182" s="230" t="s">
        <v>130</v>
      </c>
      <c r="C182" s="222" t="s">
        <v>225</v>
      </c>
      <c r="D182" s="223">
        <v>45442</v>
      </c>
      <c r="E182" s="222">
        <v>162.75</v>
      </c>
      <c r="F182" s="222">
        <v>163.29999999999998</v>
      </c>
      <c r="G182" s="224">
        <v>161.79999999999995</v>
      </c>
      <c r="H182" s="224">
        <v>160.84999999999997</v>
      </c>
      <c r="I182" s="224">
        <v>159.34999999999994</v>
      </c>
      <c r="J182" s="224">
        <v>164.24999999999997</v>
      </c>
      <c r="K182" s="224">
        <v>165.75000000000003</v>
      </c>
      <c r="L182" s="224">
        <v>166.7</v>
      </c>
      <c r="M182" s="225">
        <v>164.8</v>
      </c>
      <c r="N182" s="225">
        <v>162.35</v>
      </c>
      <c r="O182" s="225">
        <v>269703500</v>
      </c>
      <c r="P182" s="226">
        <v>4.5683615356250252E-3</v>
      </c>
    </row>
    <row r="183" spans="1:16" ht="12.75" customHeight="1">
      <c r="A183" s="218">
        <v>173</v>
      </c>
      <c r="B183" s="230" t="s">
        <v>85</v>
      </c>
      <c r="C183" s="222" t="s">
        <v>226</v>
      </c>
      <c r="D183" s="223">
        <v>45442</v>
      </c>
      <c r="E183" s="222">
        <v>3887</v>
      </c>
      <c r="F183" s="222">
        <v>3906.35</v>
      </c>
      <c r="G183" s="224">
        <v>3855.85</v>
      </c>
      <c r="H183" s="224">
        <v>3824.7</v>
      </c>
      <c r="I183" s="224">
        <v>3774.2</v>
      </c>
      <c r="J183" s="224">
        <v>3937.5</v>
      </c>
      <c r="K183" s="224">
        <v>3988</v>
      </c>
      <c r="L183" s="224">
        <v>4019.15</v>
      </c>
      <c r="M183" s="225">
        <v>3956.85</v>
      </c>
      <c r="N183" s="225">
        <v>3875.2</v>
      </c>
      <c r="O183" s="225">
        <v>13847050</v>
      </c>
      <c r="P183" s="226">
        <v>4.2135187958473996E-3</v>
      </c>
    </row>
    <row r="184" spans="1:16" ht="12.75" customHeight="1">
      <c r="A184" s="218">
        <v>174</v>
      </c>
      <c r="B184" s="230" t="s">
        <v>85</v>
      </c>
      <c r="C184" s="222" t="s">
        <v>227</v>
      </c>
      <c r="D184" s="223">
        <v>45442</v>
      </c>
      <c r="E184" s="222">
        <v>1268.5</v>
      </c>
      <c r="F184" s="222">
        <v>1266.6333333333334</v>
      </c>
      <c r="G184" s="224">
        <v>1255.3666666666668</v>
      </c>
      <c r="H184" s="224">
        <v>1242.2333333333333</v>
      </c>
      <c r="I184" s="224">
        <v>1230.9666666666667</v>
      </c>
      <c r="J184" s="224">
        <v>1279.7666666666669</v>
      </c>
      <c r="K184" s="224">
        <v>1291.0333333333338</v>
      </c>
      <c r="L184" s="224">
        <v>1304.166666666667</v>
      </c>
      <c r="M184" s="225">
        <v>1277.9000000000001</v>
      </c>
      <c r="N184" s="225">
        <v>1253.5</v>
      </c>
      <c r="O184" s="225">
        <v>17319000</v>
      </c>
      <c r="P184" s="226">
        <v>-9.6411171344266793E-3</v>
      </c>
    </row>
    <row r="185" spans="1:16" ht="12.75" customHeight="1">
      <c r="A185" s="218">
        <v>175</v>
      </c>
      <c r="B185" s="230" t="s">
        <v>57</v>
      </c>
      <c r="C185" s="222" t="s">
        <v>228</v>
      </c>
      <c r="D185" s="223">
        <v>45442</v>
      </c>
      <c r="E185" s="222">
        <v>3308.2</v>
      </c>
      <c r="F185" s="222">
        <v>3295.2166666666672</v>
      </c>
      <c r="G185" s="224">
        <v>3272.7833333333342</v>
      </c>
      <c r="H185" s="224">
        <v>3237.3666666666672</v>
      </c>
      <c r="I185" s="224">
        <v>3214.9333333333343</v>
      </c>
      <c r="J185" s="224">
        <v>3330.6333333333341</v>
      </c>
      <c r="K185" s="224">
        <v>3353.0666666666666</v>
      </c>
      <c r="L185" s="224">
        <v>3388.483333333334</v>
      </c>
      <c r="M185" s="225">
        <v>3317.65</v>
      </c>
      <c r="N185" s="225">
        <v>3259.8</v>
      </c>
      <c r="O185" s="225">
        <v>8310225</v>
      </c>
      <c r="P185" s="226">
        <v>-1.329814864836786E-2</v>
      </c>
    </row>
    <row r="186" spans="1:16" ht="12.75" customHeight="1">
      <c r="A186" s="218">
        <v>176</v>
      </c>
      <c r="B186" s="230" t="s">
        <v>42</v>
      </c>
      <c r="C186" s="222" t="s">
        <v>229</v>
      </c>
      <c r="D186" s="223">
        <v>45442</v>
      </c>
      <c r="E186" s="222">
        <v>2611.1999999999998</v>
      </c>
      <c r="F186" s="222">
        <v>2594.3000000000002</v>
      </c>
      <c r="G186" s="224">
        <v>2564.2000000000003</v>
      </c>
      <c r="H186" s="224">
        <v>2517.2000000000003</v>
      </c>
      <c r="I186" s="224">
        <v>2487.1000000000004</v>
      </c>
      <c r="J186" s="224">
        <v>2641.3</v>
      </c>
      <c r="K186" s="224">
        <v>2671.4000000000005</v>
      </c>
      <c r="L186" s="224">
        <v>2718.4</v>
      </c>
      <c r="M186" s="225">
        <v>2624.4</v>
      </c>
      <c r="N186" s="225">
        <v>2547.3000000000002</v>
      </c>
      <c r="O186" s="225">
        <v>1338000</v>
      </c>
      <c r="P186" s="226">
        <v>-1.1086474501108648E-2</v>
      </c>
    </row>
    <row r="187" spans="1:16" ht="12.75" customHeight="1">
      <c r="A187" s="218">
        <v>177</v>
      </c>
      <c r="B187" s="230" t="s">
        <v>45</v>
      </c>
      <c r="C187" s="222" t="s">
        <v>230</v>
      </c>
      <c r="D187" s="223">
        <v>45442</v>
      </c>
      <c r="E187" s="222">
        <v>4494.7</v>
      </c>
      <c r="F187" s="222">
        <v>4472.4666666666672</v>
      </c>
      <c r="G187" s="224">
        <v>4440.9333333333343</v>
      </c>
      <c r="H187" s="224">
        <v>4387.166666666667</v>
      </c>
      <c r="I187" s="224">
        <v>4355.6333333333341</v>
      </c>
      <c r="J187" s="224">
        <v>4526.2333333333345</v>
      </c>
      <c r="K187" s="224">
        <v>4557.7666666666673</v>
      </c>
      <c r="L187" s="224">
        <v>4611.5333333333347</v>
      </c>
      <c r="M187" s="225">
        <v>4504</v>
      </c>
      <c r="N187" s="225">
        <v>4418.7</v>
      </c>
      <c r="O187" s="225">
        <v>3481600</v>
      </c>
      <c r="P187" s="226">
        <v>7.4074074074074077E-3</v>
      </c>
    </row>
    <row r="188" spans="1:16" ht="12.75" customHeight="1">
      <c r="A188" s="218">
        <v>178</v>
      </c>
      <c r="B188" s="230" t="s">
        <v>54</v>
      </c>
      <c r="C188" s="222" t="s">
        <v>231</v>
      </c>
      <c r="D188" s="223">
        <v>45442</v>
      </c>
      <c r="E188" s="222">
        <v>2072.65</v>
      </c>
      <c r="F188" s="222">
        <v>2067.8666666666668</v>
      </c>
      <c r="G188" s="224">
        <v>2037.7833333333338</v>
      </c>
      <c r="H188" s="224">
        <v>2002.916666666667</v>
      </c>
      <c r="I188" s="224">
        <v>1972.8333333333339</v>
      </c>
      <c r="J188" s="224">
        <v>2102.7333333333336</v>
      </c>
      <c r="K188" s="224">
        <v>2132.8166666666666</v>
      </c>
      <c r="L188" s="224">
        <v>2167.6833333333334</v>
      </c>
      <c r="M188" s="225">
        <v>2097.9499999999998</v>
      </c>
      <c r="N188" s="225">
        <v>2033</v>
      </c>
      <c r="O188" s="225">
        <v>6533800</v>
      </c>
      <c r="P188" s="226">
        <v>4.1417890377064169E-3</v>
      </c>
    </row>
    <row r="189" spans="1:16" ht="12.75" customHeight="1">
      <c r="A189" s="218">
        <v>179</v>
      </c>
      <c r="B189" s="230" t="s">
        <v>57</v>
      </c>
      <c r="C189" s="222" t="s">
        <v>232</v>
      </c>
      <c r="D189" s="223">
        <v>45442</v>
      </c>
      <c r="E189" s="222">
        <v>1918.05</v>
      </c>
      <c r="F189" s="222">
        <v>1920.9833333333336</v>
      </c>
      <c r="G189" s="224">
        <v>1891.9666666666672</v>
      </c>
      <c r="H189" s="224">
        <v>1865.8833333333337</v>
      </c>
      <c r="I189" s="224">
        <v>1836.8666666666672</v>
      </c>
      <c r="J189" s="224">
        <v>1947.0666666666671</v>
      </c>
      <c r="K189" s="224">
        <v>1976.0833333333335</v>
      </c>
      <c r="L189" s="224">
        <v>2002.166666666667</v>
      </c>
      <c r="M189" s="225">
        <v>1950</v>
      </c>
      <c r="N189" s="225">
        <v>1894.9</v>
      </c>
      <c r="O189" s="225">
        <v>2600800</v>
      </c>
      <c r="P189" s="226">
        <v>1.8643271189096037E-2</v>
      </c>
    </row>
    <row r="190" spans="1:16" ht="12.75" customHeight="1">
      <c r="A190" s="218">
        <v>180</v>
      </c>
      <c r="B190" s="230" t="s">
        <v>47</v>
      </c>
      <c r="C190" s="222" t="s">
        <v>233</v>
      </c>
      <c r="D190" s="223">
        <v>45442</v>
      </c>
      <c r="E190" s="222">
        <v>9536.35</v>
      </c>
      <c r="F190" s="222">
        <v>9511.9333333333343</v>
      </c>
      <c r="G190" s="224">
        <v>9474.0666666666693</v>
      </c>
      <c r="H190" s="224">
        <v>9411.7833333333347</v>
      </c>
      <c r="I190" s="224">
        <v>9373.9166666666697</v>
      </c>
      <c r="J190" s="224">
        <v>9574.216666666669</v>
      </c>
      <c r="K190" s="224">
        <v>9612.0833333333339</v>
      </c>
      <c r="L190" s="224">
        <v>9674.3666666666686</v>
      </c>
      <c r="M190" s="225">
        <v>9549.7999999999993</v>
      </c>
      <c r="N190" s="225">
        <v>9449.65</v>
      </c>
      <c r="O190" s="225">
        <v>2234800</v>
      </c>
      <c r="P190" s="226">
        <v>-2.5440749832626648E-3</v>
      </c>
    </row>
    <row r="191" spans="1:16" ht="12.75" customHeight="1">
      <c r="A191" s="218">
        <v>181</v>
      </c>
      <c r="B191" s="230" t="s">
        <v>892</v>
      </c>
      <c r="C191" s="222" t="s">
        <v>234</v>
      </c>
      <c r="D191" s="223">
        <v>45442</v>
      </c>
      <c r="E191" s="222">
        <v>504.85</v>
      </c>
      <c r="F191" s="222">
        <v>492.86666666666662</v>
      </c>
      <c r="G191" s="224">
        <v>477.73333333333323</v>
      </c>
      <c r="H191" s="224">
        <v>450.61666666666662</v>
      </c>
      <c r="I191" s="224">
        <v>435.48333333333323</v>
      </c>
      <c r="J191" s="224">
        <v>519.98333333333323</v>
      </c>
      <c r="K191" s="224">
        <v>535.11666666666656</v>
      </c>
      <c r="L191" s="224">
        <v>562.23333333333323</v>
      </c>
      <c r="M191" s="225">
        <v>508</v>
      </c>
      <c r="N191" s="225">
        <v>465.75</v>
      </c>
      <c r="O191" s="225">
        <v>43667000</v>
      </c>
      <c r="P191" s="226">
        <v>4.1553316791725211E-3</v>
      </c>
    </row>
    <row r="192" spans="1:16" ht="12.75" customHeight="1">
      <c r="A192" s="218">
        <v>182</v>
      </c>
      <c r="B192" s="230" t="s">
        <v>130</v>
      </c>
      <c r="C192" s="222" t="s">
        <v>235</v>
      </c>
      <c r="D192" s="223">
        <v>45442</v>
      </c>
      <c r="E192" s="222">
        <v>412.05</v>
      </c>
      <c r="F192" s="222">
        <v>407.76666666666671</v>
      </c>
      <c r="G192" s="224">
        <v>401.38333333333344</v>
      </c>
      <c r="H192" s="224">
        <v>390.71666666666675</v>
      </c>
      <c r="I192" s="224">
        <v>384.33333333333348</v>
      </c>
      <c r="J192" s="224">
        <v>418.43333333333339</v>
      </c>
      <c r="K192" s="224">
        <v>424.81666666666672</v>
      </c>
      <c r="L192" s="224">
        <v>435.48333333333335</v>
      </c>
      <c r="M192" s="225">
        <v>414.15</v>
      </c>
      <c r="N192" s="225">
        <v>397.1</v>
      </c>
      <c r="O192" s="225">
        <v>94760000</v>
      </c>
      <c r="P192" s="226">
        <v>5.3194085208140163E-3</v>
      </c>
    </row>
    <row r="193" spans="1:16" ht="12.75" customHeight="1">
      <c r="A193" s="218">
        <v>183</v>
      </c>
      <c r="B193" s="230" t="s">
        <v>40</v>
      </c>
      <c r="C193" s="222" t="s">
        <v>236</v>
      </c>
      <c r="D193" s="223">
        <v>45442</v>
      </c>
      <c r="E193" s="222">
        <v>1295.5</v>
      </c>
      <c r="F193" s="222">
        <v>1286.55</v>
      </c>
      <c r="G193" s="224">
        <v>1268.0999999999999</v>
      </c>
      <c r="H193" s="224">
        <v>1240.7</v>
      </c>
      <c r="I193" s="224">
        <v>1222.25</v>
      </c>
      <c r="J193" s="224">
        <v>1313.9499999999998</v>
      </c>
      <c r="K193" s="224">
        <v>1332.4</v>
      </c>
      <c r="L193" s="224">
        <v>1359.7999999999997</v>
      </c>
      <c r="M193" s="225">
        <v>1305</v>
      </c>
      <c r="N193" s="225">
        <v>1259.1500000000001</v>
      </c>
      <c r="O193" s="225">
        <v>6895200</v>
      </c>
      <c r="P193" s="226">
        <v>4.2831215970961886E-2</v>
      </c>
    </row>
    <row r="194" spans="1:16" ht="12.75" customHeight="1">
      <c r="A194" s="218">
        <v>184</v>
      </c>
      <c r="B194" s="230" t="s">
        <v>85</v>
      </c>
      <c r="C194" s="222" t="s">
        <v>237</v>
      </c>
      <c r="D194" s="223">
        <v>45442</v>
      </c>
      <c r="E194" s="222">
        <v>453.4</v>
      </c>
      <c r="F194" s="222">
        <v>454.68333333333339</v>
      </c>
      <c r="G194" s="224">
        <v>450.56666666666678</v>
      </c>
      <c r="H194" s="224">
        <v>447.73333333333341</v>
      </c>
      <c r="I194" s="224">
        <v>443.61666666666679</v>
      </c>
      <c r="J194" s="224">
        <v>457.51666666666677</v>
      </c>
      <c r="K194" s="224">
        <v>461.63333333333333</v>
      </c>
      <c r="L194" s="224">
        <v>464.46666666666675</v>
      </c>
      <c r="M194" s="225">
        <v>458.8</v>
      </c>
      <c r="N194" s="225">
        <v>451.85</v>
      </c>
      <c r="O194" s="225">
        <v>61606500</v>
      </c>
      <c r="P194" s="226">
        <v>2.3918190027579136E-3</v>
      </c>
    </row>
    <row r="195" spans="1:16" ht="12.75" customHeight="1">
      <c r="A195" s="218">
        <v>185</v>
      </c>
      <c r="B195" s="230" t="s">
        <v>202</v>
      </c>
      <c r="C195" s="222" t="s">
        <v>238</v>
      </c>
      <c r="D195" s="223">
        <v>45442</v>
      </c>
      <c r="E195" s="222">
        <v>132.69999999999999</v>
      </c>
      <c r="F195" s="222">
        <v>132.45000000000002</v>
      </c>
      <c r="G195" s="224">
        <v>131.00000000000003</v>
      </c>
      <c r="H195" s="224">
        <v>129.30000000000001</v>
      </c>
      <c r="I195" s="224">
        <v>127.85000000000002</v>
      </c>
      <c r="J195" s="224">
        <v>134.15000000000003</v>
      </c>
      <c r="K195" s="224">
        <v>135.60000000000002</v>
      </c>
      <c r="L195" s="224">
        <v>137.30000000000004</v>
      </c>
      <c r="M195" s="225">
        <v>133.9</v>
      </c>
      <c r="N195" s="225">
        <v>130.75</v>
      </c>
      <c r="O195" s="225">
        <v>132558000</v>
      </c>
      <c r="P195" s="226">
        <v>-4.7749898644083065E-3</v>
      </c>
    </row>
    <row r="196" spans="1:16" ht="12.75" customHeight="1">
      <c r="A196" s="218">
        <v>186</v>
      </c>
      <c r="B196" s="230" t="s">
        <v>42</v>
      </c>
      <c r="C196" s="222" t="s">
        <v>239</v>
      </c>
      <c r="D196" s="223">
        <v>45442</v>
      </c>
      <c r="E196" s="222">
        <v>988.4</v>
      </c>
      <c r="F196" s="222">
        <v>985.7833333333333</v>
      </c>
      <c r="G196" s="224">
        <v>975.66666666666663</v>
      </c>
      <c r="H196" s="224">
        <v>962.93333333333328</v>
      </c>
      <c r="I196" s="224">
        <v>952.81666666666661</v>
      </c>
      <c r="J196" s="224">
        <v>998.51666666666665</v>
      </c>
      <c r="K196" s="224">
        <v>1008.6333333333334</v>
      </c>
      <c r="L196" s="224">
        <v>1021.3666666666667</v>
      </c>
      <c r="M196" s="225">
        <v>995.9</v>
      </c>
      <c r="N196" s="225">
        <v>973.05</v>
      </c>
      <c r="O196" s="225">
        <v>7565400</v>
      </c>
      <c r="P196" s="226">
        <v>3.1026252983293555E-3</v>
      </c>
    </row>
    <row r="197" spans="1:16" ht="12.75" customHeight="1">
      <c r="A197" s="218"/>
      <c r="B197" s="230"/>
      <c r="C197" s="222"/>
      <c r="D197" s="223"/>
      <c r="E197" s="222"/>
      <c r="F197" s="222"/>
      <c r="G197" s="224"/>
      <c r="H197" s="224"/>
      <c r="I197" s="224"/>
      <c r="J197" s="224"/>
      <c r="K197" s="224"/>
      <c r="L197" s="224"/>
      <c r="M197" s="225"/>
      <c r="N197" s="225"/>
      <c r="O197" s="225"/>
      <c r="P197" s="226"/>
    </row>
    <row r="198" spans="1:16" ht="12.75" customHeight="1">
      <c r="A198" s="218"/>
      <c r="B198" s="230"/>
      <c r="C198" s="222"/>
      <c r="D198" s="223"/>
      <c r="E198" s="222"/>
      <c r="F198" s="222"/>
      <c r="G198" s="224"/>
      <c r="H198" s="224"/>
      <c r="I198" s="224"/>
      <c r="J198" s="224"/>
      <c r="K198" s="224"/>
      <c r="L198" s="224"/>
      <c r="M198" s="225"/>
      <c r="N198" s="225"/>
      <c r="O198" s="225"/>
      <c r="P198" s="226"/>
    </row>
    <row r="199" spans="1:16" ht="12.75" customHeight="1">
      <c r="A199" s="212"/>
      <c r="B199" s="43"/>
      <c r="C199" s="212"/>
      <c r="D199" s="213"/>
      <c r="E199" s="214"/>
      <c r="F199" s="214"/>
      <c r="G199" s="215"/>
      <c r="H199" s="215"/>
      <c r="I199" s="215"/>
      <c r="J199" s="215"/>
      <c r="K199" s="215"/>
      <c r="L199" s="215"/>
      <c r="M199" s="212"/>
      <c r="N199" s="212"/>
      <c r="O199" s="216"/>
      <c r="P199" s="217"/>
    </row>
    <row r="200" spans="1:16" ht="12.75" customHeight="1">
      <c r="A200" s="21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12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1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1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1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12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45425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4" t="s">
        <v>16</v>
      </c>
      <c r="B8" s="346"/>
      <c r="C8" s="349" t="s">
        <v>20</v>
      </c>
      <c r="D8" s="349" t="s">
        <v>21</v>
      </c>
      <c r="E8" s="341" t="s">
        <v>22</v>
      </c>
      <c r="F8" s="342"/>
      <c r="G8" s="343"/>
      <c r="H8" s="341" t="s">
        <v>23</v>
      </c>
      <c r="I8" s="342"/>
      <c r="J8" s="343"/>
      <c r="K8" s="26"/>
      <c r="L8" s="48"/>
      <c r="M8" s="48"/>
      <c r="N8" s="1"/>
      <c r="O8" s="1"/>
    </row>
    <row r="9" spans="1:15" ht="36" customHeight="1">
      <c r="A9" s="345"/>
      <c r="B9" s="348"/>
      <c r="C9" s="348"/>
      <c r="D9" s="34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255</v>
      </c>
      <c r="N9" s="1"/>
      <c r="O9" s="1"/>
    </row>
    <row r="10" spans="1:15" ht="12.75" customHeight="1">
      <c r="A10" s="51">
        <v>1</v>
      </c>
      <c r="B10" s="34" t="s">
        <v>256</v>
      </c>
      <c r="C10" s="34">
        <v>22055.200000000001</v>
      </c>
      <c r="D10" s="34">
        <v>22045.600000000002</v>
      </c>
      <c r="E10" s="34">
        <v>21959.900000000005</v>
      </c>
      <c r="F10" s="34">
        <v>21864.600000000002</v>
      </c>
      <c r="G10" s="34">
        <v>21778.900000000005</v>
      </c>
      <c r="H10" s="34">
        <v>22140.900000000005</v>
      </c>
      <c r="I10" s="34">
        <v>22226.600000000002</v>
      </c>
      <c r="J10" s="34">
        <v>22321.900000000005</v>
      </c>
      <c r="K10" s="34">
        <v>22131.3</v>
      </c>
      <c r="L10" s="34">
        <v>21950.3</v>
      </c>
      <c r="M10" s="52"/>
      <c r="N10" s="1"/>
      <c r="O10" s="1"/>
    </row>
    <row r="11" spans="1:15" ht="12.75" customHeight="1">
      <c r="A11" s="51">
        <v>2</v>
      </c>
      <c r="B11" s="35" t="s">
        <v>257</v>
      </c>
      <c r="C11" s="34">
        <v>47421.1</v>
      </c>
      <c r="D11" s="34">
        <v>47534.383333333331</v>
      </c>
      <c r="E11" s="34">
        <v>47200.066666666666</v>
      </c>
      <c r="F11" s="34">
        <v>46979.033333333333</v>
      </c>
      <c r="G11" s="34">
        <v>46644.716666666667</v>
      </c>
      <c r="H11" s="34">
        <v>47755.416666666664</v>
      </c>
      <c r="I11" s="34">
        <v>48089.73333333333</v>
      </c>
      <c r="J11" s="34">
        <v>48310.766666666663</v>
      </c>
      <c r="K11" s="34">
        <v>47868.7</v>
      </c>
      <c r="L11" s="34">
        <v>47313.35</v>
      </c>
      <c r="M11" s="52"/>
      <c r="N11" s="1"/>
      <c r="O11" s="1"/>
    </row>
    <row r="12" spans="1:15" ht="12.75" customHeight="1">
      <c r="A12" s="51">
        <v>3</v>
      </c>
      <c r="B12" s="31" t="s">
        <v>258</v>
      </c>
      <c r="C12" s="36">
        <v>6123.55</v>
      </c>
      <c r="D12" s="36">
        <v>6081.2833333333338</v>
      </c>
      <c r="E12" s="36">
        <v>6029.4666666666672</v>
      </c>
      <c r="F12" s="36">
        <v>5935.3833333333332</v>
      </c>
      <c r="G12" s="36">
        <v>5883.5666666666666</v>
      </c>
      <c r="H12" s="36">
        <v>6175.3666666666677</v>
      </c>
      <c r="I12" s="36">
        <v>6227.1833333333352</v>
      </c>
      <c r="J12" s="36">
        <v>6321.2666666666682</v>
      </c>
      <c r="K12" s="36">
        <v>6133.1</v>
      </c>
      <c r="L12" s="36">
        <v>5987.2</v>
      </c>
      <c r="M12" s="52"/>
      <c r="N12" s="1"/>
      <c r="O12" s="1"/>
    </row>
    <row r="13" spans="1:15" ht="12.75" customHeight="1">
      <c r="A13" s="51">
        <v>4</v>
      </c>
      <c r="B13" s="31" t="s">
        <v>259</v>
      </c>
      <c r="C13" s="36">
        <v>8283.2999999999993</v>
      </c>
      <c r="D13" s="36">
        <v>8256.6666666666661</v>
      </c>
      <c r="E13" s="36">
        <v>8218.0333333333328</v>
      </c>
      <c r="F13" s="36">
        <v>8152.7666666666664</v>
      </c>
      <c r="G13" s="36">
        <v>8114.1333333333332</v>
      </c>
      <c r="H13" s="36">
        <v>8321.9333333333325</v>
      </c>
      <c r="I13" s="36">
        <v>8360.5666666666675</v>
      </c>
      <c r="J13" s="36">
        <v>8425.8333333333321</v>
      </c>
      <c r="K13" s="36">
        <v>8295.2999999999993</v>
      </c>
      <c r="L13" s="36">
        <v>8191.4</v>
      </c>
      <c r="M13" s="52"/>
      <c r="N13" s="1"/>
      <c r="O13" s="1"/>
    </row>
    <row r="14" spans="1:15" ht="12.75" customHeight="1">
      <c r="A14" s="51">
        <v>5</v>
      </c>
      <c r="B14" s="31" t="s">
        <v>260</v>
      </c>
      <c r="C14" s="36">
        <v>32935.15</v>
      </c>
      <c r="D14" s="36">
        <v>32966.700000000004</v>
      </c>
      <c r="E14" s="36">
        <v>32755.000000000007</v>
      </c>
      <c r="F14" s="36">
        <v>32574.850000000006</v>
      </c>
      <c r="G14" s="36">
        <v>32363.150000000009</v>
      </c>
      <c r="H14" s="36">
        <v>33146.850000000006</v>
      </c>
      <c r="I14" s="36">
        <v>33358.550000000003</v>
      </c>
      <c r="J14" s="36">
        <v>33538.700000000004</v>
      </c>
      <c r="K14" s="36">
        <v>33178.400000000001</v>
      </c>
      <c r="L14" s="36">
        <v>32786.550000000003</v>
      </c>
      <c r="M14" s="52"/>
      <c r="N14" s="1"/>
      <c r="O14" s="1"/>
    </row>
    <row r="15" spans="1:15" ht="12.75" customHeight="1">
      <c r="A15" s="51">
        <v>6</v>
      </c>
      <c r="B15" s="31" t="s">
        <v>261</v>
      </c>
      <c r="C15" s="36">
        <v>9768.75</v>
      </c>
      <c r="D15" s="36">
        <v>9704.0500000000011</v>
      </c>
      <c r="E15" s="36">
        <v>9625.6500000000015</v>
      </c>
      <c r="F15" s="36">
        <v>9482.5500000000011</v>
      </c>
      <c r="G15" s="36">
        <v>9404.1500000000015</v>
      </c>
      <c r="H15" s="36">
        <v>9847.1500000000015</v>
      </c>
      <c r="I15" s="36">
        <v>9925.5499999999993</v>
      </c>
      <c r="J15" s="36">
        <v>10068.650000000001</v>
      </c>
      <c r="K15" s="36">
        <v>9782.4500000000007</v>
      </c>
      <c r="L15" s="36">
        <v>9560.9500000000007</v>
      </c>
      <c r="M15" s="52"/>
      <c r="N15" s="1"/>
      <c r="O15" s="1"/>
    </row>
    <row r="16" spans="1:15" ht="12.75" customHeight="1">
      <c r="A16" s="51">
        <v>7</v>
      </c>
      <c r="B16" s="31" t="s">
        <v>262</v>
      </c>
      <c r="C16" s="36">
        <v>13909.9</v>
      </c>
      <c r="D16" s="36">
        <v>13830.549999999997</v>
      </c>
      <c r="E16" s="36">
        <v>13733.399999999994</v>
      </c>
      <c r="F16" s="36">
        <v>13556.899999999996</v>
      </c>
      <c r="G16" s="36">
        <v>13459.749999999993</v>
      </c>
      <c r="H16" s="36">
        <v>14007.049999999996</v>
      </c>
      <c r="I16" s="36">
        <v>14104.2</v>
      </c>
      <c r="J16" s="36">
        <v>14280.699999999997</v>
      </c>
      <c r="K16" s="36">
        <v>13927.7</v>
      </c>
      <c r="L16" s="36">
        <v>13654.05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7178.35</v>
      </c>
      <c r="D17" s="36">
        <v>7139.45</v>
      </c>
      <c r="E17" s="36">
        <v>7068.9</v>
      </c>
      <c r="F17" s="36">
        <v>6959.45</v>
      </c>
      <c r="G17" s="36">
        <v>6888.9</v>
      </c>
      <c r="H17" s="36">
        <v>7248.9</v>
      </c>
      <c r="I17" s="36">
        <v>7319.4500000000007</v>
      </c>
      <c r="J17" s="36">
        <v>7428.9</v>
      </c>
      <c r="K17" s="31">
        <v>7210</v>
      </c>
      <c r="L17" s="31">
        <v>7030</v>
      </c>
      <c r="M17" s="31">
        <v>5.0959300000000001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2360.15</v>
      </c>
      <c r="D18" s="36">
        <v>2385.1166666666663</v>
      </c>
      <c r="E18" s="36">
        <v>2330.4833333333327</v>
      </c>
      <c r="F18" s="36">
        <v>2300.8166666666662</v>
      </c>
      <c r="G18" s="36">
        <v>2246.1833333333325</v>
      </c>
      <c r="H18" s="36">
        <v>2414.7833333333328</v>
      </c>
      <c r="I18" s="36">
        <v>2469.416666666667</v>
      </c>
      <c r="J18" s="36">
        <v>2499.083333333333</v>
      </c>
      <c r="K18" s="31">
        <v>2439.75</v>
      </c>
      <c r="L18" s="31">
        <v>2355.4499999999998</v>
      </c>
      <c r="M18" s="31">
        <v>5.4754699999999996</v>
      </c>
      <c r="N18" s="1"/>
      <c r="O18" s="1"/>
    </row>
    <row r="19" spans="1:15" ht="12.75" customHeight="1">
      <c r="A19" s="51">
        <v>10</v>
      </c>
      <c r="B19" s="53" t="s">
        <v>312</v>
      </c>
      <c r="C19" s="31">
        <v>1535.45</v>
      </c>
      <c r="D19" s="36">
        <v>1530.75</v>
      </c>
      <c r="E19" s="36">
        <v>1511.5</v>
      </c>
      <c r="F19" s="36">
        <v>1487.55</v>
      </c>
      <c r="G19" s="36">
        <v>1468.3</v>
      </c>
      <c r="H19" s="36">
        <v>1554.7</v>
      </c>
      <c r="I19" s="36">
        <v>1573.95</v>
      </c>
      <c r="J19" s="36">
        <v>1597.9</v>
      </c>
      <c r="K19" s="31">
        <v>1550</v>
      </c>
      <c r="L19" s="31">
        <v>1506.8</v>
      </c>
      <c r="M19" s="31">
        <v>4.2493999999999996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635.1</v>
      </c>
      <c r="D20" s="36">
        <v>632.26666666666665</v>
      </c>
      <c r="E20" s="36">
        <v>628.5333333333333</v>
      </c>
      <c r="F20" s="36">
        <v>621.9666666666667</v>
      </c>
      <c r="G20" s="36">
        <v>618.23333333333335</v>
      </c>
      <c r="H20" s="36">
        <v>638.83333333333326</v>
      </c>
      <c r="I20" s="36">
        <v>642.56666666666661</v>
      </c>
      <c r="J20" s="36">
        <v>649.13333333333321</v>
      </c>
      <c r="K20" s="31">
        <v>636</v>
      </c>
      <c r="L20" s="31">
        <v>625.70000000000005</v>
      </c>
      <c r="M20" s="31">
        <v>16.02383</v>
      </c>
      <c r="N20" s="1"/>
      <c r="O20" s="1"/>
    </row>
    <row r="21" spans="1:15" ht="12.75" customHeight="1">
      <c r="A21" s="51">
        <v>12</v>
      </c>
      <c r="B21" s="53" t="s">
        <v>864</v>
      </c>
      <c r="C21" s="31">
        <v>990.55</v>
      </c>
      <c r="D21" s="36">
        <v>986.91666666666663</v>
      </c>
      <c r="E21" s="36">
        <v>974.13333333333321</v>
      </c>
      <c r="F21" s="36">
        <v>957.71666666666658</v>
      </c>
      <c r="G21" s="36">
        <v>944.93333333333317</v>
      </c>
      <c r="H21" s="36">
        <v>1003.3333333333333</v>
      </c>
      <c r="I21" s="36">
        <v>1016.1166666666668</v>
      </c>
      <c r="J21" s="36">
        <v>1032.5333333333333</v>
      </c>
      <c r="K21" s="31">
        <v>999.7</v>
      </c>
      <c r="L21" s="31">
        <v>970.5</v>
      </c>
      <c r="M21" s="31">
        <v>7.4595799999999999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2797.25</v>
      </c>
      <c r="D22" s="36">
        <v>2788.9</v>
      </c>
      <c r="E22" s="36">
        <v>2768.8</v>
      </c>
      <c r="F22" s="36">
        <v>2740.35</v>
      </c>
      <c r="G22" s="36">
        <v>2720.25</v>
      </c>
      <c r="H22" s="36">
        <v>2817.3500000000004</v>
      </c>
      <c r="I22" s="36">
        <v>2837.45</v>
      </c>
      <c r="J22" s="36">
        <v>2865.9000000000005</v>
      </c>
      <c r="K22" s="31">
        <v>2809</v>
      </c>
      <c r="L22" s="31">
        <v>2760.45</v>
      </c>
      <c r="M22" s="31">
        <v>23.547940000000001</v>
      </c>
      <c r="N22" s="1"/>
      <c r="O22" s="1"/>
    </row>
    <row r="23" spans="1:15" ht="12.75" customHeight="1">
      <c r="A23" s="51">
        <v>14</v>
      </c>
      <c r="B23" s="53" t="s">
        <v>263</v>
      </c>
      <c r="C23" s="31">
        <v>1714.75</v>
      </c>
      <c r="D23" s="36">
        <v>1724.2666666666667</v>
      </c>
      <c r="E23" s="36">
        <v>1690.5333333333333</v>
      </c>
      <c r="F23" s="36">
        <v>1666.3166666666666</v>
      </c>
      <c r="G23" s="36">
        <v>1632.5833333333333</v>
      </c>
      <c r="H23" s="36">
        <v>1748.4833333333333</v>
      </c>
      <c r="I23" s="36">
        <v>1782.2166666666665</v>
      </c>
      <c r="J23" s="36">
        <v>1806.4333333333334</v>
      </c>
      <c r="K23" s="31">
        <v>1758</v>
      </c>
      <c r="L23" s="31">
        <v>1700.05</v>
      </c>
      <c r="M23" s="31">
        <v>22.525269999999999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1266.75</v>
      </c>
      <c r="D24" s="36">
        <v>1263.7333333333333</v>
      </c>
      <c r="E24" s="36">
        <v>1248.7666666666667</v>
      </c>
      <c r="F24" s="36">
        <v>1230.7833333333333</v>
      </c>
      <c r="G24" s="36">
        <v>1215.8166666666666</v>
      </c>
      <c r="H24" s="36">
        <v>1281.7166666666667</v>
      </c>
      <c r="I24" s="36">
        <v>1296.6833333333334</v>
      </c>
      <c r="J24" s="36">
        <v>1314.6666666666667</v>
      </c>
      <c r="K24" s="31">
        <v>1278.7</v>
      </c>
      <c r="L24" s="31">
        <v>1245.75</v>
      </c>
      <c r="M24" s="31">
        <v>20.224019999999999</v>
      </c>
      <c r="N24" s="1"/>
      <c r="O24" s="1"/>
    </row>
    <row r="25" spans="1:15" ht="12.75" customHeight="1">
      <c r="A25" s="51">
        <v>16</v>
      </c>
      <c r="B25" s="53" t="s">
        <v>822</v>
      </c>
      <c r="C25" s="31">
        <v>603.1</v>
      </c>
      <c r="D25" s="36">
        <v>611.36666666666667</v>
      </c>
      <c r="E25" s="36">
        <v>591.73333333333335</v>
      </c>
      <c r="F25" s="36">
        <v>580.36666666666667</v>
      </c>
      <c r="G25" s="36">
        <v>560.73333333333335</v>
      </c>
      <c r="H25" s="36">
        <v>622.73333333333335</v>
      </c>
      <c r="I25" s="36">
        <v>642.36666666666679</v>
      </c>
      <c r="J25" s="36">
        <v>653.73333333333335</v>
      </c>
      <c r="K25" s="31">
        <v>631</v>
      </c>
      <c r="L25" s="31">
        <v>600</v>
      </c>
      <c r="M25" s="31">
        <v>76.108760000000004</v>
      </c>
      <c r="N25" s="1"/>
      <c r="O25" s="1"/>
    </row>
    <row r="26" spans="1:15" ht="12.75" customHeight="1">
      <c r="A26" s="51">
        <v>17</v>
      </c>
      <c r="B26" s="53" t="s">
        <v>264</v>
      </c>
      <c r="C26" s="31">
        <v>867.05</v>
      </c>
      <c r="D26" s="36">
        <v>871.5333333333333</v>
      </c>
      <c r="E26" s="36">
        <v>854.06666666666661</v>
      </c>
      <c r="F26" s="36">
        <v>841.08333333333326</v>
      </c>
      <c r="G26" s="36">
        <v>823.61666666666656</v>
      </c>
      <c r="H26" s="36">
        <v>884.51666666666665</v>
      </c>
      <c r="I26" s="36">
        <v>901.98333333333335</v>
      </c>
      <c r="J26" s="36">
        <v>914.9666666666667</v>
      </c>
      <c r="K26" s="31">
        <v>889</v>
      </c>
      <c r="L26" s="31">
        <v>858.55</v>
      </c>
      <c r="M26" s="31">
        <v>8.8702000000000005</v>
      </c>
      <c r="N26" s="1"/>
      <c r="O26" s="1"/>
    </row>
    <row r="27" spans="1:15" ht="12.75" customHeight="1">
      <c r="A27" s="51">
        <v>18</v>
      </c>
      <c r="B27" s="53" t="s">
        <v>265</v>
      </c>
      <c r="C27" s="31">
        <v>332.35</v>
      </c>
      <c r="D27" s="36">
        <v>331.5333333333333</v>
      </c>
      <c r="E27" s="36">
        <v>328.11666666666662</v>
      </c>
      <c r="F27" s="36">
        <v>323.88333333333333</v>
      </c>
      <c r="G27" s="36">
        <v>320.46666666666664</v>
      </c>
      <c r="H27" s="36">
        <v>335.76666666666659</v>
      </c>
      <c r="I27" s="36">
        <v>339.18333333333334</v>
      </c>
      <c r="J27" s="36">
        <v>343.41666666666657</v>
      </c>
      <c r="K27" s="31">
        <v>334.95</v>
      </c>
      <c r="L27" s="31">
        <v>327.3</v>
      </c>
      <c r="M27" s="31">
        <v>6.6307099999999997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216.2</v>
      </c>
      <c r="D28" s="36">
        <v>214.6</v>
      </c>
      <c r="E28" s="36">
        <v>212.2</v>
      </c>
      <c r="F28" s="36">
        <v>208.2</v>
      </c>
      <c r="G28" s="36">
        <v>205.79999999999998</v>
      </c>
      <c r="H28" s="36">
        <v>218.6</v>
      </c>
      <c r="I28" s="36">
        <v>221.00000000000003</v>
      </c>
      <c r="J28" s="36">
        <v>225</v>
      </c>
      <c r="K28" s="31">
        <v>217</v>
      </c>
      <c r="L28" s="31">
        <v>210.6</v>
      </c>
      <c r="M28" s="31">
        <v>61.337969999999999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256.85000000000002</v>
      </c>
      <c r="D29" s="36">
        <v>253.91666666666671</v>
      </c>
      <c r="E29" s="36">
        <v>248.53333333333342</v>
      </c>
      <c r="F29" s="36">
        <v>240.2166666666667</v>
      </c>
      <c r="G29" s="36">
        <v>234.8333333333334</v>
      </c>
      <c r="H29" s="36">
        <v>262.23333333333346</v>
      </c>
      <c r="I29" s="36">
        <v>267.61666666666667</v>
      </c>
      <c r="J29" s="36">
        <v>275.93333333333345</v>
      </c>
      <c r="K29" s="31">
        <v>259.3</v>
      </c>
      <c r="L29" s="31">
        <v>245.6</v>
      </c>
      <c r="M29" s="31">
        <v>40.750689999999999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5128.8999999999996</v>
      </c>
      <c r="D30" s="36">
        <v>5111.0666666666666</v>
      </c>
      <c r="E30" s="36">
        <v>5068.6333333333332</v>
      </c>
      <c r="F30" s="36">
        <v>5008.3666666666668</v>
      </c>
      <c r="G30" s="36">
        <v>4965.9333333333334</v>
      </c>
      <c r="H30" s="36">
        <v>5171.333333333333</v>
      </c>
      <c r="I30" s="36">
        <v>5213.7666666666655</v>
      </c>
      <c r="J30" s="36">
        <v>5274.0333333333328</v>
      </c>
      <c r="K30" s="31">
        <v>5153.5</v>
      </c>
      <c r="L30" s="31">
        <v>5050.8</v>
      </c>
      <c r="M30" s="31">
        <v>1.3732800000000001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581.79999999999995</v>
      </c>
      <c r="D31" s="36">
        <v>580.36666666666667</v>
      </c>
      <c r="E31" s="36">
        <v>574.73333333333335</v>
      </c>
      <c r="F31" s="36">
        <v>567.66666666666663</v>
      </c>
      <c r="G31" s="36">
        <v>562.0333333333333</v>
      </c>
      <c r="H31" s="36">
        <v>587.43333333333339</v>
      </c>
      <c r="I31" s="36">
        <v>593.06666666666683</v>
      </c>
      <c r="J31" s="36">
        <v>600.13333333333344</v>
      </c>
      <c r="K31" s="31">
        <v>586</v>
      </c>
      <c r="L31" s="31">
        <v>573.29999999999995</v>
      </c>
      <c r="M31" s="31">
        <v>30.396599999999999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5842.45</v>
      </c>
      <c r="D32" s="36">
        <v>5825.5666666666666</v>
      </c>
      <c r="E32" s="36">
        <v>5770.1333333333332</v>
      </c>
      <c r="F32" s="36">
        <v>5697.8166666666666</v>
      </c>
      <c r="G32" s="36">
        <v>5642.3833333333332</v>
      </c>
      <c r="H32" s="36">
        <v>5897.8833333333332</v>
      </c>
      <c r="I32" s="36">
        <v>5953.3166666666657</v>
      </c>
      <c r="J32" s="36">
        <v>6025.6333333333332</v>
      </c>
      <c r="K32" s="31">
        <v>5881</v>
      </c>
      <c r="L32" s="31">
        <v>5753.25</v>
      </c>
      <c r="M32" s="31">
        <v>3.72227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480.75</v>
      </c>
      <c r="D33" s="36">
        <v>476.86666666666662</v>
      </c>
      <c r="E33" s="36">
        <v>470.78333333333325</v>
      </c>
      <c r="F33" s="36">
        <v>460.81666666666661</v>
      </c>
      <c r="G33" s="36">
        <v>454.73333333333323</v>
      </c>
      <c r="H33" s="36">
        <v>486.83333333333326</v>
      </c>
      <c r="I33" s="36">
        <v>492.91666666666663</v>
      </c>
      <c r="J33" s="36">
        <v>502.88333333333327</v>
      </c>
      <c r="K33" s="31">
        <v>482.95</v>
      </c>
      <c r="L33" s="31">
        <v>466.9</v>
      </c>
      <c r="M33" s="31">
        <v>12.464980000000001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198.3</v>
      </c>
      <c r="D34" s="36">
        <v>197.43333333333337</v>
      </c>
      <c r="E34" s="36">
        <v>194.96666666666673</v>
      </c>
      <c r="F34" s="36">
        <v>191.63333333333335</v>
      </c>
      <c r="G34" s="36">
        <v>189.16666666666671</v>
      </c>
      <c r="H34" s="36">
        <v>200.76666666666674</v>
      </c>
      <c r="I34" s="36">
        <v>203.23333333333338</v>
      </c>
      <c r="J34" s="36">
        <v>206.56666666666675</v>
      </c>
      <c r="K34" s="31">
        <v>199.9</v>
      </c>
      <c r="L34" s="31">
        <v>194.1</v>
      </c>
      <c r="M34" s="31">
        <v>123.91915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2771.25</v>
      </c>
      <c r="D35" s="36">
        <v>2744.65</v>
      </c>
      <c r="E35" s="36">
        <v>2696.7000000000003</v>
      </c>
      <c r="F35" s="36">
        <v>2622.15</v>
      </c>
      <c r="G35" s="36">
        <v>2574.2000000000003</v>
      </c>
      <c r="H35" s="36">
        <v>2819.2000000000003</v>
      </c>
      <c r="I35" s="36">
        <v>2867.15</v>
      </c>
      <c r="J35" s="36">
        <v>2941.7000000000003</v>
      </c>
      <c r="K35" s="31">
        <v>2792.6</v>
      </c>
      <c r="L35" s="31">
        <v>2670.1</v>
      </c>
      <c r="M35" s="31">
        <v>24.78584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2158.65</v>
      </c>
      <c r="D36" s="36">
        <v>2127.85</v>
      </c>
      <c r="E36" s="36">
        <v>2090.7999999999997</v>
      </c>
      <c r="F36" s="36">
        <v>2022.9499999999998</v>
      </c>
      <c r="G36" s="36">
        <v>1985.8999999999996</v>
      </c>
      <c r="H36" s="36">
        <v>2195.6999999999998</v>
      </c>
      <c r="I36" s="36">
        <v>2232.75</v>
      </c>
      <c r="J36" s="36">
        <v>2300.6</v>
      </c>
      <c r="K36" s="31">
        <v>2164.9</v>
      </c>
      <c r="L36" s="31">
        <v>2060</v>
      </c>
      <c r="M36" s="31">
        <v>10.550319999999999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1127.55</v>
      </c>
      <c r="D37" s="36">
        <v>1124.8999999999999</v>
      </c>
      <c r="E37" s="36">
        <v>1106.8999999999996</v>
      </c>
      <c r="F37" s="36">
        <v>1086.2499999999998</v>
      </c>
      <c r="G37" s="36">
        <v>1068.2499999999995</v>
      </c>
      <c r="H37" s="36">
        <v>1145.5499999999997</v>
      </c>
      <c r="I37" s="36">
        <v>1163.5500000000002</v>
      </c>
      <c r="J37" s="36">
        <v>1184.1999999999998</v>
      </c>
      <c r="K37" s="31">
        <v>1142.9000000000001</v>
      </c>
      <c r="L37" s="31">
        <v>1104.25</v>
      </c>
      <c r="M37" s="31">
        <v>10.91418</v>
      </c>
      <c r="N37" s="1"/>
      <c r="O37" s="1"/>
    </row>
    <row r="38" spans="1:15" ht="12.75" customHeight="1">
      <c r="A38" s="51">
        <v>29</v>
      </c>
      <c r="B38" s="53" t="s">
        <v>266</v>
      </c>
      <c r="C38" s="31">
        <v>4796.8</v>
      </c>
      <c r="D38" s="36">
        <v>4794.8833333333332</v>
      </c>
      <c r="E38" s="36">
        <v>4737.7666666666664</v>
      </c>
      <c r="F38" s="36">
        <v>4678.7333333333336</v>
      </c>
      <c r="G38" s="36">
        <v>4621.6166666666668</v>
      </c>
      <c r="H38" s="36">
        <v>4853.9166666666661</v>
      </c>
      <c r="I38" s="36">
        <v>4911.0333333333328</v>
      </c>
      <c r="J38" s="36">
        <v>4970.0666666666657</v>
      </c>
      <c r="K38" s="31">
        <v>4852</v>
      </c>
      <c r="L38" s="31">
        <v>4735.8500000000004</v>
      </c>
      <c r="M38" s="31">
        <v>2.9060100000000002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1120.0999999999999</v>
      </c>
      <c r="D39" s="36">
        <v>1124.4833333333333</v>
      </c>
      <c r="E39" s="36">
        <v>1108.9666666666667</v>
      </c>
      <c r="F39" s="36">
        <v>1097.8333333333333</v>
      </c>
      <c r="G39" s="36">
        <v>1082.3166666666666</v>
      </c>
      <c r="H39" s="36">
        <v>1135.6166666666668</v>
      </c>
      <c r="I39" s="36">
        <v>1151.1333333333337</v>
      </c>
      <c r="J39" s="36">
        <v>1162.2666666666669</v>
      </c>
      <c r="K39" s="31">
        <v>1140</v>
      </c>
      <c r="L39" s="31">
        <v>1113.3499999999999</v>
      </c>
      <c r="M39" s="31">
        <v>72.427180000000007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8981.7999999999993</v>
      </c>
      <c r="D40" s="36">
        <v>8978.75</v>
      </c>
      <c r="E40" s="36">
        <v>8909.5499999999993</v>
      </c>
      <c r="F40" s="36">
        <v>8837.2999999999993</v>
      </c>
      <c r="G40" s="36">
        <v>8768.0999999999985</v>
      </c>
      <c r="H40" s="36">
        <v>9051</v>
      </c>
      <c r="I40" s="36">
        <v>9120.2000000000007</v>
      </c>
      <c r="J40" s="36">
        <v>9192.4500000000007</v>
      </c>
      <c r="K40" s="31">
        <v>9047.9500000000007</v>
      </c>
      <c r="L40" s="31">
        <v>8906.5</v>
      </c>
      <c r="M40" s="31">
        <v>4.8279699999999997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6684.15</v>
      </c>
      <c r="D41" s="36">
        <v>6661.1166666666659</v>
      </c>
      <c r="E41" s="36">
        <v>6624.2333333333318</v>
      </c>
      <c r="F41" s="36">
        <v>6564.3166666666657</v>
      </c>
      <c r="G41" s="36">
        <v>6527.4333333333316</v>
      </c>
      <c r="H41" s="36">
        <v>6721.0333333333319</v>
      </c>
      <c r="I41" s="36">
        <v>6757.9166666666652</v>
      </c>
      <c r="J41" s="36">
        <v>6817.8333333333321</v>
      </c>
      <c r="K41" s="31">
        <v>6698</v>
      </c>
      <c r="L41" s="31">
        <v>6601.2</v>
      </c>
      <c r="M41" s="31">
        <v>8.2490799999999993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1572.7</v>
      </c>
      <c r="D42" s="36">
        <v>1570.95</v>
      </c>
      <c r="E42" s="36">
        <v>1557.75</v>
      </c>
      <c r="F42" s="36">
        <v>1542.8</v>
      </c>
      <c r="G42" s="36">
        <v>1529.6</v>
      </c>
      <c r="H42" s="36">
        <v>1585.9</v>
      </c>
      <c r="I42" s="36">
        <v>1599.1000000000004</v>
      </c>
      <c r="J42" s="36">
        <v>1614.0500000000002</v>
      </c>
      <c r="K42" s="31">
        <v>1584.15</v>
      </c>
      <c r="L42" s="31">
        <v>1556</v>
      </c>
      <c r="M42" s="31">
        <v>7.6811699999999998</v>
      </c>
      <c r="N42" s="1"/>
      <c r="O42" s="1"/>
    </row>
    <row r="43" spans="1:15" ht="12.75" customHeight="1">
      <c r="A43" s="51">
        <v>34</v>
      </c>
      <c r="B43" s="53" t="s">
        <v>267</v>
      </c>
      <c r="C43" s="31">
        <v>8431.5499999999993</v>
      </c>
      <c r="D43" s="36">
        <v>8390.35</v>
      </c>
      <c r="E43" s="36">
        <v>8311.2000000000007</v>
      </c>
      <c r="F43" s="36">
        <v>8190.85</v>
      </c>
      <c r="G43" s="36">
        <v>8111.7000000000007</v>
      </c>
      <c r="H43" s="36">
        <v>8510.7000000000007</v>
      </c>
      <c r="I43" s="36">
        <v>8589.8499999999985</v>
      </c>
      <c r="J43" s="36">
        <v>8710.2000000000007</v>
      </c>
      <c r="K43" s="31">
        <v>8469.5</v>
      </c>
      <c r="L43" s="31">
        <v>8270</v>
      </c>
      <c r="M43" s="31">
        <v>0.1663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2477.75</v>
      </c>
      <c r="D44" s="36">
        <v>2461.1333333333337</v>
      </c>
      <c r="E44" s="36">
        <v>2433.6666666666674</v>
      </c>
      <c r="F44" s="36">
        <v>2389.5833333333339</v>
      </c>
      <c r="G44" s="36">
        <v>2362.1166666666677</v>
      </c>
      <c r="H44" s="36">
        <v>2505.2166666666672</v>
      </c>
      <c r="I44" s="36">
        <v>2532.6833333333334</v>
      </c>
      <c r="J44" s="36">
        <v>2576.7666666666669</v>
      </c>
      <c r="K44" s="31">
        <v>2488.6</v>
      </c>
      <c r="L44" s="31">
        <v>2417.0500000000002</v>
      </c>
      <c r="M44" s="31">
        <v>2.65916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187.05</v>
      </c>
      <c r="D45" s="36">
        <v>186.25</v>
      </c>
      <c r="E45" s="36">
        <v>183.3</v>
      </c>
      <c r="F45" s="36">
        <v>179.55</v>
      </c>
      <c r="G45" s="36">
        <v>176.60000000000002</v>
      </c>
      <c r="H45" s="36">
        <v>190</v>
      </c>
      <c r="I45" s="36">
        <v>192.95</v>
      </c>
      <c r="J45" s="36">
        <v>196.7</v>
      </c>
      <c r="K45" s="31">
        <v>189.2</v>
      </c>
      <c r="L45" s="31">
        <v>182.5</v>
      </c>
      <c r="M45" s="31">
        <v>129.41471999999999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254.85</v>
      </c>
      <c r="D46" s="36">
        <v>256.63333333333333</v>
      </c>
      <c r="E46" s="36">
        <v>246.56666666666666</v>
      </c>
      <c r="F46" s="36">
        <v>238.28333333333333</v>
      </c>
      <c r="G46" s="36">
        <v>228.21666666666667</v>
      </c>
      <c r="H46" s="36">
        <v>264.91666666666663</v>
      </c>
      <c r="I46" s="36">
        <v>274.98333333333323</v>
      </c>
      <c r="J46" s="36">
        <v>283.26666666666665</v>
      </c>
      <c r="K46" s="31">
        <v>266.7</v>
      </c>
      <c r="L46" s="31">
        <v>248.35</v>
      </c>
      <c r="M46" s="31">
        <v>394.76449000000002</v>
      </c>
      <c r="N46" s="1"/>
      <c r="O46" s="1"/>
    </row>
    <row r="47" spans="1:15" ht="12.75" customHeight="1">
      <c r="A47" s="51">
        <v>38</v>
      </c>
      <c r="B47" s="53" t="s">
        <v>268</v>
      </c>
      <c r="C47" s="31">
        <v>138.75</v>
      </c>
      <c r="D47" s="36">
        <v>138.75</v>
      </c>
      <c r="E47" s="36">
        <v>136.6</v>
      </c>
      <c r="F47" s="36">
        <v>134.44999999999999</v>
      </c>
      <c r="G47" s="36">
        <v>132.29999999999998</v>
      </c>
      <c r="H47" s="36">
        <v>140.9</v>
      </c>
      <c r="I47" s="36">
        <v>143.04999999999998</v>
      </c>
      <c r="J47" s="36">
        <v>145.20000000000002</v>
      </c>
      <c r="K47" s="31">
        <v>140.9</v>
      </c>
      <c r="L47" s="31">
        <v>136.6</v>
      </c>
      <c r="M47" s="31">
        <v>105.33907000000001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1309.0999999999999</v>
      </c>
      <c r="D48" s="36">
        <v>1309.4833333333333</v>
      </c>
      <c r="E48" s="36">
        <v>1297.2166666666667</v>
      </c>
      <c r="F48" s="36">
        <v>1285.3333333333333</v>
      </c>
      <c r="G48" s="36">
        <v>1273.0666666666666</v>
      </c>
      <c r="H48" s="36">
        <v>1321.3666666666668</v>
      </c>
      <c r="I48" s="36">
        <v>1333.6333333333337</v>
      </c>
      <c r="J48" s="36">
        <v>1345.5166666666669</v>
      </c>
      <c r="K48" s="31">
        <v>1321.75</v>
      </c>
      <c r="L48" s="31">
        <v>1297.5999999999999</v>
      </c>
      <c r="M48" s="31">
        <v>2.47831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490.25</v>
      </c>
      <c r="D49" s="36">
        <v>486.88333333333338</v>
      </c>
      <c r="E49" s="36">
        <v>481.36666666666679</v>
      </c>
      <c r="F49" s="36">
        <v>472.48333333333341</v>
      </c>
      <c r="G49" s="36">
        <v>466.96666666666681</v>
      </c>
      <c r="H49" s="36">
        <v>495.76666666666677</v>
      </c>
      <c r="I49" s="36">
        <v>501.2833333333333</v>
      </c>
      <c r="J49" s="36">
        <v>510.16666666666674</v>
      </c>
      <c r="K49" s="31">
        <v>492.4</v>
      </c>
      <c r="L49" s="31">
        <v>478</v>
      </c>
      <c r="M49" s="31">
        <v>12.932550000000001</v>
      </c>
      <c r="N49" s="1"/>
      <c r="O49" s="1"/>
    </row>
    <row r="50" spans="1:15" ht="12.75" customHeight="1">
      <c r="A50" s="51">
        <v>41</v>
      </c>
      <c r="B50" s="53" t="s">
        <v>333</v>
      </c>
      <c r="C50" s="31">
        <v>1861.55</v>
      </c>
      <c r="D50" s="36">
        <v>1873.9666666666665</v>
      </c>
      <c r="E50" s="36">
        <v>1817.633333333333</v>
      </c>
      <c r="F50" s="36">
        <v>1773.7166666666665</v>
      </c>
      <c r="G50" s="36">
        <v>1717.383333333333</v>
      </c>
      <c r="H50" s="36">
        <v>1917.883333333333</v>
      </c>
      <c r="I50" s="36">
        <v>1974.2166666666665</v>
      </c>
      <c r="J50" s="36">
        <v>2018.133333333333</v>
      </c>
      <c r="K50" s="31">
        <v>1930.3</v>
      </c>
      <c r="L50" s="31">
        <v>1830.05</v>
      </c>
      <c r="M50" s="31">
        <v>3.8322600000000002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227.1</v>
      </c>
      <c r="D51" s="36">
        <v>226.25</v>
      </c>
      <c r="E51" s="36">
        <v>224</v>
      </c>
      <c r="F51" s="36">
        <v>220.9</v>
      </c>
      <c r="G51" s="36">
        <v>218.65</v>
      </c>
      <c r="H51" s="36">
        <v>229.35</v>
      </c>
      <c r="I51" s="36">
        <v>231.6</v>
      </c>
      <c r="J51" s="36">
        <v>234.7</v>
      </c>
      <c r="K51" s="31">
        <v>228.5</v>
      </c>
      <c r="L51" s="31">
        <v>223.15</v>
      </c>
      <c r="M51" s="31">
        <v>184.78579999999999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1397.7</v>
      </c>
      <c r="D52" s="36">
        <v>1408.5666666666666</v>
      </c>
      <c r="E52" s="36">
        <v>1379.1333333333332</v>
      </c>
      <c r="F52" s="36">
        <v>1360.5666666666666</v>
      </c>
      <c r="G52" s="36">
        <v>1331.1333333333332</v>
      </c>
      <c r="H52" s="36">
        <v>1427.1333333333332</v>
      </c>
      <c r="I52" s="36">
        <v>1456.5666666666666</v>
      </c>
      <c r="J52" s="36">
        <v>1475.1333333333332</v>
      </c>
      <c r="K52" s="31">
        <v>1438</v>
      </c>
      <c r="L52" s="31">
        <v>1390</v>
      </c>
      <c r="M52" s="31">
        <v>21.325060000000001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274.3</v>
      </c>
      <c r="D53" s="36">
        <v>272.7166666666667</v>
      </c>
      <c r="E53" s="36">
        <v>268.63333333333338</v>
      </c>
      <c r="F53" s="36">
        <v>262.9666666666667</v>
      </c>
      <c r="G53" s="36">
        <v>258.88333333333338</v>
      </c>
      <c r="H53" s="36">
        <v>278.38333333333338</v>
      </c>
      <c r="I53" s="36">
        <v>282.46666666666664</v>
      </c>
      <c r="J53" s="36">
        <v>288.13333333333338</v>
      </c>
      <c r="K53" s="31">
        <v>276.8</v>
      </c>
      <c r="L53" s="31">
        <v>267.05</v>
      </c>
      <c r="M53" s="31">
        <v>268.00049999999999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618.65</v>
      </c>
      <c r="D54" s="36">
        <v>614.04999999999995</v>
      </c>
      <c r="E54" s="36">
        <v>606.14999999999986</v>
      </c>
      <c r="F54" s="36">
        <v>593.64999999999986</v>
      </c>
      <c r="G54" s="36">
        <v>585.74999999999977</v>
      </c>
      <c r="H54" s="36">
        <v>626.54999999999995</v>
      </c>
      <c r="I54" s="36">
        <v>634.45000000000005</v>
      </c>
      <c r="J54" s="36">
        <v>646.95000000000005</v>
      </c>
      <c r="K54" s="31">
        <v>621.95000000000005</v>
      </c>
      <c r="L54" s="31">
        <v>601.54999999999995</v>
      </c>
      <c r="M54" s="31">
        <v>220.82171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1301.1500000000001</v>
      </c>
      <c r="D55" s="36">
        <v>1293.8</v>
      </c>
      <c r="E55" s="36">
        <v>1279.0999999999999</v>
      </c>
      <c r="F55" s="36">
        <v>1257.05</v>
      </c>
      <c r="G55" s="36">
        <v>1242.3499999999999</v>
      </c>
      <c r="H55" s="36">
        <v>1315.85</v>
      </c>
      <c r="I55" s="36">
        <v>1330.5500000000002</v>
      </c>
      <c r="J55" s="36">
        <v>1352.6</v>
      </c>
      <c r="K55" s="31">
        <v>1308.5</v>
      </c>
      <c r="L55" s="31">
        <v>1271.75</v>
      </c>
      <c r="M55" s="31">
        <v>55.325130000000001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304</v>
      </c>
      <c r="D56" s="36">
        <v>302.8</v>
      </c>
      <c r="E56" s="36">
        <v>297.70000000000005</v>
      </c>
      <c r="F56" s="36">
        <v>291.40000000000003</v>
      </c>
      <c r="G56" s="36">
        <v>286.30000000000007</v>
      </c>
      <c r="H56" s="36">
        <v>309.10000000000002</v>
      </c>
      <c r="I56" s="36">
        <v>314.20000000000005</v>
      </c>
      <c r="J56" s="36">
        <v>320.5</v>
      </c>
      <c r="K56" s="31">
        <v>307.89999999999998</v>
      </c>
      <c r="L56" s="31">
        <v>296.5</v>
      </c>
      <c r="M56" s="31">
        <v>95.387150000000005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30431.95</v>
      </c>
      <c r="D57" s="36">
        <v>30256.483333333334</v>
      </c>
      <c r="E57" s="36">
        <v>29928.966666666667</v>
      </c>
      <c r="F57" s="36">
        <v>29425.983333333334</v>
      </c>
      <c r="G57" s="36">
        <v>29098.466666666667</v>
      </c>
      <c r="H57" s="36">
        <v>30759.466666666667</v>
      </c>
      <c r="I57" s="36">
        <v>31086.983333333337</v>
      </c>
      <c r="J57" s="36">
        <v>31589.966666666667</v>
      </c>
      <c r="K57" s="31">
        <v>30584</v>
      </c>
      <c r="L57" s="31">
        <v>29753.5</v>
      </c>
      <c r="M57" s="31">
        <v>0.30547000000000002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5066.8</v>
      </c>
      <c r="D58" s="36">
        <v>5052.25</v>
      </c>
      <c r="E58" s="36">
        <v>4986.3</v>
      </c>
      <c r="F58" s="36">
        <v>4905.8</v>
      </c>
      <c r="G58" s="36">
        <v>4839.8500000000004</v>
      </c>
      <c r="H58" s="36">
        <v>5132.75</v>
      </c>
      <c r="I58" s="36">
        <v>5198.7000000000007</v>
      </c>
      <c r="J58" s="36">
        <v>5279.2</v>
      </c>
      <c r="K58" s="31">
        <v>5118.2</v>
      </c>
      <c r="L58" s="31">
        <v>4971.75</v>
      </c>
      <c r="M58" s="31">
        <v>2.2328899999999998</v>
      </c>
      <c r="N58" s="1"/>
      <c r="O58" s="1"/>
    </row>
    <row r="59" spans="1:15" ht="12.75" customHeight="1">
      <c r="A59" s="51">
        <v>50</v>
      </c>
      <c r="B59" s="53" t="s">
        <v>344</v>
      </c>
      <c r="C59" s="31">
        <v>580</v>
      </c>
      <c r="D59" s="36">
        <v>578</v>
      </c>
      <c r="E59" s="36">
        <v>572</v>
      </c>
      <c r="F59" s="36">
        <v>564</v>
      </c>
      <c r="G59" s="36">
        <v>558</v>
      </c>
      <c r="H59" s="36">
        <v>586</v>
      </c>
      <c r="I59" s="36">
        <v>592</v>
      </c>
      <c r="J59" s="36">
        <v>600</v>
      </c>
      <c r="K59" s="31">
        <v>584</v>
      </c>
      <c r="L59" s="31">
        <v>570</v>
      </c>
      <c r="M59" s="31">
        <v>19.55716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548.15</v>
      </c>
      <c r="D60" s="36">
        <v>548.68333333333328</v>
      </c>
      <c r="E60" s="36">
        <v>540.16666666666652</v>
      </c>
      <c r="F60" s="36">
        <v>532.18333333333328</v>
      </c>
      <c r="G60" s="36">
        <v>523.66666666666652</v>
      </c>
      <c r="H60" s="36">
        <v>556.66666666666652</v>
      </c>
      <c r="I60" s="36">
        <v>565.18333333333317</v>
      </c>
      <c r="J60" s="36">
        <v>573.16666666666652</v>
      </c>
      <c r="K60" s="31">
        <v>557.20000000000005</v>
      </c>
      <c r="L60" s="31">
        <v>540.70000000000005</v>
      </c>
      <c r="M60" s="31">
        <v>77.729690000000005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1272.6500000000001</v>
      </c>
      <c r="D61" s="36">
        <v>1258.8166666666668</v>
      </c>
      <c r="E61" s="36">
        <v>1238.4833333333336</v>
      </c>
      <c r="F61" s="36">
        <v>1204.3166666666668</v>
      </c>
      <c r="G61" s="36">
        <v>1183.9833333333336</v>
      </c>
      <c r="H61" s="36">
        <v>1292.9833333333336</v>
      </c>
      <c r="I61" s="36">
        <v>1313.3166666666671</v>
      </c>
      <c r="J61" s="36">
        <v>1347.4833333333336</v>
      </c>
      <c r="K61" s="31">
        <v>1279.1500000000001</v>
      </c>
      <c r="L61" s="31">
        <v>1224.6500000000001</v>
      </c>
      <c r="M61" s="31">
        <v>26.867660000000001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1339.55</v>
      </c>
      <c r="D62" s="36">
        <v>1351.2333333333333</v>
      </c>
      <c r="E62" s="36">
        <v>1305.5666666666666</v>
      </c>
      <c r="F62" s="36">
        <v>1271.5833333333333</v>
      </c>
      <c r="G62" s="36">
        <v>1225.9166666666665</v>
      </c>
      <c r="H62" s="36">
        <v>1385.2166666666667</v>
      </c>
      <c r="I62" s="36">
        <v>1430.8833333333332</v>
      </c>
      <c r="J62" s="36">
        <v>1464.8666666666668</v>
      </c>
      <c r="K62" s="31">
        <v>1396.9</v>
      </c>
      <c r="L62" s="31">
        <v>1317.25</v>
      </c>
      <c r="M62" s="31">
        <v>50.805390000000003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449.4</v>
      </c>
      <c r="D63" s="36">
        <v>446.93333333333334</v>
      </c>
      <c r="E63" s="36">
        <v>442.7166666666667</v>
      </c>
      <c r="F63" s="36">
        <v>436.03333333333336</v>
      </c>
      <c r="G63" s="36">
        <v>431.81666666666672</v>
      </c>
      <c r="H63" s="36">
        <v>453.61666666666667</v>
      </c>
      <c r="I63" s="36">
        <v>457.83333333333326</v>
      </c>
      <c r="J63" s="36">
        <v>464.51666666666665</v>
      </c>
      <c r="K63" s="31">
        <v>451.15</v>
      </c>
      <c r="L63" s="31">
        <v>440.25</v>
      </c>
      <c r="M63" s="31">
        <v>91.906210000000002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4465.3</v>
      </c>
      <c r="D64" s="36">
        <v>4412.8166666666666</v>
      </c>
      <c r="E64" s="36">
        <v>4354.6333333333332</v>
      </c>
      <c r="F64" s="36">
        <v>4243.9666666666662</v>
      </c>
      <c r="G64" s="36">
        <v>4185.7833333333328</v>
      </c>
      <c r="H64" s="36">
        <v>4523.4833333333336</v>
      </c>
      <c r="I64" s="36">
        <v>4581.6666666666661</v>
      </c>
      <c r="J64" s="36">
        <v>4692.3333333333339</v>
      </c>
      <c r="K64" s="31">
        <v>4471</v>
      </c>
      <c r="L64" s="31">
        <v>4302.1499999999996</v>
      </c>
      <c r="M64" s="31">
        <v>10.236789999999999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2800.15</v>
      </c>
      <c r="D65" s="36">
        <v>2799.3666666666668</v>
      </c>
      <c r="E65" s="36">
        <v>2767.7833333333338</v>
      </c>
      <c r="F65" s="36">
        <v>2735.416666666667</v>
      </c>
      <c r="G65" s="36">
        <v>2703.8333333333339</v>
      </c>
      <c r="H65" s="36">
        <v>2831.7333333333336</v>
      </c>
      <c r="I65" s="36">
        <v>2863.3166666666666</v>
      </c>
      <c r="J65" s="36">
        <v>2895.6833333333334</v>
      </c>
      <c r="K65" s="31">
        <v>2830.95</v>
      </c>
      <c r="L65" s="31">
        <v>2767</v>
      </c>
      <c r="M65" s="31">
        <v>3.61775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1001.75</v>
      </c>
      <c r="D66" s="36">
        <v>997.6</v>
      </c>
      <c r="E66" s="36">
        <v>982.2</v>
      </c>
      <c r="F66" s="36">
        <v>962.65</v>
      </c>
      <c r="G66" s="36">
        <v>947.25</v>
      </c>
      <c r="H66" s="36">
        <v>1017.1500000000001</v>
      </c>
      <c r="I66" s="36">
        <v>1032.55</v>
      </c>
      <c r="J66" s="36">
        <v>1052.1000000000001</v>
      </c>
      <c r="K66" s="31">
        <v>1013</v>
      </c>
      <c r="L66" s="31">
        <v>978.05</v>
      </c>
      <c r="M66" s="31">
        <v>14.07788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1181.05</v>
      </c>
      <c r="D67" s="36">
        <v>1182.8166666666666</v>
      </c>
      <c r="E67" s="36">
        <v>1168.2333333333331</v>
      </c>
      <c r="F67" s="36">
        <v>1155.4166666666665</v>
      </c>
      <c r="G67" s="36">
        <v>1140.833333333333</v>
      </c>
      <c r="H67" s="36">
        <v>1195.6333333333332</v>
      </c>
      <c r="I67" s="36">
        <v>1210.2166666666667</v>
      </c>
      <c r="J67" s="36">
        <v>1223.0333333333333</v>
      </c>
      <c r="K67" s="31">
        <v>1197.4000000000001</v>
      </c>
      <c r="L67" s="31">
        <v>1170</v>
      </c>
      <c r="M67" s="31">
        <v>2.1344699999999999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329.9</v>
      </c>
      <c r="D68" s="36">
        <v>331.63333333333327</v>
      </c>
      <c r="E68" s="36">
        <v>323.81666666666655</v>
      </c>
      <c r="F68" s="36">
        <v>317.73333333333329</v>
      </c>
      <c r="G68" s="36">
        <v>309.91666666666657</v>
      </c>
      <c r="H68" s="36">
        <v>337.71666666666653</v>
      </c>
      <c r="I68" s="36">
        <v>345.53333333333325</v>
      </c>
      <c r="J68" s="36">
        <v>351.6166666666665</v>
      </c>
      <c r="K68" s="31">
        <v>339.45</v>
      </c>
      <c r="L68" s="31">
        <v>325.55</v>
      </c>
      <c r="M68" s="31">
        <v>40.04683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3411.8</v>
      </c>
      <c r="D69" s="36">
        <v>3409.5500000000006</v>
      </c>
      <c r="E69" s="36">
        <v>3387.3000000000011</v>
      </c>
      <c r="F69" s="36">
        <v>3362.8000000000006</v>
      </c>
      <c r="G69" s="36">
        <v>3340.5500000000011</v>
      </c>
      <c r="H69" s="36">
        <v>3434.0500000000011</v>
      </c>
      <c r="I69" s="36">
        <v>3456.3</v>
      </c>
      <c r="J69" s="36">
        <v>3480.8000000000011</v>
      </c>
      <c r="K69" s="31">
        <v>3431.8</v>
      </c>
      <c r="L69" s="31">
        <v>3385.05</v>
      </c>
      <c r="M69" s="31">
        <v>3.2027800000000002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825.85</v>
      </c>
      <c r="D70" s="36">
        <v>829.2166666666667</v>
      </c>
      <c r="E70" s="36">
        <v>814.03333333333342</v>
      </c>
      <c r="F70" s="36">
        <v>802.2166666666667</v>
      </c>
      <c r="G70" s="36">
        <v>787.03333333333342</v>
      </c>
      <c r="H70" s="36">
        <v>841.03333333333342</v>
      </c>
      <c r="I70" s="36">
        <v>856.21666666666681</v>
      </c>
      <c r="J70" s="36">
        <v>868.03333333333342</v>
      </c>
      <c r="K70" s="31">
        <v>844.4</v>
      </c>
      <c r="L70" s="31">
        <v>817.4</v>
      </c>
      <c r="M70" s="31">
        <v>48.114609999999999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550.79999999999995</v>
      </c>
      <c r="D71" s="36">
        <v>547.69999999999993</v>
      </c>
      <c r="E71" s="36">
        <v>543.44999999999982</v>
      </c>
      <c r="F71" s="36">
        <v>536.09999999999991</v>
      </c>
      <c r="G71" s="36">
        <v>531.8499999999998</v>
      </c>
      <c r="H71" s="36">
        <v>555.04999999999984</v>
      </c>
      <c r="I71" s="36">
        <v>559.30000000000007</v>
      </c>
      <c r="J71" s="36">
        <v>566.64999999999986</v>
      </c>
      <c r="K71" s="31">
        <v>551.95000000000005</v>
      </c>
      <c r="L71" s="31">
        <v>540.35</v>
      </c>
      <c r="M71" s="31">
        <v>25.214379999999998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1714.85</v>
      </c>
      <c r="D72" s="36">
        <v>1723.5333333333335</v>
      </c>
      <c r="E72" s="36">
        <v>1696.3166666666671</v>
      </c>
      <c r="F72" s="36">
        <v>1677.7833333333335</v>
      </c>
      <c r="G72" s="36">
        <v>1650.5666666666671</v>
      </c>
      <c r="H72" s="36">
        <v>1742.0666666666671</v>
      </c>
      <c r="I72" s="36">
        <v>1769.2833333333338</v>
      </c>
      <c r="J72" s="36">
        <v>1787.8166666666671</v>
      </c>
      <c r="K72" s="31">
        <v>1750.75</v>
      </c>
      <c r="L72" s="31">
        <v>1705</v>
      </c>
      <c r="M72" s="31">
        <v>3.2036199999999999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2494.5500000000002</v>
      </c>
      <c r="D73" s="36">
        <v>2469.65</v>
      </c>
      <c r="E73" s="36">
        <v>2435.6000000000004</v>
      </c>
      <c r="F73" s="36">
        <v>2376.65</v>
      </c>
      <c r="G73" s="36">
        <v>2342.6000000000004</v>
      </c>
      <c r="H73" s="36">
        <v>2528.6000000000004</v>
      </c>
      <c r="I73" s="36">
        <v>2562.6500000000005</v>
      </c>
      <c r="J73" s="36">
        <v>2621.6000000000004</v>
      </c>
      <c r="K73" s="31">
        <v>2503.6999999999998</v>
      </c>
      <c r="L73" s="31">
        <v>2410.6999999999998</v>
      </c>
      <c r="M73" s="31">
        <v>2.8445200000000002</v>
      </c>
      <c r="N73" s="1"/>
      <c r="O73" s="1"/>
    </row>
    <row r="74" spans="1:15" ht="12.75" customHeight="1">
      <c r="A74" s="51">
        <v>65</v>
      </c>
      <c r="B74" s="53" t="s">
        <v>270</v>
      </c>
      <c r="C74" s="31">
        <v>453.3</v>
      </c>
      <c r="D74" s="36">
        <v>450.75</v>
      </c>
      <c r="E74" s="36">
        <v>445.85</v>
      </c>
      <c r="F74" s="36">
        <v>438.40000000000003</v>
      </c>
      <c r="G74" s="36">
        <v>433.50000000000006</v>
      </c>
      <c r="H74" s="36">
        <v>458.2</v>
      </c>
      <c r="I74" s="36">
        <v>463.09999999999997</v>
      </c>
      <c r="J74" s="36">
        <v>470.54999999999995</v>
      </c>
      <c r="K74" s="31">
        <v>455.65</v>
      </c>
      <c r="L74" s="31">
        <v>443.3</v>
      </c>
      <c r="M74" s="31">
        <v>9.1603999999999992</v>
      </c>
      <c r="N74" s="1"/>
      <c r="O74" s="1"/>
    </row>
    <row r="75" spans="1:15" ht="12.75" customHeight="1">
      <c r="A75" s="51">
        <v>66</v>
      </c>
      <c r="B75" s="53" t="s">
        <v>366</v>
      </c>
      <c r="C75" s="31">
        <v>161.19999999999999</v>
      </c>
      <c r="D75" s="36">
        <v>161.43333333333331</v>
      </c>
      <c r="E75" s="36">
        <v>159.76666666666662</v>
      </c>
      <c r="F75" s="36">
        <v>158.33333333333331</v>
      </c>
      <c r="G75" s="36">
        <v>156.66666666666663</v>
      </c>
      <c r="H75" s="36">
        <v>162.86666666666662</v>
      </c>
      <c r="I75" s="36">
        <v>164.5333333333333</v>
      </c>
      <c r="J75" s="36">
        <v>165.96666666666661</v>
      </c>
      <c r="K75" s="31">
        <v>163.1</v>
      </c>
      <c r="L75" s="31">
        <v>160</v>
      </c>
      <c r="M75" s="31">
        <v>9.3247800000000005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3793.5</v>
      </c>
      <c r="D76" s="36">
        <v>3797.6166666666668</v>
      </c>
      <c r="E76" s="36">
        <v>3763.8833333333337</v>
      </c>
      <c r="F76" s="36">
        <v>3734.2666666666669</v>
      </c>
      <c r="G76" s="36">
        <v>3700.5333333333338</v>
      </c>
      <c r="H76" s="36">
        <v>3827.2333333333336</v>
      </c>
      <c r="I76" s="36">
        <v>3860.9666666666672</v>
      </c>
      <c r="J76" s="36">
        <v>3890.5833333333335</v>
      </c>
      <c r="K76" s="31">
        <v>3831.35</v>
      </c>
      <c r="L76" s="31">
        <v>3768</v>
      </c>
      <c r="M76" s="31">
        <v>2.76308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8418.5499999999993</v>
      </c>
      <c r="D77" s="36">
        <v>8369.5166666666664</v>
      </c>
      <c r="E77" s="36">
        <v>8289.0333333333328</v>
      </c>
      <c r="F77" s="36">
        <v>8159.5166666666664</v>
      </c>
      <c r="G77" s="36">
        <v>8079.0333333333328</v>
      </c>
      <c r="H77" s="36">
        <v>8499.0333333333328</v>
      </c>
      <c r="I77" s="36">
        <v>8579.5166666666664</v>
      </c>
      <c r="J77" s="36">
        <v>8709.0333333333328</v>
      </c>
      <c r="K77" s="31">
        <v>8450</v>
      </c>
      <c r="L77" s="31">
        <v>8240</v>
      </c>
      <c r="M77" s="31">
        <v>1.56942</v>
      </c>
      <c r="N77" s="1"/>
      <c r="O77" s="1"/>
    </row>
    <row r="78" spans="1:15" ht="12.75" customHeight="1">
      <c r="A78" s="51">
        <v>69</v>
      </c>
      <c r="B78" s="53" t="s">
        <v>161</v>
      </c>
      <c r="C78" s="31">
        <v>2347.9</v>
      </c>
      <c r="D78" s="36">
        <v>2321.35</v>
      </c>
      <c r="E78" s="36">
        <v>2237.6999999999998</v>
      </c>
      <c r="F78" s="36">
        <v>2127.5</v>
      </c>
      <c r="G78" s="36">
        <v>2043.85</v>
      </c>
      <c r="H78" s="36">
        <v>2431.5499999999997</v>
      </c>
      <c r="I78" s="36">
        <v>2515.2000000000003</v>
      </c>
      <c r="J78" s="36">
        <v>2625.3999999999996</v>
      </c>
      <c r="K78" s="31">
        <v>2405</v>
      </c>
      <c r="L78" s="31">
        <v>2211.15</v>
      </c>
      <c r="M78" s="31">
        <v>8.9008599999999998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5921</v>
      </c>
      <c r="D79" s="36">
        <v>5891.3666666666659</v>
      </c>
      <c r="E79" s="36">
        <v>5847.7333333333318</v>
      </c>
      <c r="F79" s="36">
        <v>5774.4666666666662</v>
      </c>
      <c r="G79" s="36">
        <v>5730.8333333333321</v>
      </c>
      <c r="H79" s="36">
        <v>5964.6333333333314</v>
      </c>
      <c r="I79" s="36">
        <v>6008.2666666666646</v>
      </c>
      <c r="J79" s="36">
        <v>6081.533333333331</v>
      </c>
      <c r="K79" s="31">
        <v>5935</v>
      </c>
      <c r="L79" s="31">
        <v>5818.1</v>
      </c>
      <c r="M79" s="31">
        <v>2.9618000000000002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4657.8500000000004</v>
      </c>
      <c r="D80" s="36">
        <v>4634.4333333333334</v>
      </c>
      <c r="E80" s="36">
        <v>4579.8166666666666</v>
      </c>
      <c r="F80" s="36">
        <v>4501.7833333333328</v>
      </c>
      <c r="G80" s="36">
        <v>4447.1666666666661</v>
      </c>
      <c r="H80" s="36">
        <v>4712.4666666666672</v>
      </c>
      <c r="I80" s="36">
        <v>4767.0833333333339</v>
      </c>
      <c r="J80" s="36">
        <v>4845.1166666666677</v>
      </c>
      <c r="K80" s="31">
        <v>4689.05</v>
      </c>
      <c r="L80" s="31">
        <v>4556.3999999999996</v>
      </c>
      <c r="M80" s="31">
        <v>4.7114799999999999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3553.3</v>
      </c>
      <c r="D81" s="36">
        <v>3526.1666666666665</v>
      </c>
      <c r="E81" s="36">
        <v>3470.333333333333</v>
      </c>
      <c r="F81" s="36">
        <v>3387.3666666666663</v>
      </c>
      <c r="G81" s="36">
        <v>3331.5333333333328</v>
      </c>
      <c r="H81" s="36">
        <v>3609.1333333333332</v>
      </c>
      <c r="I81" s="36">
        <v>3664.9666666666662</v>
      </c>
      <c r="J81" s="36">
        <v>3747.9333333333334</v>
      </c>
      <c r="K81" s="31">
        <v>3582</v>
      </c>
      <c r="L81" s="31">
        <v>3443.2</v>
      </c>
      <c r="M81" s="31">
        <v>9.4976000000000003</v>
      </c>
      <c r="N81" s="1"/>
      <c r="O81" s="1"/>
    </row>
    <row r="82" spans="1:15" ht="12.75" customHeight="1">
      <c r="A82" s="51">
        <v>73</v>
      </c>
      <c r="B82" s="53" t="s">
        <v>272</v>
      </c>
      <c r="C82" s="31">
        <v>169.9</v>
      </c>
      <c r="D82" s="36">
        <v>168.73333333333335</v>
      </c>
      <c r="E82" s="36">
        <v>166.16666666666669</v>
      </c>
      <c r="F82" s="36">
        <v>162.43333333333334</v>
      </c>
      <c r="G82" s="36">
        <v>159.86666666666667</v>
      </c>
      <c r="H82" s="36">
        <v>172.4666666666667</v>
      </c>
      <c r="I82" s="36">
        <v>175.03333333333336</v>
      </c>
      <c r="J82" s="36">
        <v>178.76666666666671</v>
      </c>
      <c r="K82" s="31">
        <v>171.3</v>
      </c>
      <c r="L82" s="31">
        <v>165</v>
      </c>
      <c r="M82" s="31">
        <v>19.021470000000001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159.94999999999999</v>
      </c>
      <c r="D83" s="36">
        <v>158.93333333333331</v>
      </c>
      <c r="E83" s="36">
        <v>157.51666666666662</v>
      </c>
      <c r="F83" s="36">
        <v>155.08333333333331</v>
      </c>
      <c r="G83" s="36">
        <v>153.66666666666663</v>
      </c>
      <c r="H83" s="36">
        <v>161.36666666666662</v>
      </c>
      <c r="I83" s="36">
        <v>162.7833333333333</v>
      </c>
      <c r="J83" s="36">
        <v>165.21666666666661</v>
      </c>
      <c r="K83" s="31">
        <v>160.35</v>
      </c>
      <c r="L83" s="31">
        <v>156.5</v>
      </c>
      <c r="M83" s="31">
        <v>108.78308</v>
      </c>
      <c r="N83" s="1"/>
      <c r="O83" s="1"/>
    </row>
    <row r="84" spans="1:15" ht="12.75" customHeight="1">
      <c r="A84" s="51">
        <v>75</v>
      </c>
      <c r="B84" s="53" t="s">
        <v>376</v>
      </c>
      <c r="C84" s="31">
        <v>659.9</v>
      </c>
      <c r="D84" s="36">
        <v>654.43333333333328</v>
      </c>
      <c r="E84" s="36">
        <v>644.56666666666661</v>
      </c>
      <c r="F84" s="36">
        <v>629.23333333333335</v>
      </c>
      <c r="G84" s="36">
        <v>619.36666666666667</v>
      </c>
      <c r="H84" s="36">
        <v>669.76666666666654</v>
      </c>
      <c r="I84" s="36">
        <v>679.6333333333331</v>
      </c>
      <c r="J84" s="36">
        <v>694.96666666666647</v>
      </c>
      <c r="K84" s="31">
        <v>664.3</v>
      </c>
      <c r="L84" s="31">
        <v>639.1</v>
      </c>
      <c r="M84" s="31">
        <v>1.40432</v>
      </c>
      <c r="N84" s="1"/>
      <c r="O84" s="1"/>
    </row>
    <row r="85" spans="1:15" ht="12.75" customHeight="1">
      <c r="A85" s="51">
        <v>76</v>
      </c>
      <c r="B85" s="53" t="s">
        <v>273</v>
      </c>
      <c r="C85" s="31">
        <v>441.6</v>
      </c>
      <c r="D85" s="36">
        <v>444.63333333333338</v>
      </c>
      <c r="E85" s="36">
        <v>435.26666666666677</v>
      </c>
      <c r="F85" s="36">
        <v>428.93333333333339</v>
      </c>
      <c r="G85" s="36">
        <v>419.56666666666678</v>
      </c>
      <c r="H85" s="36">
        <v>450.96666666666675</v>
      </c>
      <c r="I85" s="36">
        <v>460.33333333333343</v>
      </c>
      <c r="J85" s="36">
        <v>466.66666666666674</v>
      </c>
      <c r="K85" s="31">
        <v>454</v>
      </c>
      <c r="L85" s="31">
        <v>438.3</v>
      </c>
      <c r="M85" s="31">
        <v>7.0745199999999997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192.55</v>
      </c>
      <c r="D86" s="36">
        <v>192.75</v>
      </c>
      <c r="E86" s="36">
        <v>189</v>
      </c>
      <c r="F86" s="36">
        <v>185.45</v>
      </c>
      <c r="G86" s="36">
        <v>181.7</v>
      </c>
      <c r="H86" s="36">
        <v>196.3</v>
      </c>
      <c r="I86" s="36">
        <v>200.05</v>
      </c>
      <c r="J86" s="36">
        <v>203.60000000000002</v>
      </c>
      <c r="K86" s="31">
        <v>196.5</v>
      </c>
      <c r="L86" s="31">
        <v>189.2</v>
      </c>
      <c r="M86" s="31">
        <v>140.80312000000001</v>
      </c>
      <c r="N86" s="1"/>
      <c r="O86" s="1"/>
    </row>
    <row r="87" spans="1:15" ht="12.75" customHeight="1">
      <c r="A87" s="51">
        <v>78</v>
      </c>
      <c r="B87" s="53" t="s">
        <v>274</v>
      </c>
      <c r="C87" s="31">
        <v>1710</v>
      </c>
      <c r="D87" s="36">
        <v>1703.0166666666664</v>
      </c>
      <c r="E87" s="36">
        <v>1691.0833333333328</v>
      </c>
      <c r="F87" s="36">
        <v>1672.1666666666663</v>
      </c>
      <c r="G87" s="36">
        <v>1660.2333333333327</v>
      </c>
      <c r="H87" s="36">
        <v>1721.9333333333329</v>
      </c>
      <c r="I87" s="36">
        <v>1733.8666666666663</v>
      </c>
      <c r="J87" s="36">
        <v>1752.7833333333331</v>
      </c>
      <c r="K87" s="31">
        <v>1714.95</v>
      </c>
      <c r="L87" s="31">
        <v>1684.1</v>
      </c>
      <c r="M87" s="31">
        <v>0.57650000000000001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1320.95</v>
      </c>
      <c r="D88" s="36">
        <v>1323.5333333333335</v>
      </c>
      <c r="E88" s="36">
        <v>1310.9666666666672</v>
      </c>
      <c r="F88" s="36">
        <v>1300.9833333333336</v>
      </c>
      <c r="G88" s="36">
        <v>1288.4166666666672</v>
      </c>
      <c r="H88" s="36">
        <v>1333.5166666666671</v>
      </c>
      <c r="I88" s="36">
        <v>1346.0833333333333</v>
      </c>
      <c r="J88" s="36">
        <v>1356.0666666666671</v>
      </c>
      <c r="K88" s="31">
        <v>1336.1</v>
      </c>
      <c r="L88" s="31">
        <v>1313.55</v>
      </c>
      <c r="M88" s="31">
        <v>6.2171200000000004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2690.95</v>
      </c>
      <c r="D89" s="36">
        <v>2711.5333333333333</v>
      </c>
      <c r="E89" s="36">
        <v>2649.6166666666668</v>
      </c>
      <c r="F89" s="36">
        <v>2608.2833333333333</v>
      </c>
      <c r="G89" s="36">
        <v>2546.3666666666668</v>
      </c>
      <c r="H89" s="36">
        <v>2752.8666666666668</v>
      </c>
      <c r="I89" s="36">
        <v>2814.7833333333338</v>
      </c>
      <c r="J89" s="36">
        <v>2856.1166666666668</v>
      </c>
      <c r="K89" s="31">
        <v>2773.45</v>
      </c>
      <c r="L89" s="31">
        <v>2670.2</v>
      </c>
      <c r="M89" s="31">
        <v>7.3569199999999997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2377.15</v>
      </c>
      <c r="D90" s="36">
        <v>2360.6166666666668</v>
      </c>
      <c r="E90" s="36">
        <v>2338.5333333333338</v>
      </c>
      <c r="F90" s="36">
        <v>2299.916666666667</v>
      </c>
      <c r="G90" s="36">
        <v>2277.8333333333339</v>
      </c>
      <c r="H90" s="36">
        <v>2399.2333333333336</v>
      </c>
      <c r="I90" s="36">
        <v>2421.3166666666666</v>
      </c>
      <c r="J90" s="36">
        <v>2459.9333333333334</v>
      </c>
      <c r="K90" s="31">
        <v>2382.6999999999998</v>
      </c>
      <c r="L90" s="31">
        <v>2322</v>
      </c>
      <c r="M90" s="31">
        <v>8.9071899999999999</v>
      </c>
      <c r="N90" s="1"/>
      <c r="O90" s="1"/>
    </row>
    <row r="91" spans="1:15" ht="12.75" customHeight="1">
      <c r="A91" s="51">
        <v>82</v>
      </c>
      <c r="B91" s="53" t="s">
        <v>394</v>
      </c>
      <c r="C91" s="31">
        <v>3283.65</v>
      </c>
      <c r="D91" s="36">
        <v>3242</v>
      </c>
      <c r="E91" s="36">
        <v>3189</v>
      </c>
      <c r="F91" s="36">
        <v>3094.35</v>
      </c>
      <c r="G91" s="36">
        <v>3041.35</v>
      </c>
      <c r="H91" s="36">
        <v>3336.65</v>
      </c>
      <c r="I91" s="36">
        <v>3389.65</v>
      </c>
      <c r="J91" s="36">
        <v>3484.3</v>
      </c>
      <c r="K91" s="31">
        <v>3295</v>
      </c>
      <c r="L91" s="31">
        <v>3147.35</v>
      </c>
      <c r="M91" s="31">
        <v>0.48488999999999999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530.04999999999995</v>
      </c>
      <c r="D92" s="36">
        <v>530.43333333333328</v>
      </c>
      <c r="E92" s="36">
        <v>522.86666666666656</v>
      </c>
      <c r="F92" s="36">
        <v>515.68333333333328</v>
      </c>
      <c r="G92" s="36">
        <v>508.11666666666656</v>
      </c>
      <c r="H92" s="36">
        <v>537.61666666666656</v>
      </c>
      <c r="I92" s="36">
        <v>545.18333333333339</v>
      </c>
      <c r="J92" s="36">
        <v>552.36666666666656</v>
      </c>
      <c r="K92" s="31">
        <v>538</v>
      </c>
      <c r="L92" s="31">
        <v>523.25</v>
      </c>
      <c r="M92" s="31">
        <v>6.6243600000000002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1316.2</v>
      </c>
      <c r="D93" s="36">
        <v>1314.2333333333333</v>
      </c>
      <c r="E93" s="36">
        <v>1305.5666666666666</v>
      </c>
      <c r="F93" s="36">
        <v>1294.9333333333332</v>
      </c>
      <c r="G93" s="36">
        <v>1286.2666666666664</v>
      </c>
      <c r="H93" s="36">
        <v>1324.8666666666668</v>
      </c>
      <c r="I93" s="36">
        <v>1333.5333333333333</v>
      </c>
      <c r="J93" s="36">
        <v>1344.166666666667</v>
      </c>
      <c r="K93" s="31">
        <v>1322.9</v>
      </c>
      <c r="L93" s="31">
        <v>1303.5999999999999</v>
      </c>
      <c r="M93" s="31">
        <v>33.572029999999998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3639.6</v>
      </c>
      <c r="D94" s="36">
        <v>3652</v>
      </c>
      <c r="E94" s="36">
        <v>3604</v>
      </c>
      <c r="F94" s="36">
        <v>3568.4</v>
      </c>
      <c r="G94" s="36">
        <v>3520.4</v>
      </c>
      <c r="H94" s="36">
        <v>3687.6</v>
      </c>
      <c r="I94" s="36">
        <v>3735.6</v>
      </c>
      <c r="J94" s="36">
        <v>3771.2</v>
      </c>
      <c r="K94" s="31">
        <v>3700</v>
      </c>
      <c r="L94" s="31">
        <v>3616.4</v>
      </c>
      <c r="M94" s="31">
        <v>1.6924399999999999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1437.9</v>
      </c>
      <c r="D95" s="36">
        <v>1438.8833333333334</v>
      </c>
      <c r="E95" s="36">
        <v>1425.8166666666668</v>
      </c>
      <c r="F95" s="36">
        <v>1413.7333333333333</v>
      </c>
      <c r="G95" s="36">
        <v>1400.6666666666667</v>
      </c>
      <c r="H95" s="36">
        <v>1450.9666666666669</v>
      </c>
      <c r="I95" s="36">
        <v>1464.0333333333335</v>
      </c>
      <c r="J95" s="36">
        <v>1476.116666666667</v>
      </c>
      <c r="K95" s="31">
        <v>1451.95</v>
      </c>
      <c r="L95" s="31">
        <v>1426.8</v>
      </c>
      <c r="M95" s="31">
        <v>136.38303999999999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548.54999999999995</v>
      </c>
      <c r="D96" s="36">
        <v>547.29999999999995</v>
      </c>
      <c r="E96" s="36">
        <v>540.79999999999995</v>
      </c>
      <c r="F96" s="36">
        <v>533.04999999999995</v>
      </c>
      <c r="G96" s="36">
        <v>526.54999999999995</v>
      </c>
      <c r="H96" s="36">
        <v>555.04999999999995</v>
      </c>
      <c r="I96" s="36">
        <v>561.54999999999995</v>
      </c>
      <c r="J96" s="36">
        <v>569.29999999999995</v>
      </c>
      <c r="K96" s="31">
        <v>553.79999999999995</v>
      </c>
      <c r="L96" s="31">
        <v>539.54999999999995</v>
      </c>
      <c r="M96" s="31">
        <v>75.247789999999995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1686.75</v>
      </c>
      <c r="D97" s="36">
        <v>1680.9833333333333</v>
      </c>
      <c r="E97" s="36">
        <v>1666.9666666666667</v>
      </c>
      <c r="F97" s="36">
        <v>1647.1833333333334</v>
      </c>
      <c r="G97" s="36">
        <v>1633.1666666666667</v>
      </c>
      <c r="H97" s="36">
        <v>1700.7666666666667</v>
      </c>
      <c r="I97" s="36">
        <v>1714.7833333333335</v>
      </c>
      <c r="J97" s="36">
        <v>1734.5666666666666</v>
      </c>
      <c r="K97" s="31">
        <v>1695</v>
      </c>
      <c r="L97" s="31">
        <v>1661.2</v>
      </c>
      <c r="M97" s="31">
        <v>8.0284300000000002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4877.3999999999996</v>
      </c>
      <c r="D98" s="36">
        <v>4868.8499999999995</v>
      </c>
      <c r="E98" s="36">
        <v>4783.3499999999985</v>
      </c>
      <c r="F98" s="36">
        <v>4689.2999999999993</v>
      </c>
      <c r="G98" s="36">
        <v>4603.7999999999984</v>
      </c>
      <c r="H98" s="36">
        <v>4962.8999999999987</v>
      </c>
      <c r="I98" s="36">
        <v>5048.4000000000005</v>
      </c>
      <c r="J98" s="36">
        <v>5142.4499999999989</v>
      </c>
      <c r="K98" s="31">
        <v>4954.3500000000004</v>
      </c>
      <c r="L98" s="31">
        <v>4774.8</v>
      </c>
      <c r="M98" s="31">
        <v>15.202970000000001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625.6</v>
      </c>
      <c r="D99" s="36">
        <v>624.38333333333333</v>
      </c>
      <c r="E99" s="36">
        <v>619.2166666666667</v>
      </c>
      <c r="F99" s="36">
        <v>612.83333333333337</v>
      </c>
      <c r="G99" s="36">
        <v>607.66666666666674</v>
      </c>
      <c r="H99" s="36">
        <v>630.76666666666665</v>
      </c>
      <c r="I99" s="36">
        <v>635.93333333333339</v>
      </c>
      <c r="J99" s="36">
        <v>642.31666666666661</v>
      </c>
      <c r="K99" s="31">
        <v>629.54999999999995</v>
      </c>
      <c r="L99" s="31">
        <v>618</v>
      </c>
      <c r="M99" s="31">
        <v>43.647880000000001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3872.9</v>
      </c>
      <c r="D100" s="36">
        <v>3867.0833333333335</v>
      </c>
      <c r="E100" s="36">
        <v>3826.4666666666672</v>
      </c>
      <c r="F100" s="36">
        <v>3780.0333333333338</v>
      </c>
      <c r="G100" s="36">
        <v>3739.4166666666674</v>
      </c>
      <c r="H100" s="36">
        <v>3913.5166666666669</v>
      </c>
      <c r="I100" s="36">
        <v>3954.1333333333328</v>
      </c>
      <c r="J100" s="36">
        <v>4000.5666666666666</v>
      </c>
      <c r="K100" s="31">
        <v>3907.7</v>
      </c>
      <c r="L100" s="31">
        <v>3820.65</v>
      </c>
      <c r="M100" s="31">
        <v>14.62534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501.55</v>
      </c>
      <c r="D101" s="36">
        <v>502.01666666666671</v>
      </c>
      <c r="E101" s="36">
        <v>489.63333333333344</v>
      </c>
      <c r="F101" s="36">
        <v>477.71666666666675</v>
      </c>
      <c r="G101" s="36">
        <v>465.33333333333348</v>
      </c>
      <c r="H101" s="36">
        <v>513.93333333333339</v>
      </c>
      <c r="I101" s="36">
        <v>526.31666666666672</v>
      </c>
      <c r="J101" s="36">
        <v>538.23333333333335</v>
      </c>
      <c r="K101" s="31">
        <v>514.4</v>
      </c>
      <c r="L101" s="31">
        <v>490.1</v>
      </c>
      <c r="M101" s="31">
        <v>74.27122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2362.5500000000002</v>
      </c>
      <c r="D102" s="36">
        <v>2351.5166666666669</v>
      </c>
      <c r="E102" s="36">
        <v>2332.0333333333338</v>
      </c>
      <c r="F102" s="36">
        <v>2301.5166666666669</v>
      </c>
      <c r="G102" s="36">
        <v>2282.0333333333338</v>
      </c>
      <c r="H102" s="36">
        <v>2382.0333333333338</v>
      </c>
      <c r="I102" s="36">
        <v>2401.5166666666664</v>
      </c>
      <c r="J102" s="36">
        <v>2432.0333333333338</v>
      </c>
      <c r="K102" s="31">
        <v>2371</v>
      </c>
      <c r="L102" s="31">
        <v>2321</v>
      </c>
      <c r="M102" s="31">
        <v>26.10266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1117.05</v>
      </c>
      <c r="D103" s="36">
        <v>1119.3333333333333</v>
      </c>
      <c r="E103" s="36">
        <v>1109.7666666666664</v>
      </c>
      <c r="F103" s="36">
        <v>1102.4833333333331</v>
      </c>
      <c r="G103" s="36">
        <v>1092.9166666666663</v>
      </c>
      <c r="H103" s="36">
        <v>1126.6166666666666</v>
      </c>
      <c r="I103" s="36">
        <v>1136.1833333333336</v>
      </c>
      <c r="J103" s="36">
        <v>1143.4666666666667</v>
      </c>
      <c r="K103" s="31">
        <v>1128.9000000000001</v>
      </c>
      <c r="L103" s="31">
        <v>1112.05</v>
      </c>
      <c r="M103" s="31">
        <v>85.736559999999997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1661.5</v>
      </c>
      <c r="D104" s="36">
        <v>1668</v>
      </c>
      <c r="E104" s="36">
        <v>1640.55</v>
      </c>
      <c r="F104" s="36">
        <v>1619.6</v>
      </c>
      <c r="G104" s="36">
        <v>1592.1499999999999</v>
      </c>
      <c r="H104" s="36">
        <v>1688.95</v>
      </c>
      <c r="I104" s="36">
        <v>1716.3999999999999</v>
      </c>
      <c r="J104" s="36">
        <v>1737.3500000000001</v>
      </c>
      <c r="K104" s="31">
        <v>1695.45</v>
      </c>
      <c r="L104" s="31">
        <v>1647.05</v>
      </c>
      <c r="M104" s="31">
        <v>4.7877200000000002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591.75</v>
      </c>
      <c r="D105" s="36">
        <v>587.71666666666658</v>
      </c>
      <c r="E105" s="36">
        <v>581.58333333333314</v>
      </c>
      <c r="F105" s="36">
        <v>571.41666666666652</v>
      </c>
      <c r="G105" s="36">
        <v>565.28333333333308</v>
      </c>
      <c r="H105" s="36">
        <v>597.88333333333321</v>
      </c>
      <c r="I105" s="36">
        <v>604.01666666666665</v>
      </c>
      <c r="J105" s="36">
        <v>614.18333333333328</v>
      </c>
      <c r="K105" s="31">
        <v>593.85</v>
      </c>
      <c r="L105" s="31">
        <v>577.54999999999995</v>
      </c>
      <c r="M105" s="31">
        <v>12.76601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76.55</v>
      </c>
      <c r="D106" s="36">
        <v>76.3</v>
      </c>
      <c r="E106" s="36">
        <v>75.75</v>
      </c>
      <c r="F106" s="36">
        <v>74.95</v>
      </c>
      <c r="G106" s="36">
        <v>74.400000000000006</v>
      </c>
      <c r="H106" s="36">
        <v>77.099999999999994</v>
      </c>
      <c r="I106" s="36">
        <v>77.649999999999977</v>
      </c>
      <c r="J106" s="36">
        <v>78.449999999999989</v>
      </c>
      <c r="K106" s="31">
        <v>76.849999999999994</v>
      </c>
      <c r="L106" s="31">
        <v>75.5</v>
      </c>
      <c r="M106" s="31">
        <v>454.50531999999998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433.35</v>
      </c>
      <c r="D107" s="36">
        <v>432.06666666666666</v>
      </c>
      <c r="E107" s="36">
        <v>427.7833333333333</v>
      </c>
      <c r="F107" s="36">
        <v>422.21666666666664</v>
      </c>
      <c r="G107" s="36">
        <v>417.93333333333328</v>
      </c>
      <c r="H107" s="36">
        <v>437.63333333333333</v>
      </c>
      <c r="I107" s="36">
        <v>441.91666666666674</v>
      </c>
      <c r="J107" s="36">
        <v>447.48333333333335</v>
      </c>
      <c r="K107" s="31">
        <v>436.35</v>
      </c>
      <c r="L107" s="31">
        <v>426.5</v>
      </c>
      <c r="M107" s="31">
        <v>139.85963000000001</v>
      </c>
      <c r="N107" s="1"/>
      <c r="O107" s="1"/>
    </row>
    <row r="108" spans="1:15" ht="12.75" customHeight="1">
      <c r="A108" s="51">
        <v>99</v>
      </c>
      <c r="B108" s="53" t="s">
        <v>279</v>
      </c>
      <c r="C108" s="31">
        <v>514.29999999999995</v>
      </c>
      <c r="D108" s="36">
        <v>515.4666666666667</v>
      </c>
      <c r="E108" s="36">
        <v>507.93333333333339</v>
      </c>
      <c r="F108" s="36">
        <v>501.56666666666672</v>
      </c>
      <c r="G108" s="36">
        <v>494.03333333333342</v>
      </c>
      <c r="H108" s="36">
        <v>521.83333333333337</v>
      </c>
      <c r="I108" s="36">
        <v>529.36666666666667</v>
      </c>
      <c r="J108" s="36">
        <v>535.73333333333335</v>
      </c>
      <c r="K108" s="31">
        <v>523</v>
      </c>
      <c r="L108" s="31">
        <v>509.1</v>
      </c>
      <c r="M108" s="31">
        <v>27.280149999999999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543.54999999999995</v>
      </c>
      <c r="D109" s="36">
        <v>544.84999999999991</v>
      </c>
      <c r="E109" s="36">
        <v>536.79999999999984</v>
      </c>
      <c r="F109" s="36">
        <v>530.04999999999995</v>
      </c>
      <c r="G109" s="36">
        <v>521.99999999999989</v>
      </c>
      <c r="H109" s="36">
        <v>551.5999999999998</v>
      </c>
      <c r="I109" s="36">
        <v>559.65</v>
      </c>
      <c r="J109" s="36">
        <v>566.39999999999975</v>
      </c>
      <c r="K109" s="31">
        <v>552.9</v>
      </c>
      <c r="L109" s="31">
        <v>538.1</v>
      </c>
      <c r="M109" s="31">
        <v>32.671669999999999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158.94999999999999</v>
      </c>
      <c r="D110" s="36">
        <v>158.21666666666667</v>
      </c>
      <c r="E110" s="36">
        <v>156.28333333333333</v>
      </c>
      <c r="F110" s="36">
        <v>153.61666666666667</v>
      </c>
      <c r="G110" s="36">
        <v>151.68333333333334</v>
      </c>
      <c r="H110" s="36">
        <v>160.88333333333333</v>
      </c>
      <c r="I110" s="36">
        <v>162.81666666666666</v>
      </c>
      <c r="J110" s="36">
        <v>165.48333333333332</v>
      </c>
      <c r="K110" s="31">
        <v>160.15</v>
      </c>
      <c r="L110" s="31">
        <v>155.55000000000001</v>
      </c>
      <c r="M110" s="31">
        <v>240.21566000000001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995.55</v>
      </c>
      <c r="D111" s="36">
        <v>994.16666666666663</v>
      </c>
      <c r="E111" s="36">
        <v>984.38333333333321</v>
      </c>
      <c r="F111" s="36">
        <v>973.21666666666658</v>
      </c>
      <c r="G111" s="36">
        <v>963.43333333333317</v>
      </c>
      <c r="H111" s="36">
        <v>1005.3333333333333</v>
      </c>
      <c r="I111" s="36">
        <v>1015.1166666666668</v>
      </c>
      <c r="J111" s="36">
        <v>1026.2833333333333</v>
      </c>
      <c r="K111" s="31">
        <v>1003.95</v>
      </c>
      <c r="L111" s="31">
        <v>983</v>
      </c>
      <c r="M111" s="31">
        <v>13.07761</v>
      </c>
      <c r="N111" s="1"/>
      <c r="O111" s="1"/>
    </row>
    <row r="112" spans="1:15" ht="12.75" customHeight="1">
      <c r="A112" s="51">
        <v>103</v>
      </c>
      <c r="B112" s="53" t="s">
        <v>411</v>
      </c>
      <c r="C112" s="31">
        <v>148.05000000000001</v>
      </c>
      <c r="D112" s="36">
        <v>146.68333333333334</v>
      </c>
      <c r="E112" s="36">
        <v>143.81666666666666</v>
      </c>
      <c r="F112" s="36">
        <v>139.58333333333331</v>
      </c>
      <c r="G112" s="36">
        <v>136.71666666666664</v>
      </c>
      <c r="H112" s="36">
        <v>150.91666666666669</v>
      </c>
      <c r="I112" s="36">
        <v>153.78333333333336</v>
      </c>
      <c r="J112" s="36">
        <v>158.01666666666671</v>
      </c>
      <c r="K112" s="31">
        <v>149.55000000000001</v>
      </c>
      <c r="L112" s="31">
        <v>142.44999999999999</v>
      </c>
      <c r="M112" s="31">
        <v>272.05054999999999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446</v>
      </c>
      <c r="D113" s="36">
        <v>447.73333333333329</v>
      </c>
      <c r="E113" s="36">
        <v>438.66666666666657</v>
      </c>
      <c r="F113" s="36">
        <v>431.33333333333326</v>
      </c>
      <c r="G113" s="36">
        <v>422.26666666666654</v>
      </c>
      <c r="H113" s="36">
        <v>455.06666666666661</v>
      </c>
      <c r="I113" s="36">
        <v>464.13333333333333</v>
      </c>
      <c r="J113" s="36">
        <v>471.46666666666664</v>
      </c>
      <c r="K113" s="31">
        <v>456.8</v>
      </c>
      <c r="L113" s="31">
        <v>440.4</v>
      </c>
      <c r="M113" s="31">
        <v>41.435459999999999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330.55</v>
      </c>
      <c r="D114" s="36">
        <v>328.65</v>
      </c>
      <c r="E114" s="36">
        <v>324.54999999999995</v>
      </c>
      <c r="F114" s="36">
        <v>318.54999999999995</v>
      </c>
      <c r="G114" s="36">
        <v>314.44999999999993</v>
      </c>
      <c r="H114" s="36">
        <v>334.65</v>
      </c>
      <c r="I114" s="36">
        <v>338.75</v>
      </c>
      <c r="J114" s="36">
        <v>344.75</v>
      </c>
      <c r="K114" s="31">
        <v>332.75</v>
      </c>
      <c r="L114" s="31">
        <v>322.64999999999998</v>
      </c>
      <c r="M114" s="31">
        <v>64.383039999999994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1410.15</v>
      </c>
      <c r="D115" s="36">
        <v>1410.0666666666666</v>
      </c>
      <c r="E115" s="36">
        <v>1395.6333333333332</v>
      </c>
      <c r="F115" s="36">
        <v>1381.1166666666666</v>
      </c>
      <c r="G115" s="36">
        <v>1366.6833333333332</v>
      </c>
      <c r="H115" s="36">
        <v>1424.5833333333333</v>
      </c>
      <c r="I115" s="36">
        <v>1439.0166666666667</v>
      </c>
      <c r="J115" s="36">
        <v>1453.5333333333333</v>
      </c>
      <c r="K115" s="31">
        <v>1424.5</v>
      </c>
      <c r="L115" s="31">
        <v>1395.55</v>
      </c>
      <c r="M115" s="31">
        <v>15.751720000000001</v>
      </c>
      <c r="N115" s="1"/>
      <c r="O115" s="1"/>
    </row>
    <row r="116" spans="1:15" ht="12.75" customHeight="1">
      <c r="A116" s="51">
        <v>107</v>
      </c>
      <c r="B116" s="53" t="s">
        <v>183</v>
      </c>
      <c r="C116" s="31">
        <v>6027.4</v>
      </c>
      <c r="D116" s="36">
        <v>5980.8499999999995</v>
      </c>
      <c r="E116" s="36">
        <v>5911.6999999999989</v>
      </c>
      <c r="F116" s="36">
        <v>5795.9999999999991</v>
      </c>
      <c r="G116" s="36">
        <v>5726.8499999999985</v>
      </c>
      <c r="H116" s="36">
        <v>6096.5499999999993</v>
      </c>
      <c r="I116" s="36">
        <v>6165.6999999999989</v>
      </c>
      <c r="J116" s="36">
        <v>6281.4</v>
      </c>
      <c r="K116" s="31">
        <v>6050</v>
      </c>
      <c r="L116" s="31">
        <v>5865.15</v>
      </c>
      <c r="M116" s="31">
        <v>2.8051400000000002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1424.9</v>
      </c>
      <c r="D117" s="36">
        <v>1424.6166666666668</v>
      </c>
      <c r="E117" s="36">
        <v>1413.2833333333335</v>
      </c>
      <c r="F117" s="36">
        <v>1401.6666666666667</v>
      </c>
      <c r="G117" s="36">
        <v>1390.3333333333335</v>
      </c>
      <c r="H117" s="36">
        <v>1436.2333333333336</v>
      </c>
      <c r="I117" s="36">
        <v>1447.5666666666666</v>
      </c>
      <c r="J117" s="36">
        <v>1459.1833333333336</v>
      </c>
      <c r="K117" s="31">
        <v>1435.95</v>
      </c>
      <c r="L117" s="31">
        <v>1413</v>
      </c>
      <c r="M117" s="31">
        <v>87.774810000000002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4019.2</v>
      </c>
      <c r="D118" s="36">
        <v>4018.4333333333329</v>
      </c>
      <c r="E118" s="36">
        <v>3991.516666666666</v>
      </c>
      <c r="F118" s="36">
        <v>3963.833333333333</v>
      </c>
      <c r="G118" s="36">
        <v>3936.9166666666661</v>
      </c>
      <c r="H118" s="36">
        <v>4046.1166666666659</v>
      </c>
      <c r="I118" s="36">
        <v>4073.0333333333328</v>
      </c>
      <c r="J118" s="36">
        <v>4100.7166666666653</v>
      </c>
      <c r="K118" s="31">
        <v>4045.35</v>
      </c>
      <c r="L118" s="31">
        <v>3990.75</v>
      </c>
      <c r="M118" s="31">
        <v>6.9496099999999998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1312.95</v>
      </c>
      <c r="D119" s="36">
        <v>1305.6000000000001</v>
      </c>
      <c r="E119" s="36">
        <v>1291.3000000000002</v>
      </c>
      <c r="F119" s="36">
        <v>1269.6500000000001</v>
      </c>
      <c r="G119" s="36">
        <v>1255.3500000000001</v>
      </c>
      <c r="H119" s="36">
        <v>1327.2500000000002</v>
      </c>
      <c r="I119" s="36">
        <v>1341.55</v>
      </c>
      <c r="J119" s="36">
        <v>1363.2000000000003</v>
      </c>
      <c r="K119" s="31">
        <v>1319.9</v>
      </c>
      <c r="L119" s="31">
        <v>1283.95</v>
      </c>
      <c r="M119" s="31">
        <v>3.1668699999999999</v>
      </c>
      <c r="N119" s="1"/>
      <c r="O119" s="1"/>
    </row>
    <row r="120" spans="1:15" ht="12.75" customHeight="1">
      <c r="A120" s="51">
        <v>111</v>
      </c>
      <c r="B120" s="53" t="s">
        <v>280</v>
      </c>
      <c r="C120" s="31">
        <v>570.25</v>
      </c>
      <c r="D120" s="36">
        <v>554.81666666666672</v>
      </c>
      <c r="E120" s="36">
        <v>535.63333333333344</v>
      </c>
      <c r="F120" s="36">
        <v>501.01666666666677</v>
      </c>
      <c r="G120" s="36">
        <v>481.83333333333348</v>
      </c>
      <c r="H120" s="36">
        <v>589.43333333333339</v>
      </c>
      <c r="I120" s="36">
        <v>608.61666666666656</v>
      </c>
      <c r="J120" s="36">
        <v>643.23333333333335</v>
      </c>
      <c r="K120" s="31">
        <v>574</v>
      </c>
      <c r="L120" s="31">
        <v>520.20000000000005</v>
      </c>
      <c r="M120" s="31">
        <v>102.73764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853.6</v>
      </c>
      <c r="D121" s="36">
        <v>848.5</v>
      </c>
      <c r="E121" s="36">
        <v>841.05</v>
      </c>
      <c r="F121" s="36">
        <v>828.5</v>
      </c>
      <c r="G121" s="36">
        <v>821.05</v>
      </c>
      <c r="H121" s="36">
        <v>861.05</v>
      </c>
      <c r="I121" s="36">
        <v>868.5</v>
      </c>
      <c r="J121" s="36">
        <v>881.05</v>
      </c>
      <c r="K121" s="31">
        <v>855.95</v>
      </c>
      <c r="L121" s="31">
        <v>835.95</v>
      </c>
      <c r="M121" s="31">
        <v>19.472950000000001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930.55</v>
      </c>
      <c r="D122" s="36">
        <v>927.78333333333342</v>
      </c>
      <c r="E122" s="36">
        <v>918.71666666666681</v>
      </c>
      <c r="F122" s="36">
        <v>906.88333333333344</v>
      </c>
      <c r="G122" s="36">
        <v>897.81666666666683</v>
      </c>
      <c r="H122" s="36">
        <v>939.61666666666679</v>
      </c>
      <c r="I122" s="36">
        <v>948.68333333333339</v>
      </c>
      <c r="J122" s="36">
        <v>960.51666666666677</v>
      </c>
      <c r="K122" s="31">
        <v>936.85</v>
      </c>
      <c r="L122" s="31">
        <v>915.95</v>
      </c>
      <c r="M122" s="31">
        <v>8.3509100000000007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462.6</v>
      </c>
      <c r="D123" s="36">
        <v>461.45</v>
      </c>
      <c r="E123" s="36">
        <v>455.15</v>
      </c>
      <c r="F123" s="36">
        <v>447.7</v>
      </c>
      <c r="G123" s="36">
        <v>441.4</v>
      </c>
      <c r="H123" s="36">
        <v>468.9</v>
      </c>
      <c r="I123" s="36">
        <v>475.20000000000005</v>
      </c>
      <c r="J123" s="36">
        <v>482.65</v>
      </c>
      <c r="K123" s="31">
        <v>467.75</v>
      </c>
      <c r="L123" s="31">
        <v>454</v>
      </c>
      <c r="M123" s="31">
        <v>18.117190000000001</v>
      </c>
      <c r="N123" s="1"/>
      <c r="O123" s="1"/>
    </row>
    <row r="124" spans="1:15" ht="12.75" customHeight="1">
      <c r="A124" s="51">
        <v>115</v>
      </c>
      <c r="B124" s="53" t="s">
        <v>428</v>
      </c>
      <c r="C124" s="31">
        <v>1463.9</v>
      </c>
      <c r="D124" s="36">
        <v>1463.3166666666666</v>
      </c>
      <c r="E124" s="36">
        <v>1436.6333333333332</v>
      </c>
      <c r="F124" s="36">
        <v>1409.3666666666666</v>
      </c>
      <c r="G124" s="36">
        <v>1382.6833333333332</v>
      </c>
      <c r="H124" s="36">
        <v>1490.5833333333333</v>
      </c>
      <c r="I124" s="36">
        <v>1517.2666666666667</v>
      </c>
      <c r="J124" s="36">
        <v>1544.5333333333333</v>
      </c>
      <c r="K124" s="31">
        <v>1490</v>
      </c>
      <c r="L124" s="31">
        <v>1436.05</v>
      </c>
      <c r="M124" s="31">
        <v>6.3587300000000004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1627.95</v>
      </c>
      <c r="D125" s="36">
        <v>1632.3166666666668</v>
      </c>
      <c r="E125" s="36">
        <v>1611.5333333333338</v>
      </c>
      <c r="F125" s="36">
        <v>1595.116666666667</v>
      </c>
      <c r="G125" s="36">
        <v>1574.3333333333339</v>
      </c>
      <c r="H125" s="36">
        <v>1648.7333333333336</v>
      </c>
      <c r="I125" s="36">
        <v>1669.5166666666669</v>
      </c>
      <c r="J125" s="36">
        <v>1685.9333333333334</v>
      </c>
      <c r="K125" s="31">
        <v>1653.1</v>
      </c>
      <c r="L125" s="31">
        <v>1615.9</v>
      </c>
      <c r="M125" s="31">
        <v>117.69401999999999</v>
      </c>
      <c r="N125" s="1"/>
      <c r="O125" s="1"/>
    </row>
    <row r="126" spans="1:15" ht="12.75" customHeight="1">
      <c r="A126" s="51">
        <v>117</v>
      </c>
      <c r="B126" s="53" t="s">
        <v>907</v>
      </c>
      <c r="C126" s="31">
        <v>155.19999999999999</v>
      </c>
      <c r="D126" s="36">
        <v>156.11666666666665</v>
      </c>
      <c r="E126" s="36">
        <v>152.5333333333333</v>
      </c>
      <c r="F126" s="36">
        <v>149.86666666666665</v>
      </c>
      <c r="G126" s="36">
        <v>146.2833333333333</v>
      </c>
      <c r="H126" s="36">
        <v>158.7833333333333</v>
      </c>
      <c r="I126" s="36">
        <v>162.36666666666662</v>
      </c>
      <c r="J126" s="36">
        <v>165.0333333333333</v>
      </c>
      <c r="K126" s="31">
        <v>159.69999999999999</v>
      </c>
      <c r="L126" s="31">
        <v>153.44999999999999</v>
      </c>
      <c r="M126" s="31">
        <v>45.135269999999998</v>
      </c>
      <c r="N126" s="1"/>
      <c r="O126" s="1"/>
    </row>
    <row r="127" spans="1:15" ht="12.75" customHeight="1">
      <c r="A127" s="51">
        <v>118</v>
      </c>
      <c r="B127" s="53" t="s">
        <v>166</v>
      </c>
      <c r="C127" s="31">
        <v>4359</v>
      </c>
      <c r="D127" s="36">
        <v>4374.3833333333332</v>
      </c>
      <c r="E127" s="36">
        <v>4322.3666666666668</v>
      </c>
      <c r="F127" s="36">
        <v>4285.7333333333336</v>
      </c>
      <c r="G127" s="36">
        <v>4233.7166666666672</v>
      </c>
      <c r="H127" s="36">
        <v>4411.0166666666664</v>
      </c>
      <c r="I127" s="36">
        <v>4463.0333333333328</v>
      </c>
      <c r="J127" s="36">
        <v>4499.6666666666661</v>
      </c>
      <c r="K127" s="31">
        <v>4426.3999999999996</v>
      </c>
      <c r="L127" s="31">
        <v>4337.75</v>
      </c>
      <c r="M127" s="31">
        <v>1.14994</v>
      </c>
      <c r="N127" s="1"/>
      <c r="O127" s="1"/>
    </row>
    <row r="128" spans="1:15" ht="12.75" customHeight="1">
      <c r="A128" s="51">
        <v>119</v>
      </c>
      <c r="B128" s="53" t="s">
        <v>163</v>
      </c>
      <c r="C128" s="31">
        <v>626.5</v>
      </c>
      <c r="D128" s="36">
        <v>629.38333333333333</v>
      </c>
      <c r="E128" s="36">
        <v>619.61666666666667</v>
      </c>
      <c r="F128" s="36">
        <v>612.73333333333335</v>
      </c>
      <c r="G128" s="36">
        <v>602.9666666666667</v>
      </c>
      <c r="H128" s="36">
        <v>636.26666666666665</v>
      </c>
      <c r="I128" s="36">
        <v>646.0333333333333</v>
      </c>
      <c r="J128" s="36">
        <v>652.91666666666663</v>
      </c>
      <c r="K128" s="31">
        <v>639.15</v>
      </c>
      <c r="L128" s="31">
        <v>622.5</v>
      </c>
      <c r="M128" s="31">
        <v>22.077950000000001</v>
      </c>
      <c r="N128" s="1"/>
      <c r="O128" s="1"/>
    </row>
    <row r="129" spans="1:15" ht="12.75" customHeight="1">
      <c r="A129" s="51">
        <v>120</v>
      </c>
      <c r="B129" s="53" t="s">
        <v>165</v>
      </c>
      <c r="C129" s="31">
        <v>4607.6499999999996</v>
      </c>
      <c r="D129" s="36">
        <v>4607.7333333333327</v>
      </c>
      <c r="E129" s="36">
        <v>4565.5166666666655</v>
      </c>
      <c r="F129" s="36">
        <v>4523.3833333333332</v>
      </c>
      <c r="G129" s="36">
        <v>4481.1666666666661</v>
      </c>
      <c r="H129" s="36">
        <v>4649.866666666665</v>
      </c>
      <c r="I129" s="36">
        <v>4692.0833333333321</v>
      </c>
      <c r="J129" s="36">
        <v>4734.2166666666644</v>
      </c>
      <c r="K129" s="31">
        <v>4649.95</v>
      </c>
      <c r="L129" s="31">
        <v>4565.6000000000004</v>
      </c>
      <c r="M129" s="31">
        <v>3.1581600000000001</v>
      </c>
      <c r="N129" s="1"/>
      <c r="O129" s="1"/>
    </row>
    <row r="130" spans="1:15" ht="12.75" customHeight="1">
      <c r="A130" s="51">
        <v>121</v>
      </c>
      <c r="B130" s="53" t="s">
        <v>164</v>
      </c>
      <c r="C130" s="31">
        <v>3271.45</v>
      </c>
      <c r="D130" s="36">
        <v>3270.7333333333336</v>
      </c>
      <c r="E130" s="36">
        <v>3235.3166666666671</v>
      </c>
      <c r="F130" s="36">
        <v>3199.1833333333334</v>
      </c>
      <c r="G130" s="36">
        <v>3163.7666666666669</v>
      </c>
      <c r="H130" s="36">
        <v>3306.8666666666672</v>
      </c>
      <c r="I130" s="36">
        <v>3342.2833333333333</v>
      </c>
      <c r="J130" s="36">
        <v>3378.4166666666674</v>
      </c>
      <c r="K130" s="31">
        <v>3306.15</v>
      </c>
      <c r="L130" s="31">
        <v>3234.6</v>
      </c>
      <c r="M130" s="31">
        <v>41.321910000000003</v>
      </c>
      <c r="N130" s="1"/>
      <c r="O130" s="1"/>
    </row>
    <row r="131" spans="1:15" ht="12.75" customHeight="1">
      <c r="A131" s="51">
        <v>122</v>
      </c>
      <c r="B131" s="53" t="s">
        <v>162</v>
      </c>
      <c r="C131" s="31">
        <v>437.55</v>
      </c>
      <c r="D131" s="36">
        <v>434.81666666666666</v>
      </c>
      <c r="E131" s="36">
        <v>429.73333333333335</v>
      </c>
      <c r="F131" s="36">
        <v>421.91666666666669</v>
      </c>
      <c r="G131" s="36">
        <v>416.83333333333337</v>
      </c>
      <c r="H131" s="36">
        <v>442.63333333333333</v>
      </c>
      <c r="I131" s="36">
        <v>447.7166666666667</v>
      </c>
      <c r="J131" s="36">
        <v>455.5333333333333</v>
      </c>
      <c r="K131" s="31">
        <v>439.9</v>
      </c>
      <c r="L131" s="31">
        <v>427</v>
      </c>
      <c r="M131" s="31">
        <v>9.1382600000000007</v>
      </c>
      <c r="N131" s="1"/>
      <c r="O131" s="1"/>
    </row>
    <row r="132" spans="1:15" ht="12.75" customHeight="1">
      <c r="A132" s="51">
        <v>123</v>
      </c>
      <c r="B132" s="53" t="s">
        <v>281</v>
      </c>
      <c r="C132" s="31">
        <v>910.95</v>
      </c>
      <c r="D132" s="36">
        <v>916</v>
      </c>
      <c r="E132" s="36">
        <v>897.1</v>
      </c>
      <c r="F132" s="36">
        <v>883.25</v>
      </c>
      <c r="G132" s="36">
        <v>864.35</v>
      </c>
      <c r="H132" s="36">
        <v>929.85</v>
      </c>
      <c r="I132" s="36">
        <v>948.75000000000011</v>
      </c>
      <c r="J132" s="36">
        <v>962.6</v>
      </c>
      <c r="K132" s="31">
        <v>934.9</v>
      </c>
      <c r="L132" s="31">
        <v>902.15</v>
      </c>
      <c r="M132" s="31">
        <v>28.534020000000002</v>
      </c>
      <c r="N132" s="1"/>
      <c r="O132" s="1"/>
    </row>
    <row r="133" spans="1:15" ht="12.75" customHeight="1">
      <c r="A133" s="51">
        <v>124</v>
      </c>
      <c r="B133" s="53" t="s">
        <v>167</v>
      </c>
      <c r="C133" s="31">
        <v>1608.55</v>
      </c>
      <c r="D133" s="36">
        <v>1601.7</v>
      </c>
      <c r="E133" s="36">
        <v>1585.8500000000001</v>
      </c>
      <c r="F133" s="36">
        <v>1563.15</v>
      </c>
      <c r="G133" s="36">
        <v>1547.3000000000002</v>
      </c>
      <c r="H133" s="36">
        <v>1624.4</v>
      </c>
      <c r="I133" s="36">
        <v>1640.25</v>
      </c>
      <c r="J133" s="36">
        <v>1662.95</v>
      </c>
      <c r="K133" s="31">
        <v>1617.55</v>
      </c>
      <c r="L133" s="31">
        <v>1579</v>
      </c>
      <c r="M133" s="31">
        <v>7.3106600000000004</v>
      </c>
      <c r="N133" s="1"/>
      <c r="O133" s="1"/>
    </row>
    <row r="134" spans="1:15" ht="12.75" customHeight="1">
      <c r="A134" s="51">
        <v>125</v>
      </c>
      <c r="B134" s="53" t="s">
        <v>180</v>
      </c>
      <c r="C134" s="31">
        <v>127595.7</v>
      </c>
      <c r="D134" s="36">
        <v>126996.7</v>
      </c>
      <c r="E134" s="36">
        <v>126142.45</v>
      </c>
      <c r="F134" s="36">
        <v>124689.2</v>
      </c>
      <c r="G134" s="36">
        <v>123834.95</v>
      </c>
      <c r="H134" s="36">
        <v>128449.95</v>
      </c>
      <c r="I134" s="36">
        <v>129304.2</v>
      </c>
      <c r="J134" s="36">
        <v>130757.45</v>
      </c>
      <c r="K134" s="31">
        <v>127850.95</v>
      </c>
      <c r="L134" s="31">
        <v>125543.45</v>
      </c>
      <c r="M134" s="31">
        <v>5.9220000000000002E-2</v>
      </c>
      <c r="N134" s="1"/>
      <c r="O134" s="1"/>
    </row>
    <row r="135" spans="1:15" ht="12.75" customHeight="1">
      <c r="A135" s="51">
        <v>126</v>
      </c>
      <c r="B135" s="53" t="s">
        <v>443</v>
      </c>
      <c r="C135" s="31">
        <v>1125.3</v>
      </c>
      <c r="D135" s="36">
        <v>1124.6166666666668</v>
      </c>
      <c r="E135" s="36">
        <v>1103.7333333333336</v>
      </c>
      <c r="F135" s="36">
        <v>1082.1666666666667</v>
      </c>
      <c r="G135" s="36">
        <v>1061.2833333333335</v>
      </c>
      <c r="H135" s="36">
        <v>1146.1833333333336</v>
      </c>
      <c r="I135" s="36">
        <v>1167.0666666666668</v>
      </c>
      <c r="J135" s="36">
        <v>1188.6333333333337</v>
      </c>
      <c r="K135" s="31">
        <v>1145.5</v>
      </c>
      <c r="L135" s="31">
        <v>1103.05</v>
      </c>
      <c r="M135" s="31">
        <v>16.732099999999999</v>
      </c>
      <c r="N135" s="1"/>
      <c r="O135" s="1"/>
    </row>
    <row r="136" spans="1:15" ht="12.75" customHeight="1">
      <c r="A136" s="51">
        <v>127</v>
      </c>
      <c r="B136" s="53" t="s">
        <v>169</v>
      </c>
      <c r="C136" s="31">
        <v>250.55</v>
      </c>
      <c r="D136" s="36">
        <v>250.08333333333334</v>
      </c>
      <c r="E136" s="36">
        <v>246.66666666666669</v>
      </c>
      <c r="F136" s="36">
        <v>242.78333333333333</v>
      </c>
      <c r="G136" s="36">
        <v>239.36666666666667</v>
      </c>
      <c r="H136" s="36">
        <v>253.9666666666667</v>
      </c>
      <c r="I136" s="36">
        <v>257.38333333333338</v>
      </c>
      <c r="J136" s="36">
        <v>261.26666666666671</v>
      </c>
      <c r="K136" s="31">
        <v>253.5</v>
      </c>
      <c r="L136" s="31">
        <v>246.2</v>
      </c>
      <c r="M136" s="31">
        <v>80.153469999999999</v>
      </c>
      <c r="N136" s="1"/>
      <c r="O136" s="1"/>
    </row>
    <row r="137" spans="1:15" ht="12.75" customHeight="1">
      <c r="A137" s="51">
        <v>128</v>
      </c>
      <c r="B137" s="53" t="s">
        <v>168</v>
      </c>
      <c r="C137" s="31">
        <v>2193.0500000000002</v>
      </c>
      <c r="D137" s="36">
        <v>2202.5666666666671</v>
      </c>
      <c r="E137" s="36">
        <v>2173.483333333334</v>
      </c>
      <c r="F137" s="36">
        <v>2153.916666666667</v>
      </c>
      <c r="G137" s="36">
        <v>2124.8333333333339</v>
      </c>
      <c r="H137" s="36">
        <v>2222.1333333333341</v>
      </c>
      <c r="I137" s="36">
        <v>2251.2166666666672</v>
      </c>
      <c r="J137" s="36">
        <v>2270.7833333333342</v>
      </c>
      <c r="K137" s="31">
        <v>2231.65</v>
      </c>
      <c r="L137" s="31">
        <v>2183</v>
      </c>
      <c r="M137" s="31">
        <v>30.459119999999999</v>
      </c>
      <c r="N137" s="1"/>
      <c r="O137" s="1"/>
    </row>
    <row r="138" spans="1:15" ht="12.75" customHeight="1">
      <c r="A138" s="51">
        <v>129</v>
      </c>
      <c r="B138" s="53" t="s">
        <v>838</v>
      </c>
      <c r="C138" s="31">
        <v>2236.75</v>
      </c>
      <c r="D138" s="36">
        <v>2215.9666666666667</v>
      </c>
      <c r="E138" s="36">
        <v>2176.9333333333334</v>
      </c>
      <c r="F138" s="36">
        <v>2117.1166666666668</v>
      </c>
      <c r="G138" s="36">
        <v>2078.0833333333335</v>
      </c>
      <c r="H138" s="36">
        <v>2275.7833333333333</v>
      </c>
      <c r="I138" s="36">
        <v>2314.8166666666671</v>
      </c>
      <c r="J138" s="36">
        <v>2374.6333333333332</v>
      </c>
      <c r="K138" s="31">
        <v>2255</v>
      </c>
      <c r="L138" s="31">
        <v>2156.15</v>
      </c>
      <c r="M138" s="31">
        <v>2.5064600000000001</v>
      </c>
      <c r="N138" s="1"/>
      <c r="O138" s="1"/>
    </row>
    <row r="139" spans="1:15" ht="12.75" customHeight="1">
      <c r="A139" s="51">
        <v>130</v>
      </c>
      <c r="B139" s="53" t="s">
        <v>171</v>
      </c>
      <c r="C139" s="31">
        <v>587.15</v>
      </c>
      <c r="D139" s="36">
        <v>583.28333333333342</v>
      </c>
      <c r="E139" s="36">
        <v>578.06666666666683</v>
      </c>
      <c r="F139" s="36">
        <v>568.98333333333346</v>
      </c>
      <c r="G139" s="36">
        <v>563.76666666666688</v>
      </c>
      <c r="H139" s="36">
        <v>592.36666666666679</v>
      </c>
      <c r="I139" s="36">
        <v>597.58333333333326</v>
      </c>
      <c r="J139" s="36">
        <v>606.66666666666674</v>
      </c>
      <c r="K139" s="31">
        <v>588.5</v>
      </c>
      <c r="L139" s="31">
        <v>574.20000000000005</v>
      </c>
      <c r="M139" s="31">
        <v>17.753039999999999</v>
      </c>
      <c r="N139" s="1"/>
      <c r="O139" s="1"/>
    </row>
    <row r="140" spans="1:15" ht="12.75" customHeight="1">
      <c r="A140" s="51">
        <v>131</v>
      </c>
      <c r="B140" s="53" t="s">
        <v>172</v>
      </c>
      <c r="C140" s="31">
        <v>12675.5</v>
      </c>
      <c r="D140" s="36">
        <v>12624.483333333332</v>
      </c>
      <c r="E140" s="36">
        <v>12552.016666666663</v>
      </c>
      <c r="F140" s="36">
        <v>12428.533333333331</v>
      </c>
      <c r="G140" s="36">
        <v>12356.066666666662</v>
      </c>
      <c r="H140" s="36">
        <v>12747.966666666664</v>
      </c>
      <c r="I140" s="36">
        <v>12820.433333333334</v>
      </c>
      <c r="J140" s="36">
        <v>12943.916666666664</v>
      </c>
      <c r="K140" s="31">
        <v>12696.95</v>
      </c>
      <c r="L140" s="31">
        <v>12501</v>
      </c>
      <c r="M140" s="31">
        <v>3.2867000000000002</v>
      </c>
      <c r="N140" s="1"/>
      <c r="O140" s="1"/>
    </row>
    <row r="141" spans="1:15" ht="12.75" customHeight="1">
      <c r="A141" s="51">
        <v>132</v>
      </c>
      <c r="B141" s="53" t="s">
        <v>176</v>
      </c>
      <c r="C141" s="31">
        <v>976.1</v>
      </c>
      <c r="D141" s="36">
        <v>975.76666666666677</v>
      </c>
      <c r="E141" s="36">
        <v>954.83333333333348</v>
      </c>
      <c r="F141" s="36">
        <v>933.56666666666672</v>
      </c>
      <c r="G141" s="36">
        <v>912.63333333333344</v>
      </c>
      <c r="H141" s="36">
        <v>997.03333333333353</v>
      </c>
      <c r="I141" s="36">
        <v>1017.9666666666667</v>
      </c>
      <c r="J141" s="36">
        <v>1039.2333333333336</v>
      </c>
      <c r="K141" s="31">
        <v>996.7</v>
      </c>
      <c r="L141" s="31">
        <v>954.5</v>
      </c>
      <c r="M141" s="31">
        <v>13.07701</v>
      </c>
      <c r="N141" s="1"/>
      <c r="O141" s="1"/>
    </row>
    <row r="142" spans="1:15" ht="12.75" customHeight="1">
      <c r="A142" s="51">
        <v>133</v>
      </c>
      <c r="B142" s="53" t="s">
        <v>283</v>
      </c>
      <c r="C142" s="31">
        <v>811.4</v>
      </c>
      <c r="D142" s="36">
        <v>802.55000000000007</v>
      </c>
      <c r="E142" s="36">
        <v>791.10000000000014</v>
      </c>
      <c r="F142" s="36">
        <v>770.80000000000007</v>
      </c>
      <c r="G142" s="36">
        <v>759.35000000000014</v>
      </c>
      <c r="H142" s="36">
        <v>822.85000000000014</v>
      </c>
      <c r="I142" s="36">
        <v>834.30000000000018</v>
      </c>
      <c r="J142" s="36">
        <v>854.60000000000014</v>
      </c>
      <c r="K142" s="31">
        <v>814</v>
      </c>
      <c r="L142" s="31">
        <v>782.25</v>
      </c>
      <c r="M142" s="31">
        <v>6.7465200000000003</v>
      </c>
      <c r="N142" s="1"/>
      <c r="O142" s="1"/>
    </row>
    <row r="143" spans="1:15" ht="12.75" customHeight="1">
      <c r="A143" s="51">
        <v>134</v>
      </c>
      <c r="B143" s="53" t="s">
        <v>448</v>
      </c>
      <c r="C143" s="31">
        <v>2196.9499999999998</v>
      </c>
      <c r="D143" s="36">
        <v>2203.9166666666665</v>
      </c>
      <c r="E143" s="36">
        <v>2169.3833333333332</v>
      </c>
      <c r="F143" s="36">
        <v>2141.8166666666666</v>
      </c>
      <c r="G143" s="36">
        <v>2107.2833333333333</v>
      </c>
      <c r="H143" s="36">
        <v>2231.4833333333331</v>
      </c>
      <c r="I143" s="36">
        <v>2266.0166666666669</v>
      </c>
      <c r="J143" s="36">
        <v>2293.583333333333</v>
      </c>
      <c r="K143" s="31">
        <v>2238.4499999999998</v>
      </c>
      <c r="L143" s="31">
        <v>2176.35</v>
      </c>
      <c r="M143" s="31">
        <v>8.1541999999999994</v>
      </c>
      <c r="N143" s="1"/>
      <c r="O143" s="1"/>
    </row>
    <row r="144" spans="1:15" ht="12.75" customHeight="1">
      <c r="A144" s="51">
        <v>135</v>
      </c>
      <c r="B144" s="53" t="s">
        <v>284</v>
      </c>
      <c r="C144" s="31">
        <v>67.5</v>
      </c>
      <c r="D144" s="36">
        <v>67.766666666666666</v>
      </c>
      <c r="E144" s="36">
        <v>66.833333333333329</v>
      </c>
      <c r="F144" s="36">
        <v>66.166666666666657</v>
      </c>
      <c r="G144" s="36">
        <v>65.23333333333332</v>
      </c>
      <c r="H144" s="36">
        <v>68.433333333333337</v>
      </c>
      <c r="I144" s="36">
        <v>69.366666666666674</v>
      </c>
      <c r="J144" s="36">
        <v>70.033333333333346</v>
      </c>
      <c r="K144" s="31">
        <v>68.7</v>
      </c>
      <c r="L144" s="31">
        <v>67.099999999999994</v>
      </c>
      <c r="M144" s="31">
        <v>27.174779999999998</v>
      </c>
      <c r="N144" s="1"/>
      <c r="O144" s="1"/>
    </row>
    <row r="145" spans="1:15" ht="12.75" customHeight="1">
      <c r="A145" s="51">
        <v>136</v>
      </c>
      <c r="B145" s="53" t="s">
        <v>179</v>
      </c>
      <c r="C145" s="31">
        <v>2231.1999999999998</v>
      </c>
      <c r="D145" s="36">
        <v>2230.9</v>
      </c>
      <c r="E145" s="36">
        <v>2212.0500000000002</v>
      </c>
      <c r="F145" s="36">
        <v>2192.9</v>
      </c>
      <c r="G145" s="36">
        <v>2174.0500000000002</v>
      </c>
      <c r="H145" s="36">
        <v>2250.0500000000002</v>
      </c>
      <c r="I145" s="36">
        <v>2268.8999999999996</v>
      </c>
      <c r="J145" s="36">
        <v>2288.0500000000002</v>
      </c>
      <c r="K145" s="31">
        <v>2249.75</v>
      </c>
      <c r="L145" s="31">
        <v>2211.75</v>
      </c>
      <c r="M145" s="31">
        <v>1.6881699999999999</v>
      </c>
      <c r="N145" s="1"/>
      <c r="O145" s="1"/>
    </row>
    <row r="146" spans="1:15" ht="12.75" customHeight="1">
      <c r="A146" s="51">
        <v>137</v>
      </c>
      <c r="B146" s="53" t="s">
        <v>181</v>
      </c>
      <c r="C146" s="31">
        <v>1663.25</v>
      </c>
      <c r="D146" s="36">
        <v>1641.9666666666665</v>
      </c>
      <c r="E146" s="36">
        <v>1611.9333333333329</v>
      </c>
      <c r="F146" s="36">
        <v>1560.6166666666666</v>
      </c>
      <c r="G146" s="36">
        <v>1530.583333333333</v>
      </c>
      <c r="H146" s="36">
        <v>1693.2833333333328</v>
      </c>
      <c r="I146" s="36">
        <v>1723.3166666666662</v>
      </c>
      <c r="J146" s="36">
        <v>1774.6333333333328</v>
      </c>
      <c r="K146" s="31">
        <v>1672</v>
      </c>
      <c r="L146" s="31">
        <v>1590.65</v>
      </c>
      <c r="M146" s="31">
        <v>5.15191</v>
      </c>
      <c r="N146" s="1"/>
      <c r="O146" s="1"/>
    </row>
    <row r="147" spans="1:15" ht="12.75" customHeight="1">
      <c r="A147" s="51">
        <v>138</v>
      </c>
      <c r="B147" s="53" t="s">
        <v>455</v>
      </c>
      <c r="C147" s="31">
        <v>94.5</v>
      </c>
      <c r="D147" s="36">
        <v>93.466666666666654</v>
      </c>
      <c r="E147" s="36">
        <v>91.433333333333309</v>
      </c>
      <c r="F147" s="36">
        <v>88.36666666666666</v>
      </c>
      <c r="G147" s="36">
        <v>86.333333333333314</v>
      </c>
      <c r="H147" s="36">
        <v>96.533333333333303</v>
      </c>
      <c r="I147" s="36">
        <v>98.566666666666634</v>
      </c>
      <c r="J147" s="36">
        <v>101.6333333333333</v>
      </c>
      <c r="K147" s="31">
        <v>95.5</v>
      </c>
      <c r="L147" s="31">
        <v>90.4</v>
      </c>
      <c r="M147" s="31">
        <v>996.53413999999998</v>
      </c>
      <c r="N147" s="1"/>
      <c r="O147" s="1"/>
    </row>
    <row r="148" spans="1:15" ht="12.75" customHeight="1">
      <c r="A148" s="51">
        <v>139</v>
      </c>
      <c r="B148" s="53" t="s">
        <v>186</v>
      </c>
      <c r="C148" s="31">
        <v>255.4</v>
      </c>
      <c r="D148" s="36">
        <v>253.61666666666665</v>
      </c>
      <c r="E148" s="36">
        <v>250.23333333333329</v>
      </c>
      <c r="F148" s="36">
        <v>245.06666666666663</v>
      </c>
      <c r="G148" s="36">
        <v>241.68333333333328</v>
      </c>
      <c r="H148" s="36">
        <v>258.7833333333333</v>
      </c>
      <c r="I148" s="36">
        <v>262.16666666666669</v>
      </c>
      <c r="J148" s="36">
        <v>267.33333333333331</v>
      </c>
      <c r="K148" s="31">
        <v>257</v>
      </c>
      <c r="L148" s="31">
        <v>248.45</v>
      </c>
      <c r="M148" s="31">
        <v>94.470200000000006</v>
      </c>
      <c r="N148" s="1"/>
      <c r="O148" s="1"/>
    </row>
    <row r="149" spans="1:15" ht="12.75" customHeight="1">
      <c r="A149" s="51">
        <v>140</v>
      </c>
      <c r="B149" s="53" t="s">
        <v>188</v>
      </c>
      <c r="C149" s="31">
        <v>355.5</v>
      </c>
      <c r="D149" s="36">
        <v>353.13333333333338</v>
      </c>
      <c r="E149" s="36">
        <v>349.91666666666674</v>
      </c>
      <c r="F149" s="36">
        <v>344.33333333333337</v>
      </c>
      <c r="G149" s="36">
        <v>341.11666666666673</v>
      </c>
      <c r="H149" s="36">
        <v>358.71666666666675</v>
      </c>
      <c r="I149" s="36">
        <v>361.93333333333334</v>
      </c>
      <c r="J149" s="36">
        <v>367.51666666666677</v>
      </c>
      <c r="K149" s="31">
        <v>356.35</v>
      </c>
      <c r="L149" s="31">
        <v>347.55</v>
      </c>
      <c r="M149" s="31">
        <v>116.99095</v>
      </c>
      <c r="N149" s="1"/>
      <c r="O149" s="1"/>
    </row>
    <row r="150" spans="1:15" ht="12.75" customHeight="1">
      <c r="A150" s="51">
        <v>141</v>
      </c>
      <c r="B150" s="53" t="s">
        <v>184</v>
      </c>
      <c r="C150" s="31">
        <v>3247.55</v>
      </c>
      <c r="D150" s="36">
        <v>3251.3666666666668</v>
      </c>
      <c r="E150" s="36">
        <v>3207.7833333333338</v>
      </c>
      <c r="F150" s="36">
        <v>3168.0166666666669</v>
      </c>
      <c r="G150" s="36">
        <v>3124.4333333333338</v>
      </c>
      <c r="H150" s="36">
        <v>3291.1333333333337</v>
      </c>
      <c r="I150" s="36">
        <v>3334.7166666666667</v>
      </c>
      <c r="J150" s="36">
        <v>3374.4833333333336</v>
      </c>
      <c r="K150" s="31">
        <v>3294.95</v>
      </c>
      <c r="L150" s="31">
        <v>3211.6</v>
      </c>
      <c r="M150" s="31">
        <v>2.0689799999999998</v>
      </c>
      <c r="N150" s="1"/>
      <c r="O150" s="1"/>
    </row>
    <row r="151" spans="1:15" ht="12.75" customHeight="1">
      <c r="A151" s="51">
        <v>142</v>
      </c>
      <c r="B151" s="53" t="s">
        <v>185</v>
      </c>
      <c r="C151" s="31">
        <v>2533.1999999999998</v>
      </c>
      <c r="D151" s="36">
        <v>2528.5499999999997</v>
      </c>
      <c r="E151" s="36">
        <v>2508.0999999999995</v>
      </c>
      <c r="F151" s="36">
        <v>2482.9999999999995</v>
      </c>
      <c r="G151" s="36">
        <v>2462.5499999999993</v>
      </c>
      <c r="H151" s="36">
        <v>2553.6499999999996</v>
      </c>
      <c r="I151" s="36">
        <v>2574.0999999999995</v>
      </c>
      <c r="J151" s="36">
        <v>2599.1999999999998</v>
      </c>
      <c r="K151" s="31">
        <v>2549</v>
      </c>
      <c r="L151" s="31">
        <v>2503.4499999999998</v>
      </c>
      <c r="M151" s="31">
        <v>6.9741600000000004</v>
      </c>
      <c r="N151" s="1"/>
      <c r="O151" s="1"/>
    </row>
    <row r="152" spans="1:15" ht="12.75" customHeight="1">
      <c r="A152" s="51">
        <v>143</v>
      </c>
      <c r="B152" s="53" t="s">
        <v>189</v>
      </c>
      <c r="C152" s="31">
        <v>1469.65</v>
      </c>
      <c r="D152" s="36">
        <v>1466.25</v>
      </c>
      <c r="E152" s="36">
        <v>1447.8</v>
      </c>
      <c r="F152" s="36">
        <v>1425.95</v>
      </c>
      <c r="G152" s="36">
        <v>1407.5</v>
      </c>
      <c r="H152" s="36">
        <v>1488.1</v>
      </c>
      <c r="I152" s="36">
        <v>1506.5499999999997</v>
      </c>
      <c r="J152" s="36">
        <v>1528.3999999999999</v>
      </c>
      <c r="K152" s="31">
        <v>1484.7</v>
      </c>
      <c r="L152" s="31">
        <v>1444.4</v>
      </c>
      <c r="M152" s="31">
        <v>2.2257099999999999</v>
      </c>
      <c r="N152" s="1"/>
      <c r="O152" s="1"/>
    </row>
    <row r="153" spans="1:15" ht="12.75" customHeight="1">
      <c r="A153" s="51">
        <v>144</v>
      </c>
      <c r="B153" s="53" t="s">
        <v>191</v>
      </c>
      <c r="C153" s="31">
        <v>270.25</v>
      </c>
      <c r="D153" s="36">
        <v>268.63333333333338</v>
      </c>
      <c r="E153" s="36">
        <v>266.06666666666678</v>
      </c>
      <c r="F153" s="36">
        <v>261.88333333333338</v>
      </c>
      <c r="G153" s="36">
        <v>259.31666666666678</v>
      </c>
      <c r="H153" s="36">
        <v>272.81666666666678</v>
      </c>
      <c r="I153" s="36">
        <v>275.38333333333338</v>
      </c>
      <c r="J153" s="36">
        <v>279.56666666666678</v>
      </c>
      <c r="K153" s="31">
        <v>271.2</v>
      </c>
      <c r="L153" s="31">
        <v>264.45</v>
      </c>
      <c r="M153" s="31">
        <v>95.307379999999995</v>
      </c>
      <c r="N153" s="1"/>
      <c r="O153" s="1"/>
    </row>
    <row r="154" spans="1:15" ht="12.75" customHeight="1">
      <c r="A154" s="51">
        <v>145</v>
      </c>
      <c r="B154" s="53" t="s">
        <v>286</v>
      </c>
      <c r="C154" s="31">
        <v>619.1</v>
      </c>
      <c r="D154" s="36">
        <v>613.2166666666667</v>
      </c>
      <c r="E154" s="36">
        <v>603.53333333333342</v>
      </c>
      <c r="F154" s="36">
        <v>587.9666666666667</v>
      </c>
      <c r="G154" s="36">
        <v>578.28333333333342</v>
      </c>
      <c r="H154" s="36">
        <v>628.78333333333342</v>
      </c>
      <c r="I154" s="36">
        <v>638.46666666666681</v>
      </c>
      <c r="J154" s="36">
        <v>654.03333333333342</v>
      </c>
      <c r="K154" s="31">
        <v>622.9</v>
      </c>
      <c r="L154" s="31">
        <v>597.65</v>
      </c>
      <c r="M154" s="31">
        <v>30.985309999999998</v>
      </c>
      <c r="N154" s="1"/>
      <c r="O154" s="1"/>
    </row>
    <row r="155" spans="1:15" ht="12.75" customHeight="1">
      <c r="A155" s="51">
        <v>146</v>
      </c>
      <c r="B155" s="53" t="s">
        <v>287</v>
      </c>
      <c r="C155" s="31">
        <v>349.65</v>
      </c>
      <c r="D155" s="36">
        <v>344.8</v>
      </c>
      <c r="E155" s="36">
        <v>339.95000000000005</v>
      </c>
      <c r="F155" s="36">
        <v>330.25000000000006</v>
      </c>
      <c r="G155" s="36">
        <v>325.40000000000009</v>
      </c>
      <c r="H155" s="36">
        <v>354.5</v>
      </c>
      <c r="I155" s="36">
        <v>359.35</v>
      </c>
      <c r="J155" s="36">
        <v>369.04999999999995</v>
      </c>
      <c r="K155" s="31">
        <v>349.65</v>
      </c>
      <c r="L155" s="31">
        <v>335.1</v>
      </c>
      <c r="M155" s="31">
        <v>56.928849999999997</v>
      </c>
      <c r="N155" s="1"/>
      <c r="O155" s="1"/>
    </row>
    <row r="156" spans="1:15" ht="12.75" customHeight="1">
      <c r="A156" s="51">
        <v>147</v>
      </c>
      <c r="B156" s="53" t="s">
        <v>288</v>
      </c>
      <c r="C156" s="31">
        <v>1202.25</v>
      </c>
      <c r="D156" s="36">
        <v>1212.2833333333333</v>
      </c>
      <c r="E156" s="36">
        <v>1180.0666666666666</v>
      </c>
      <c r="F156" s="36">
        <v>1157.8833333333332</v>
      </c>
      <c r="G156" s="36">
        <v>1125.6666666666665</v>
      </c>
      <c r="H156" s="36">
        <v>1234.4666666666667</v>
      </c>
      <c r="I156" s="36">
        <v>1266.6833333333334</v>
      </c>
      <c r="J156" s="36">
        <v>1288.8666666666668</v>
      </c>
      <c r="K156" s="31">
        <v>1244.5</v>
      </c>
      <c r="L156" s="31">
        <v>1190.0999999999999</v>
      </c>
      <c r="M156" s="31">
        <v>12.359769999999999</v>
      </c>
      <c r="N156" s="1"/>
      <c r="O156" s="1"/>
    </row>
    <row r="157" spans="1:15" ht="12.75" customHeight="1">
      <c r="A157" s="51">
        <v>148</v>
      </c>
      <c r="B157" s="53" t="s">
        <v>198</v>
      </c>
      <c r="C157" s="31">
        <v>3562.6</v>
      </c>
      <c r="D157" s="36">
        <v>3545.7166666666667</v>
      </c>
      <c r="E157" s="36">
        <v>3521.0333333333333</v>
      </c>
      <c r="F157" s="36">
        <v>3479.4666666666667</v>
      </c>
      <c r="G157" s="36">
        <v>3454.7833333333333</v>
      </c>
      <c r="H157" s="36">
        <v>3587.2833333333333</v>
      </c>
      <c r="I157" s="36">
        <v>3611.9666666666667</v>
      </c>
      <c r="J157" s="36">
        <v>3653.5333333333333</v>
      </c>
      <c r="K157" s="31">
        <v>3570.4</v>
      </c>
      <c r="L157" s="31">
        <v>3504.15</v>
      </c>
      <c r="M157" s="31">
        <v>1.0630900000000001</v>
      </c>
      <c r="N157" s="1"/>
      <c r="O157" s="1"/>
    </row>
    <row r="158" spans="1:15" ht="12.75" customHeight="1">
      <c r="A158" s="51">
        <v>149</v>
      </c>
      <c r="B158" s="53" t="s">
        <v>192</v>
      </c>
      <c r="C158" s="31">
        <v>34524.550000000003</v>
      </c>
      <c r="D158" s="36">
        <v>34473.683333333334</v>
      </c>
      <c r="E158" s="36">
        <v>34248.366666666669</v>
      </c>
      <c r="F158" s="36">
        <v>33972.183333333334</v>
      </c>
      <c r="G158" s="36">
        <v>33746.866666666669</v>
      </c>
      <c r="H158" s="36">
        <v>34749.866666666669</v>
      </c>
      <c r="I158" s="36">
        <v>34975.183333333334</v>
      </c>
      <c r="J158" s="36">
        <v>35251.366666666669</v>
      </c>
      <c r="K158" s="31">
        <v>34699</v>
      </c>
      <c r="L158" s="31">
        <v>34197.5</v>
      </c>
      <c r="M158" s="31">
        <v>0.1862</v>
      </c>
      <c r="N158" s="1"/>
      <c r="O158" s="1"/>
    </row>
    <row r="159" spans="1:15" ht="12.75" customHeight="1">
      <c r="A159" s="51">
        <v>150</v>
      </c>
      <c r="B159" s="53" t="s">
        <v>289</v>
      </c>
      <c r="C159" s="31">
        <v>1361.4</v>
      </c>
      <c r="D159" s="36">
        <v>1359.0333333333335</v>
      </c>
      <c r="E159" s="36">
        <v>1345.366666666667</v>
      </c>
      <c r="F159" s="36">
        <v>1329.3333333333335</v>
      </c>
      <c r="G159" s="36">
        <v>1315.666666666667</v>
      </c>
      <c r="H159" s="36">
        <v>1375.0666666666671</v>
      </c>
      <c r="I159" s="36">
        <v>1388.7333333333336</v>
      </c>
      <c r="J159" s="36">
        <v>1404.7666666666671</v>
      </c>
      <c r="K159" s="31">
        <v>1372.7</v>
      </c>
      <c r="L159" s="31">
        <v>1343</v>
      </c>
      <c r="M159" s="31">
        <v>2.5176099999999999</v>
      </c>
      <c r="N159" s="1"/>
      <c r="O159" s="1"/>
    </row>
    <row r="160" spans="1:15" ht="12.75" customHeight="1">
      <c r="A160" s="51">
        <v>151</v>
      </c>
      <c r="B160" s="53" t="s">
        <v>194</v>
      </c>
      <c r="C160" s="31">
        <v>3367.5</v>
      </c>
      <c r="D160" s="36">
        <v>3341.4666666666667</v>
      </c>
      <c r="E160" s="36">
        <v>3280.0333333333333</v>
      </c>
      <c r="F160" s="36">
        <v>3192.5666666666666</v>
      </c>
      <c r="G160" s="36">
        <v>3131.1333333333332</v>
      </c>
      <c r="H160" s="36">
        <v>3428.9333333333334</v>
      </c>
      <c r="I160" s="36">
        <v>3490.3666666666668</v>
      </c>
      <c r="J160" s="36">
        <v>3577.8333333333335</v>
      </c>
      <c r="K160" s="31">
        <v>3402.9</v>
      </c>
      <c r="L160" s="31">
        <v>3254</v>
      </c>
      <c r="M160" s="31">
        <v>5.7402600000000001</v>
      </c>
      <c r="N160" s="1"/>
      <c r="O160" s="1"/>
    </row>
    <row r="161" spans="1:15" ht="12.75" customHeight="1">
      <c r="A161" s="51">
        <v>152</v>
      </c>
      <c r="B161" s="53" t="s">
        <v>195</v>
      </c>
      <c r="C161" s="31">
        <v>299.64999999999998</v>
      </c>
      <c r="D161" s="36">
        <v>298.06666666666666</v>
      </c>
      <c r="E161" s="36">
        <v>294.73333333333335</v>
      </c>
      <c r="F161" s="36">
        <v>289.81666666666666</v>
      </c>
      <c r="G161" s="36">
        <v>286.48333333333335</v>
      </c>
      <c r="H161" s="36">
        <v>302.98333333333335</v>
      </c>
      <c r="I161" s="36">
        <v>306.31666666666672</v>
      </c>
      <c r="J161" s="36">
        <v>311.23333333333335</v>
      </c>
      <c r="K161" s="31">
        <v>301.39999999999998</v>
      </c>
      <c r="L161" s="31">
        <v>293.14999999999998</v>
      </c>
      <c r="M161" s="31">
        <v>31.813110000000002</v>
      </c>
      <c r="N161" s="1"/>
      <c r="O161" s="1"/>
    </row>
    <row r="162" spans="1:15" ht="12.75" customHeight="1">
      <c r="A162" s="51">
        <v>153</v>
      </c>
      <c r="B162" s="53" t="s">
        <v>197</v>
      </c>
      <c r="C162" s="31">
        <v>2919.95</v>
      </c>
      <c r="D162" s="36">
        <v>2900.6833333333329</v>
      </c>
      <c r="E162" s="36">
        <v>2864.3666666666659</v>
      </c>
      <c r="F162" s="36">
        <v>2808.7833333333328</v>
      </c>
      <c r="G162" s="36">
        <v>2772.4666666666658</v>
      </c>
      <c r="H162" s="36">
        <v>2956.266666666666</v>
      </c>
      <c r="I162" s="36">
        <v>2992.5833333333326</v>
      </c>
      <c r="J162" s="36">
        <v>3048.1666666666661</v>
      </c>
      <c r="K162" s="31">
        <v>2937</v>
      </c>
      <c r="L162" s="31">
        <v>2845.1</v>
      </c>
      <c r="M162" s="31">
        <v>5.5514799999999997</v>
      </c>
      <c r="N162" s="1"/>
      <c r="O162" s="1"/>
    </row>
    <row r="163" spans="1:15" ht="12.75" customHeight="1">
      <c r="A163" s="51">
        <v>154</v>
      </c>
      <c r="B163" s="53" t="s">
        <v>193</v>
      </c>
      <c r="C163" s="31">
        <v>847.4</v>
      </c>
      <c r="D163" s="36">
        <v>837.56666666666661</v>
      </c>
      <c r="E163" s="36">
        <v>826.13333333333321</v>
      </c>
      <c r="F163" s="36">
        <v>804.86666666666656</v>
      </c>
      <c r="G163" s="36">
        <v>793.43333333333317</v>
      </c>
      <c r="H163" s="36">
        <v>858.83333333333326</v>
      </c>
      <c r="I163" s="36">
        <v>870.26666666666665</v>
      </c>
      <c r="J163" s="36">
        <v>891.5333333333333</v>
      </c>
      <c r="K163" s="31">
        <v>849</v>
      </c>
      <c r="L163" s="31">
        <v>816.3</v>
      </c>
      <c r="M163" s="31">
        <v>18.11909</v>
      </c>
      <c r="N163" s="1"/>
      <c r="O163" s="1"/>
    </row>
    <row r="164" spans="1:15" ht="12.75" customHeight="1">
      <c r="A164" s="51">
        <v>155</v>
      </c>
      <c r="B164" s="53" t="s">
        <v>200</v>
      </c>
      <c r="C164" s="31">
        <v>6155.65</v>
      </c>
      <c r="D164" s="36">
        <v>6093.5333333333328</v>
      </c>
      <c r="E164" s="36">
        <v>5824.1166666666659</v>
      </c>
      <c r="F164" s="36">
        <v>5492.583333333333</v>
      </c>
      <c r="G164" s="36">
        <v>5223.1666666666661</v>
      </c>
      <c r="H164" s="36">
        <v>6425.0666666666657</v>
      </c>
      <c r="I164" s="36">
        <v>6694.4833333333336</v>
      </c>
      <c r="J164" s="36">
        <v>7026.0166666666655</v>
      </c>
      <c r="K164" s="31">
        <v>6362.95</v>
      </c>
      <c r="L164" s="31">
        <v>5762</v>
      </c>
      <c r="M164" s="31">
        <v>34.231070000000003</v>
      </c>
      <c r="N164" s="1"/>
      <c r="O164" s="1"/>
    </row>
    <row r="165" spans="1:15" ht="12.75" customHeight="1">
      <c r="A165" s="51">
        <v>156</v>
      </c>
      <c r="B165" s="53" t="s">
        <v>290</v>
      </c>
      <c r="C165" s="31">
        <v>462.85</v>
      </c>
      <c r="D165" s="36">
        <v>460.83333333333331</v>
      </c>
      <c r="E165" s="36">
        <v>455.06666666666661</v>
      </c>
      <c r="F165" s="36">
        <v>447.2833333333333</v>
      </c>
      <c r="G165" s="36">
        <v>441.51666666666659</v>
      </c>
      <c r="H165" s="36">
        <v>468.61666666666662</v>
      </c>
      <c r="I165" s="36">
        <v>474.38333333333338</v>
      </c>
      <c r="J165" s="36">
        <v>482.16666666666663</v>
      </c>
      <c r="K165" s="31">
        <v>466.6</v>
      </c>
      <c r="L165" s="31">
        <v>453.05</v>
      </c>
      <c r="M165" s="31">
        <v>7.9542099999999998</v>
      </c>
      <c r="N165" s="1"/>
      <c r="O165" s="1"/>
    </row>
    <row r="166" spans="1:15" ht="12.75" customHeight="1">
      <c r="A166" s="51">
        <v>157</v>
      </c>
      <c r="B166" s="53" t="s">
        <v>196</v>
      </c>
      <c r="C166" s="31">
        <v>417.65</v>
      </c>
      <c r="D166" s="36">
        <v>416.88333333333338</v>
      </c>
      <c r="E166" s="36">
        <v>408.46666666666675</v>
      </c>
      <c r="F166" s="36">
        <v>399.28333333333336</v>
      </c>
      <c r="G166" s="36">
        <v>390.86666666666673</v>
      </c>
      <c r="H166" s="36">
        <v>426.06666666666678</v>
      </c>
      <c r="I166" s="36">
        <v>434.48333333333341</v>
      </c>
      <c r="J166" s="36">
        <v>443.6666666666668</v>
      </c>
      <c r="K166" s="31">
        <v>425.3</v>
      </c>
      <c r="L166" s="31">
        <v>407.7</v>
      </c>
      <c r="M166" s="31">
        <v>145.27463</v>
      </c>
      <c r="N166" s="1"/>
      <c r="O166" s="1"/>
    </row>
    <row r="167" spans="1:15" ht="12.75" customHeight="1">
      <c r="A167" s="51">
        <v>158</v>
      </c>
      <c r="B167" s="53" t="s">
        <v>201</v>
      </c>
      <c r="C167" s="31">
        <v>303.75</v>
      </c>
      <c r="D167" s="36">
        <v>301.48333333333335</v>
      </c>
      <c r="E167" s="36">
        <v>298.51666666666671</v>
      </c>
      <c r="F167" s="36">
        <v>293.28333333333336</v>
      </c>
      <c r="G167" s="36">
        <v>290.31666666666672</v>
      </c>
      <c r="H167" s="36">
        <v>306.7166666666667</v>
      </c>
      <c r="I167" s="36">
        <v>309.68333333333339</v>
      </c>
      <c r="J167" s="36">
        <v>314.91666666666669</v>
      </c>
      <c r="K167" s="31">
        <v>304.45</v>
      </c>
      <c r="L167" s="31">
        <v>296.25</v>
      </c>
      <c r="M167" s="31">
        <v>117.86977</v>
      </c>
      <c r="N167" s="1"/>
      <c r="O167" s="1"/>
    </row>
    <row r="168" spans="1:15" ht="12.75" customHeight="1">
      <c r="A168" s="51">
        <v>159</v>
      </c>
      <c r="B168" s="53" t="s">
        <v>291</v>
      </c>
      <c r="C168" s="31">
        <v>1519.6</v>
      </c>
      <c r="D168" s="36">
        <v>1494.3333333333333</v>
      </c>
      <c r="E168" s="36">
        <v>1451.4166666666665</v>
      </c>
      <c r="F168" s="36">
        <v>1383.2333333333333</v>
      </c>
      <c r="G168" s="36">
        <v>1340.3166666666666</v>
      </c>
      <c r="H168" s="36">
        <v>1562.5166666666664</v>
      </c>
      <c r="I168" s="36">
        <v>1605.4333333333329</v>
      </c>
      <c r="J168" s="36">
        <v>1673.6166666666663</v>
      </c>
      <c r="K168" s="31">
        <v>1537.25</v>
      </c>
      <c r="L168" s="31">
        <v>1426.15</v>
      </c>
      <c r="M168" s="31">
        <v>10.82573</v>
      </c>
      <c r="N168" s="1"/>
      <c r="O168" s="1"/>
    </row>
    <row r="169" spans="1:15" ht="12.75" customHeight="1">
      <c r="A169" s="51">
        <v>160</v>
      </c>
      <c r="B169" s="53" t="s">
        <v>292</v>
      </c>
      <c r="C169" s="31">
        <v>15703.15</v>
      </c>
      <c r="D169" s="36">
        <v>15771.699999999999</v>
      </c>
      <c r="E169" s="36">
        <v>15532.449999999997</v>
      </c>
      <c r="F169" s="36">
        <v>15361.749999999998</v>
      </c>
      <c r="G169" s="36">
        <v>15122.499999999996</v>
      </c>
      <c r="H169" s="36">
        <v>15942.399999999998</v>
      </c>
      <c r="I169" s="36">
        <v>16181.650000000001</v>
      </c>
      <c r="J169" s="36">
        <v>16352.349999999999</v>
      </c>
      <c r="K169" s="31">
        <v>16010.95</v>
      </c>
      <c r="L169" s="31">
        <v>15601</v>
      </c>
      <c r="M169" s="31">
        <v>7.4209999999999998E-2</v>
      </c>
      <c r="N169" s="1"/>
      <c r="O169" s="1"/>
    </row>
    <row r="170" spans="1:15" ht="12.75" customHeight="1">
      <c r="A170" s="51">
        <v>161</v>
      </c>
      <c r="B170" s="53" t="s">
        <v>199</v>
      </c>
      <c r="C170" s="31">
        <v>123.9</v>
      </c>
      <c r="D170" s="36">
        <v>123.05</v>
      </c>
      <c r="E170" s="36">
        <v>121.35</v>
      </c>
      <c r="F170" s="36">
        <v>118.8</v>
      </c>
      <c r="G170" s="36">
        <v>117.1</v>
      </c>
      <c r="H170" s="36">
        <v>125.6</v>
      </c>
      <c r="I170" s="36">
        <v>127.30000000000001</v>
      </c>
      <c r="J170" s="36">
        <v>129.85</v>
      </c>
      <c r="K170" s="31">
        <v>124.75</v>
      </c>
      <c r="L170" s="31">
        <v>120.5</v>
      </c>
      <c r="M170" s="31">
        <v>451.63173999999998</v>
      </c>
      <c r="N170" s="1"/>
      <c r="O170" s="1"/>
    </row>
    <row r="171" spans="1:15" ht="12.75" customHeight="1">
      <c r="A171" s="51">
        <v>162</v>
      </c>
      <c r="B171" s="53" t="s">
        <v>207</v>
      </c>
      <c r="C171" s="31">
        <v>513.85</v>
      </c>
      <c r="D171" s="36">
        <v>510.13333333333327</v>
      </c>
      <c r="E171" s="36">
        <v>501.01666666666654</v>
      </c>
      <c r="F171" s="36">
        <v>488.18333333333328</v>
      </c>
      <c r="G171" s="36">
        <v>479.06666666666655</v>
      </c>
      <c r="H171" s="36">
        <v>522.96666666666647</v>
      </c>
      <c r="I171" s="36">
        <v>532.08333333333326</v>
      </c>
      <c r="J171" s="36">
        <v>544.91666666666652</v>
      </c>
      <c r="K171" s="31">
        <v>519.25</v>
      </c>
      <c r="L171" s="31">
        <v>497.3</v>
      </c>
      <c r="M171" s="31">
        <v>191.70559</v>
      </c>
      <c r="N171" s="1"/>
      <c r="O171" s="1"/>
    </row>
    <row r="172" spans="1:15" ht="12.75" customHeight="1">
      <c r="A172" s="51">
        <v>163</v>
      </c>
      <c r="B172" s="53" t="s">
        <v>479</v>
      </c>
      <c r="C172" s="31">
        <v>261.05</v>
      </c>
      <c r="D172" s="36">
        <v>258.76666666666671</v>
      </c>
      <c r="E172" s="36">
        <v>254.18333333333339</v>
      </c>
      <c r="F172" s="36">
        <v>247.31666666666669</v>
      </c>
      <c r="G172" s="36">
        <v>242.73333333333338</v>
      </c>
      <c r="H172" s="36">
        <v>265.63333333333344</v>
      </c>
      <c r="I172" s="36">
        <v>270.21666666666681</v>
      </c>
      <c r="J172" s="36">
        <v>277.08333333333343</v>
      </c>
      <c r="K172" s="31">
        <v>263.35000000000002</v>
      </c>
      <c r="L172" s="31">
        <v>251.9</v>
      </c>
      <c r="M172" s="31">
        <v>100.34497</v>
      </c>
      <c r="N172" s="1"/>
      <c r="O172" s="1"/>
    </row>
    <row r="173" spans="1:15" ht="12.75" customHeight="1">
      <c r="A173" s="51">
        <v>164</v>
      </c>
      <c r="B173" s="53" t="s">
        <v>208</v>
      </c>
      <c r="C173" s="31">
        <v>2814.85</v>
      </c>
      <c r="D173" s="36">
        <v>2803.6666666666665</v>
      </c>
      <c r="E173" s="36">
        <v>2787.333333333333</v>
      </c>
      <c r="F173" s="36">
        <v>2759.8166666666666</v>
      </c>
      <c r="G173" s="36">
        <v>2743.4833333333331</v>
      </c>
      <c r="H173" s="36">
        <v>2831.1833333333329</v>
      </c>
      <c r="I173" s="36">
        <v>2847.516666666666</v>
      </c>
      <c r="J173" s="36">
        <v>2875.0333333333328</v>
      </c>
      <c r="K173" s="31">
        <v>2820</v>
      </c>
      <c r="L173" s="31">
        <v>2776.15</v>
      </c>
      <c r="M173" s="31">
        <v>52.525480000000002</v>
      </c>
      <c r="N173" s="1"/>
      <c r="O173" s="1"/>
    </row>
    <row r="174" spans="1:15" ht="12.75" customHeight="1">
      <c r="A174" s="51">
        <v>165</v>
      </c>
      <c r="B174" s="53" t="s">
        <v>210</v>
      </c>
      <c r="C174" s="31">
        <v>720.4</v>
      </c>
      <c r="D174" s="36">
        <v>717.4</v>
      </c>
      <c r="E174" s="36">
        <v>712.69999999999993</v>
      </c>
      <c r="F174" s="36">
        <v>705</v>
      </c>
      <c r="G174" s="36">
        <v>700.3</v>
      </c>
      <c r="H174" s="36">
        <v>725.09999999999991</v>
      </c>
      <c r="I174" s="36">
        <v>729.8</v>
      </c>
      <c r="J174" s="36">
        <v>737.49999999999989</v>
      </c>
      <c r="K174" s="31">
        <v>722.1</v>
      </c>
      <c r="L174" s="31">
        <v>709.7</v>
      </c>
      <c r="M174" s="31">
        <v>8.3829499999999992</v>
      </c>
      <c r="N174" s="1"/>
      <c r="O174" s="1"/>
    </row>
    <row r="175" spans="1:15" ht="12.75" customHeight="1">
      <c r="A175" s="51">
        <v>166</v>
      </c>
      <c r="B175" t="s">
        <v>211</v>
      </c>
      <c r="C175" s="31">
        <v>1431.95</v>
      </c>
      <c r="D175" s="36">
        <v>1428.7333333333333</v>
      </c>
      <c r="E175" s="36">
        <v>1418.9666666666667</v>
      </c>
      <c r="F175" s="36">
        <v>1405.9833333333333</v>
      </c>
      <c r="G175" s="36">
        <v>1396.2166666666667</v>
      </c>
      <c r="H175" s="36">
        <v>1441.7166666666667</v>
      </c>
      <c r="I175" s="36">
        <v>1451.4833333333336</v>
      </c>
      <c r="J175" s="36">
        <v>1464.4666666666667</v>
      </c>
      <c r="K175" s="31">
        <v>1438.5</v>
      </c>
      <c r="L175" s="31">
        <v>1415.75</v>
      </c>
      <c r="M175" s="31">
        <v>7.4129199999999997</v>
      </c>
      <c r="N175" s="1"/>
      <c r="O175" s="1"/>
    </row>
    <row r="176" spans="1:15" ht="12.75" customHeight="1">
      <c r="A176" s="51">
        <v>167</v>
      </c>
      <c r="B176" s="53" t="s">
        <v>215</v>
      </c>
      <c r="C176" s="31">
        <v>2278.0500000000002</v>
      </c>
      <c r="D176" s="36">
        <v>2293.8166666666671</v>
      </c>
      <c r="E176" s="36">
        <v>2240.233333333334</v>
      </c>
      <c r="F176" s="36">
        <v>2202.416666666667</v>
      </c>
      <c r="G176" s="36">
        <v>2148.8333333333339</v>
      </c>
      <c r="H176" s="36">
        <v>2331.6333333333341</v>
      </c>
      <c r="I176" s="36">
        <v>2385.2166666666672</v>
      </c>
      <c r="J176" s="36">
        <v>2423.0333333333342</v>
      </c>
      <c r="K176" s="31">
        <v>2347.4</v>
      </c>
      <c r="L176" s="31">
        <v>2256</v>
      </c>
      <c r="M176" s="31">
        <v>12.590490000000001</v>
      </c>
      <c r="N176" s="1"/>
      <c r="O176" s="1"/>
    </row>
    <row r="177" spans="1:15" ht="12.75" customHeight="1">
      <c r="A177" s="51">
        <v>168</v>
      </c>
      <c r="B177" s="53" t="s">
        <v>178</v>
      </c>
      <c r="C177" s="31">
        <v>127.6</v>
      </c>
      <c r="D177" s="36">
        <v>127.15000000000002</v>
      </c>
      <c r="E177" s="36">
        <v>125.80000000000004</v>
      </c>
      <c r="F177" s="36">
        <v>124.00000000000001</v>
      </c>
      <c r="G177" s="36">
        <v>122.65000000000003</v>
      </c>
      <c r="H177" s="36">
        <v>128.95000000000005</v>
      </c>
      <c r="I177" s="36">
        <v>130.30000000000004</v>
      </c>
      <c r="J177" s="36">
        <v>132.10000000000005</v>
      </c>
      <c r="K177" s="31">
        <v>128.5</v>
      </c>
      <c r="L177" s="31">
        <v>125.35</v>
      </c>
      <c r="M177" s="31">
        <v>143.51338000000001</v>
      </c>
      <c r="N177" s="1"/>
      <c r="O177" s="1"/>
    </row>
    <row r="178" spans="1:15" ht="12.75" customHeight="1">
      <c r="A178" s="51">
        <v>169</v>
      </c>
      <c r="B178" s="53" t="s">
        <v>213</v>
      </c>
      <c r="C178" s="31">
        <v>25661.25</v>
      </c>
      <c r="D178" s="36">
        <v>25623.783333333336</v>
      </c>
      <c r="E178" s="36">
        <v>25414.466666666674</v>
      </c>
      <c r="F178" s="36">
        <v>25167.683333333338</v>
      </c>
      <c r="G178" s="36">
        <v>24958.366666666676</v>
      </c>
      <c r="H178" s="36">
        <v>25870.566666666673</v>
      </c>
      <c r="I178" s="36">
        <v>26079.883333333331</v>
      </c>
      <c r="J178" s="36">
        <v>26326.666666666672</v>
      </c>
      <c r="K178" s="31">
        <v>25833.1</v>
      </c>
      <c r="L178" s="31">
        <v>25377</v>
      </c>
      <c r="M178" s="31">
        <v>0.24365999999999999</v>
      </c>
      <c r="N178" s="1"/>
      <c r="O178" s="1"/>
    </row>
    <row r="179" spans="1:15" ht="12.75" customHeight="1">
      <c r="A179" s="51">
        <v>170</v>
      </c>
      <c r="B179" s="53" t="s">
        <v>216</v>
      </c>
      <c r="C179" s="31">
        <v>2344.35</v>
      </c>
      <c r="D179" s="36">
        <v>2360.7166666666667</v>
      </c>
      <c r="E179" s="36">
        <v>2314.7333333333336</v>
      </c>
      <c r="F179" s="36">
        <v>2285.1166666666668</v>
      </c>
      <c r="G179" s="36">
        <v>2239.1333333333337</v>
      </c>
      <c r="H179" s="36">
        <v>2390.3333333333335</v>
      </c>
      <c r="I179" s="36">
        <v>2436.3166666666662</v>
      </c>
      <c r="J179" s="36">
        <v>2465.9333333333334</v>
      </c>
      <c r="K179" s="31">
        <v>2406.6999999999998</v>
      </c>
      <c r="L179" s="31">
        <v>2331.1</v>
      </c>
      <c r="M179" s="31">
        <v>21.9693</v>
      </c>
      <c r="N179" s="1"/>
      <c r="O179" s="1"/>
    </row>
    <row r="180" spans="1:15" ht="12.75" customHeight="1">
      <c r="A180" s="51">
        <v>171</v>
      </c>
      <c r="B180" s="53" t="s">
        <v>214</v>
      </c>
      <c r="C180" s="31">
        <v>6168.15</v>
      </c>
      <c r="D180" s="36">
        <v>6148.333333333333</v>
      </c>
      <c r="E180" s="36">
        <v>6088.3666666666659</v>
      </c>
      <c r="F180" s="36">
        <v>6008.583333333333</v>
      </c>
      <c r="G180" s="36">
        <v>5948.6166666666659</v>
      </c>
      <c r="H180" s="36">
        <v>6228.1166666666659</v>
      </c>
      <c r="I180" s="36">
        <v>6288.083333333333</v>
      </c>
      <c r="J180" s="36">
        <v>6367.8666666666659</v>
      </c>
      <c r="K180" s="31">
        <v>6208.3</v>
      </c>
      <c r="L180" s="31">
        <v>6068.55</v>
      </c>
      <c r="M180" s="31">
        <v>4.2916600000000003</v>
      </c>
      <c r="N180" s="1"/>
      <c r="O180" s="1"/>
    </row>
    <row r="181" spans="1:15" ht="12.75" customHeight="1">
      <c r="A181" s="51">
        <v>172</v>
      </c>
      <c r="B181" s="53" t="s">
        <v>293</v>
      </c>
      <c r="C181" s="31">
        <v>590.20000000000005</v>
      </c>
      <c r="D181" s="36">
        <v>595.86666666666667</v>
      </c>
      <c r="E181" s="36">
        <v>582.33333333333337</v>
      </c>
      <c r="F181" s="36">
        <v>574.4666666666667</v>
      </c>
      <c r="G181" s="36">
        <v>560.93333333333339</v>
      </c>
      <c r="H181" s="36">
        <v>603.73333333333335</v>
      </c>
      <c r="I181" s="36">
        <v>617.26666666666665</v>
      </c>
      <c r="J181" s="36">
        <v>625.13333333333333</v>
      </c>
      <c r="K181" s="31">
        <v>609.4</v>
      </c>
      <c r="L181" s="31">
        <v>588</v>
      </c>
      <c r="M181" s="31">
        <v>16.25619</v>
      </c>
      <c r="N181" s="1"/>
      <c r="O181" s="1"/>
    </row>
    <row r="182" spans="1:15" ht="12.75" customHeight="1">
      <c r="A182" s="51">
        <v>173</v>
      </c>
      <c r="B182" s="53" t="s">
        <v>212</v>
      </c>
      <c r="C182" s="31">
        <v>817.35</v>
      </c>
      <c r="D182" s="36">
        <v>821.66666666666663</v>
      </c>
      <c r="E182" s="36">
        <v>811.2833333333333</v>
      </c>
      <c r="F182" s="36">
        <v>805.2166666666667</v>
      </c>
      <c r="G182" s="36">
        <v>794.83333333333337</v>
      </c>
      <c r="H182" s="36">
        <v>827.73333333333323</v>
      </c>
      <c r="I182" s="36">
        <v>838.11666666666667</v>
      </c>
      <c r="J182" s="36">
        <v>844.18333333333317</v>
      </c>
      <c r="K182" s="31">
        <v>832.05</v>
      </c>
      <c r="L182" s="31">
        <v>815.6</v>
      </c>
      <c r="M182" s="31">
        <v>205.43142</v>
      </c>
      <c r="N182" s="1"/>
      <c r="O182" s="1"/>
    </row>
    <row r="183" spans="1:15" ht="12.75" customHeight="1">
      <c r="A183" s="51">
        <v>174</v>
      </c>
      <c r="B183" s="53" t="s">
        <v>209</v>
      </c>
      <c r="C183" s="31">
        <v>156.9</v>
      </c>
      <c r="D183" s="36">
        <v>155.51666666666668</v>
      </c>
      <c r="E183" s="36">
        <v>153.08333333333337</v>
      </c>
      <c r="F183" s="36">
        <v>149.26666666666668</v>
      </c>
      <c r="G183" s="36">
        <v>146.83333333333337</v>
      </c>
      <c r="H183" s="36">
        <v>159.33333333333337</v>
      </c>
      <c r="I183" s="36">
        <v>161.76666666666671</v>
      </c>
      <c r="J183" s="36">
        <v>165.58333333333337</v>
      </c>
      <c r="K183" s="31">
        <v>157.94999999999999</v>
      </c>
      <c r="L183" s="31">
        <v>151.69999999999999</v>
      </c>
      <c r="M183" s="31">
        <v>184.85805999999999</v>
      </c>
      <c r="N183" s="1"/>
      <c r="O183" s="1"/>
    </row>
    <row r="184" spans="1:15" ht="12.75" customHeight="1">
      <c r="A184" s="51">
        <v>175</v>
      </c>
      <c r="B184" s="53" t="s">
        <v>217</v>
      </c>
      <c r="C184" s="31">
        <v>1506.55</v>
      </c>
      <c r="D184" s="36">
        <v>1508</v>
      </c>
      <c r="E184" s="36">
        <v>1489.55</v>
      </c>
      <c r="F184" s="36">
        <v>1472.55</v>
      </c>
      <c r="G184" s="36">
        <v>1454.1</v>
      </c>
      <c r="H184" s="36">
        <v>1525</v>
      </c>
      <c r="I184" s="36">
        <v>1543.4499999999998</v>
      </c>
      <c r="J184" s="36">
        <v>1560.45</v>
      </c>
      <c r="K184" s="31">
        <v>1526.45</v>
      </c>
      <c r="L184" s="31">
        <v>1491</v>
      </c>
      <c r="M184" s="31">
        <v>15.28487</v>
      </c>
      <c r="N184" s="1"/>
      <c r="O184" s="1"/>
    </row>
    <row r="185" spans="1:15" ht="12.75" customHeight="1">
      <c r="A185" s="51">
        <v>176</v>
      </c>
      <c r="B185" s="53" t="s">
        <v>218</v>
      </c>
      <c r="C185" s="31">
        <v>669.5</v>
      </c>
      <c r="D185" s="36">
        <v>665.25</v>
      </c>
      <c r="E185" s="36">
        <v>654.75</v>
      </c>
      <c r="F185" s="36">
        <v>640</v>
      </c>
      <c r="G185" s="36">
        <v>629.5</v>
      </c>
      <c r="H185" s="36">
        <v>680</v>
      </c>
      <c r="I185" s="36">
        <v>690.5</v>
      </c>
      <c r="J185" s="36">
        <v>705.25</v>
      </c>
      <c r="K185" s="31">
        <v>675.75</v>
      </c>
      <c r="L185" s="31">
        <v>650.5</v>
      </c>
      <c r="M185" s="31">
        <v>26.947289999999999</v>
      </c>
      <c r="N185" s="1"/>
      <c r="O185" s="1"/>
    </row>
    <row r="186" spans="1:15" ht="12.75" customHeight="1">
      <c r="A186" s="51">
        <v>177</v>
      </c>
      <c r="B186" s="53" t="s">
        <v>219</v>
      </c>
      <c r="C186" s="31">
        <v>666.65</v>
      </c>
      <c r="D186" s="36">
        <v>661.55000000000007</v>
      </c>
      <c r="E186" s="36">
        <v>654.35000000000014</v>
      </c>
      <c r="F186" s="36">
        <v>642.05000000000007</v>
      </c>
      <c r="G186" s="36">
        <v>634.85000000000014</v>
      </c>
      <c r="H186" s="36">
        <v>673.85000000000014</v>
      </c>
      <c r="I186" s="36">
        <v>681.05000000000018</v>
      </c>
      <c r="J186" s="36">
        <v>693.35000000000014</v>
      </c>
      <c r="K186" s="31">
        <v>668.75</v>
      </c>
      <c r="L186" s="31">
        <v>649.25</v>
      </c>
      <c r="M186" s="31">
        <v>6.7494399999999999</v>
      </c>
      <c r="N186" s="1"/>
      <c r="O186" s="1"/>
    </row>
    <row r="187" spans="1:15" ht="12.75" customHeight="1">
      <c r="A187" s="51">
        <v>178</v>
      </c>
      <c r="B187" s="53" t="s">
        <v>231</v>
      </c>
      <c r="C187" s="31">
        <v>2063.5500000000002</v>
      </c>
      <c r="D187" s="36">
        <v>2057.8833333333332</v>
      </c>
      <c r="E187" s="36">
        <v>2028.4166666666665</v>
      </c>
      <c r="F187" s="36">
        <v>1993.2833333333333</v>
      </c>
      <c r="G187" s="36">
        <v>1963.8166666666666</v>
      </c>
      <c r="H187" s="36">
        <v>2093.0166666666664</v>
      </c>
      <c r="I187" s="36">
        <v>2122.4833333333336</v>
      </c>
      <c r="J187" s="36">
        <v>2157.6166666666663</v>
      </c>
      <c r="K187" s="31">
        <v>2087.35</v>
      </c>
      <c r="L187" s="31">
        <v>2022.75</v>
      </c>
      <c r="M187" s="31">
        <v>11.255599999999999</v>
      </c>
      <c r="N187" s="1"/>
      <c r="O187" s="1"/>
    </row>
    <row r="188" spans="1:15" ht="12.75" customHeight="1">
      <c r="A188" s="51">
        <v>179</v>
      </c>
      <c r="B188" s="53" t="s">
        <v>220</v>
      </c>
      <c r="C188" s="31">
        <v>1058.6500000000001</v>
      </c>
      <c r="D188" s="36">
        <v>1054.8500000000001</v>
      </c>
      <c r="E188" s="36">
        <v>1046.8000000000002</v>
      </c>
      <c r="F188" s="36">
        <v>1034.95</v>
      </c>
      <c r="G188" s="36">
        <v>1026.9000000000001</v>
      </c>
      <c r="H188" s="36">
        <v>1066.7000000000003</v>
      </c>
      <c r="I188" s="36">
        <v>1074.75</v>
      </c>
      <c r="J188" s="36">
        <v>1086.6000000000004</v>
      </c>
      <c r="K188" s="31">
        <v>1062.9000000000001</v>
      </c>
      <c r="L188" s="31">
        <v>1043</v>
      </c>
      <c r="M188" s="31">
        <v>6.8467099999999999</v>
      </c>
      <c r="N188" s="1"/>
      <c r="O188" s="1"/>
    </row>
    <row r="189" spans="1:15" ht="12.75" customHeight="1">
      <c r="A189" s="51">
        <v>180</v>
      </c>
      <c r="B189" s="53" t="s">
        <v>221</v>
      </c>
      <c r="C189" s="31">
        <v>1742.05</v>
      </c>
      <c r="D189" s="36">
        <v>1735.1499999999999</v>
      </c>
      <c r="E189" s="36">
        <v>1721.3999999999996</v>
      </c>
      <c r="F189" s="36">
        <v>1700.7499999999998</v>
      </c>
      <c r="G189" s="36">
        <v>1686.9999999999995</v>
      </c>
      <c r="H189" s="36">
        <v>1755.7999999999997</v>
      </c>
      <c r="I189" s="36">
        <v>1769.5500000000002</v>
      </c>
      <c r="J189" s="36">
        <v>1790.1999999999998</v>
      </c>
      <c r="K189" s="31">
        <v>1748.9</v>
      </c>
      <c r="L189" s="31">
        <v>1714.5</v>
      </c>
      <c r="M189" s="31">
        <v>2.0766300000000002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3893.9</v>
      </c>
      <c r="D190" s="36">
        <v>3917.5166666666664</v>
      </c>
      <c r="E190" s="36">
        <v>3861.4333333333329</v>
      </c>
      <c r="F190" s="36">
        <v>3828.9666666666667</v>
      </c>
      <c r="G190" s="36">
        <v>3772.8833333333332</v>
      </c>
      <c r="H190" s="36">
        <v>3949.9833333333327</v>
      </c>
      <c r="I190" s="36">
        <v>4006.0666666666666</v>
      </c>
      <c r="J190" s="36">
        <v>4038.5333333333324</v>
      </c>
      <c r="K190" s="31">
        <v>3973.6</v>
      </c>
      <c r="L190" s="31">
        <v>3885.05</v>
      </c>
      <c r="M190" s="31">
        <v>16.724889999999998</v>
      </c>
      <c r="N190" s="1"/>
      <c r="O190" s="1"/>
    </row>
    <row r="191" spans="1:15" ht="12.75" customHeight="1">
      <c r="A191" s="51">
        <v>182</v>
      </c>
      <c r="B191" s="53" t="s">
        <v>222</v>
      </c>
      <c r="C191" s="31">
        <v>1090.95</v>
      </c>
      <c r="D191" s="36">
        <v>1084.1833333333334</v>
      </c>
      <c r="E191" s="36">
        <v>1074.4166666666667</v>
      </c>
      <c r="F191" s="36">
        <v>1057.8833333333334</v>
      </c>
      <c r="G191" s="36">
        <v>1048.1166666666668</v>
      </c>
      <c r="H191" s="36">
        <v>1100.7166666666667</v>
      </c>
      <c r="I191" s="36">
        <v>1110.4833333333331</v>
      </c>
      <c r="J191" s="36">
        <v>1127.0166666666667</v>
      </c>
      <c r="K191" s="31">
        <v>1093.95</v>
      </c>
      <c r="L191" s="31">
        <v>1067.6500000000001</v>
      </c>
      <c r="M191" s="31">
        <v>10.80599</v>
      </c>
      <c r="N191" s="1"/>
      <c r="O191" s="1"/>
    </row>
    <row r="192" spans="1:15" ht="12.75" customHeight="1">
      <c r="A192" s="51">
        <v>183</v>
      </c>
      <c r="B192" s="53" t="s">
        <v>294</v>
      </c>
      <c r="C192" s="31">
        <v>7127.4</v>
      </c>
      <c r="D192" s="36">
        <v>7116.3666666666659</v>
      </c>
      <c r="E192" s="36">
        <v>7081.5333333333319</v>
      </c>
      <c r="F192" s="36">
        <v>7035.6666666666661</v>
      </c>
      <c r="G192" s="36">
        <v>7000.8333333333321</v>
      </c>
      <c r="H192" s="36">
        <v>7162.2333333333318</v>
      </c>
      <c r="I192" s="36">
        <v>7197.0666666666657</v>
      </c>
      <c r="J192" s="36">
        <v>7242.9333333333316</v>
      </c>
      <c r="K192" s="31">
        <v>7151.2</v>
      </c>
      <c r="L192" s="31">
        <v>7070.5</v>
      </c>
      <c r="M192" s="31">
        <v>0.70787999999999995</v>
      </c>
      <c r="N192" s="1"/>
      <c r="O192" s="1"/>
    </row>
    <row r="193" spans="1:15" ht="12.75" customHeight="1">
      <c r="A193" s="51">
        <v>184</v>
      </c>
      <c r="B193" s="53" t="s">
        <v>521</v>
      </c>
      <c r="C193" s="31">
        <v>706.5</v>
      </c>
      <c r="D193" s="36">
        <v>703.41666666666663</v>
      </c>
      <c r="E193" s="36">
        <v>697.0333333333333</v>
      </c>
      <c r="F193" s="36">
        <v>687.56666666666672</v>
      </c>
      <c r="G193" s="36">
        <v>681.18333333333339</v>
      </c>
      <c r="H193" s="36">
        <v>712.88333333333321</v>
      </c>
      <c r="I193" s="36">
        <v>719.26666666666665</v>
      </c>
      <c r="J193" s="36">
        <v>728.73333333333312</v>
      </c>
      <c r="K193" s="31">
        <v>709.8</v>
      </c>
      <c r="L193" s="31">
        <v>693.95</v>
      </c>
      <c r="M193" s="31">
        <v>23.68357</v>
      </c>
      <c r="N193" s="1"/>
      <c r="O193" s="1"/>
    </row>
    <row r="194" spans="1:15" ht="12.75" customHeight="1">
      <c r="A194" s="51">
        <v>185</v>
      </c>
      <c r="B194" s="53" t="s">
        <v>223</v>
      </c>
      <c r="C194" s="31">
        <v>1046.6500000000001</v>
      </c>
      <c r="D194" s="36">
        <v>1042.4666666666667</v>
      </c>
      <c r="E194" s="36">
        <v>1034.5833333333335</v>
      </c>
      <c r="F194" s="36">
        <v>1022.5166666666669</v>
      </c>
      <c r="G194" s="36">
        <v>1014.6333333333337</v>
      </c>
      <c r="H194" s="36">
        <v>1054.5333333333333</v>
      </c>
      <c r="I194" s="36">
        <v>1062.4166666666665</v>
      </c>
      <c r="J194" s="36">
        <v>1074.4833333333331</v>
      </c>
      <c r="K194" s="31">
        <v>1050.3499999999999</v>
      </c>
      <c r="L194" s="31">
        <v>1030.4000000000001</v>
      </c>
      <c r="M194" s="31">
        <v>133.83183</v>
      </c>
      <c r="N194" s="1"/>
      <c r="O194" s="1"/>
    </row>
    <row r="195" spans="1:15" ht="12.75" customHeight="1">
      <c r="A195" s="51">
        <v>186</v>
      </c>
      <c r="B195" s="53" t="s">
        <v>224</v>
      </c>
      <c r="C195" s="31">
        <v>414.85</v>
      </c>
      <c r="D195" s="36">
        <v>412.41666666666669</v>
      </c>
      <c r="E195" s="36">
        <v>406.58333333333337</v>
      </c>
      <c r="F195" s="36">
        <v>398.31666666666666</v>
      </c>
      <c r="G195" s="36">
        <v>392.48333333333335</v>
      </c>
      <c r="H195" s="36">
        <v>420.68333333333339</v>
      </c>
      <c r="I195" s="36">
        <v>426.51666666666677</v>
      </c>
      <c r="J195" s="36">
        <v>434.78333333333342</v>
      </c>
      <c r="K195" s="31">
        <v>418.25</v>
      </c>
      <c r="L195" s="31">
        <v>404.15</v>
      </c>
      <c r="M195" s="31">
        <v>199.51523</v>
      </c>
      <c r="N195" s="1"/>
      <c r="O195" s="1"/>
    </row>
    <row r="196" spans="1:15" ht="12.75" customHeight="1">
      <c r="A196" s="51">
        <v>187</v>
      </c>
      <c r="B196" s="53" t="s">
        <v>225</v>
      </c>
      <c r="C196" s="31">
        <v>162.25</v>
      </c>
      <c r="D196" s="36">
        <v>162.81666666666669</v>
      </c>
      <c r="E196" s="36">
        <v>161.28333333333339</v>
      </c>
      <c r="F196" s="36">
        <v>160.31666666666669</v>
      </c>
      <c r="G196" s="36">
        <v>158.78333333333339</v>
      </c>
      <c r="H196" s="36">
        <v>163.78333333333339</v>
      </c>
      <c r="I196" s="36">
        <v>165.31666666666669</v>
      </c>
      <c r="J196" s="36">
        <v>166.28333333333339</v>
      </c>
      <c r="K196" s="31">
        <v>164.35</v>
      </c>
      <c r="L196" s="31">
        <v>161.85</v>
      </c>
      <c r="M196" s="31">
        <v>314.72419000000002</v>
      </c>
      <c r="N196" s="1"/>
      <c r="O196" s="1"/>
    </row>
    <row r="197" spans="1:15" ht="12.75" customHeight="1">
      <c r="A197" s="51">
        <v>188</v>
      </c>
      <c r="B197" s="53" t="s">
        <v>227</v>
      </c>
      <c r="C197" s="31">
        <v>1264.4000000000001</v>
      </c>
      <c r="D197" s="36">
        <v>1261.95</v>
      </c>
      <c r="E197" s="36">
        <v>1250.7</v>
      </c>
      <c r="F197" s="36">
        <v>1237</v>
      </c>
      <c r="G197" s="36">
        <v>1225.75</v>
      </c>
      <c r="H197" s="36">
        <v>1275.6500000000001</v>
      </c>
      <c r="I197" s="36">
        <v>1286.9000000000001</v>
      </c>
      <c r="J197" s="36">
        <v>1300.6000000000001</v>
      </c>
      <c r="K197" s="31">
        <v>1273.2</v>
      </c>
      <c r="L197" s="31">
        <v>1248.25</v>
      </c>
      <c r="M197" s="31">
        <v>13.222060000000001</v>
      </c>
      <c r="N197" s="1"/>
      <c r="O197" s="1"/>
    </row>
    <row r="198" spans="1:15" ht="12.75" customHeight="1">
      <c r="A198" s="51">
        <v>189</v>
      </c>
      <c r="B198" s="53" t="s">
        <v>205</v>
      </c>
      <c r="C198" s="31">
        <v>760.2</v>
      </c>
      <c r="D198" s="36">
        <v>755.16666666666663</v>
      </c>
      <c r="E198" s="36">
        <v>747.7833333333333</v>
      </c>
      <c r="F198" s="36">
        <v>735.36666666666667</v>
      </c>
      <c r="G198" s="36">
        <v>727.98333333333335</v>
      </c>
      <c r="H198" s="36">
        <v>767.58333333333326</v>
      </c>
      <c r="I198" s="36">
        <v>774.9666666666667</v>
      </c>
      <c r="J198" s="36">
        <v>787.38333333333321</v>
      </c>
      <c r="K198" s="31">
        <v>762.55</v>
      </c>
      <c r="L198" s="31">
        <v>742.75</v>
      </c>
      <c r="M198" s="31">
        <v>3.89425</v>
      </c>
      <c r="N198" s="1"/>
      <c r="O198" s="1"/>
    </row>
    <row r="199" spans="1:15" ht="12.75" customHeight="1">
      <c r="A199" s="51">
        <v>190</v>
      </c>
      <c r="B199" s="53" t="s">
        <v>228</v>
      </c>
      <c r="C199" s="31">
        <v>3289.85</v>
      </c>
      <c r="D199" s="36">
        <v>3279.6</v>
      </c>
      <c r="E199" s="36">
        <v>3253</v>
      </c>
      <c r="F199" s="36">
        <v>3216.15</v>
      </c>
      <c r="G199" s="36">
        <v>3189.55</v>
      </c>
      <c r="H199" s="36">
        <v>3316.45</v>
      </c>
      <c r="I199" s="36">
        <v>3343.0499999999993</v>
      </c>
      <c r="J199" s="36">
        <v>3379.8999999999996</v>
      </c>
      <c r="K199" s="31">
        <v>3306.2</v>
      </c>
      <c r="L199" s="31">
        <v>3242.75</v>
      </c>
      <c r="M199" s="31">
        <v>13.07103</v>
      </c>
      <c r="N199" s="1"/>
      <c r="O199" s="1"/>
    </row>
    <row r="200" spans="1:15" ht="12.75" customHeight="1">
      <c r="A200" s="51">
        <v>191</v>
      </c>
      <c r="B200" s="53" t="s">
        <v>229</v>
      </c>
      <c r="C200" s="31">
        <v>2599.9</v>
      </c>
      <c r="D200" s="36">
        <v>2581.4666666666667</v>
      </c>
      <c r="E200" s="36">
        <v>2544.9333333333334</v>
      </c>
      <c r="F200" s="36">
        <v>2489.9666666666667</v>
      </c>
      <c r="G200" s="36">
        <v>2453.4333333333334</v>
      </c>
      <c r="H200" s="36">
        <v>2636.4333333333334</v>
      </c>
      <c r="I200" s="36">
        <v>2672.9666666666672</v>
      </c>
      <c r="J200" s="36">
        <v>2727.9333333333334</v>
      </c>
      <c r="K200" s="31">
        <v>2618</v>
      </c>
      <c r="L200" s="31">
        <v>2526.5</v>
      </c>
      <c r="M200" s="31">
        <v>1.6670100000000001</v>
      </c>
      <c r="N200" s="1"/>
      <c r="O200" s="1"/>
    </row>
    <row r="201" spans="1:15" ht="12.75" customHeight="1">
      <c r="A201" s="51">
        <v>192</v>
      </c>
      <c r="B201" s="53" t="s">
        <v>296</v>
      </c>
      <c r="C201" s="31">
        <v>1326.95</v>
      </c>
      <c r="D201" s="36">
        <v>1324.2333333333333</v>
      </c>
      <c r="E201" s="36">
        <v>1302.0166666666667</v>
      </c>
      <c r="F201" s="36">
        <v>1277.0833333333333</v>
      </c>
      <c r="G201" s="36">
        <v>1254.8666666666666</v>
      </c>
      <c r="H201" s="36">
        <v>1349.1666666666667</v>
      </c>
      <c r="I201" s="36">
        <v>1371.3833333333334</v>
      </c>
      <c r="J201" s="36">
        <v>1396.3166666666668</v>
      </c>
      <c r="K201" s="31">
        <v>1346.45</v>
      </c>
      <c r="L201" s="31">
        <v>1299.3</v>
      </c>
      <c r="M201" s="31">
        <v>5.1522399999999999</v>
      </c>
      <c r="N201" s="1"/>
      <c r="O201" s="1"/>
    </row>
    <row r="202" spans="1:15" ht="12.75" customHeight="1">
      <c r="A202" s="51">
        <v>193</v>
      </c>
      <c r="B202" s="53" t="s">
        <v>230</v>
      </c>
      <c r="C202" s="31">
        <v>4471.3999999999996</v>
      </c>
      <c r="D202" s="36">
        <v>4452.2166666666662</v>
      </c>
      <c r="E202" s="36">
        <v>4420.1833333333325</v>
      </c>
      <c r="F202" s="36">
        <v>4368.9666666666662</v>
      </c>
      <c r="G202" s="36">
        <v>4336.9333333333325</v>
      </c>
      <c r="H202" s="36">
        <v>4503.4333333333325</v>
      </c>
      <c r="I202" s="36">
        <v>4535.4666666666672</v>
      </c>
      <c r="J202" s="36">
        <v>4586.6833333333325</v>
      </c>
      <c r="K202" s="31">
        <v>4484.25</v>
      </c>
      <c r="L202" s="31">
        <v>4401</v>
      </c>
      <c r="M202" s="31">
        <v>5.4971699999999997</v>
      </c>
      <c r="N202" s="1"/>
      <c r="O202" s="1"/>
    </row>
    <row r="203" spans="1:15" ht="12.75" customHeight="1">
      <c r="A203" s="51">
        <v>194</v>
      </c>
      <c r="B203" s="53" t="s">
        <v>298</v>
      </c>
      <c r="C203" s="31">
        <v>4069.95</v>
      </c>
      <c r="D203" s="36">
        <v>4034.25</v>
      </c>
      <c r="E203" s="36">
        <v>3906</v>
      </c>
      <c r="F203" s="36">
        <v>3742.05</v>
      </c>
      <c r="G203" s="36">
        <v>3613.8</v>
      </c>
      <c r="H203" s="36">
        <v>4198.2</v>
      </c>
      <c r="I203" s="36">
        <v>4326.45</v>
      </c>
      <c r="J203" s="36">
        <v>4490.3999999999996</v>
      </c>
      <c r="K203" s="31">
        <v>4162.5</v>
      </c>
      <c r="L203" s="31">
        <v>3870.3</v>
      </c>
      <c r="M203" s="31">
        <v>1.62588</v>
      </c>
      <c r="N203" s="1"/>
      <c r="O203" s="1"/>
    </row>
    <row r="204" spans="1:15" ht="12.75" customHeight="1">
      <c r="A204" s="51">
        <v>195</v>
      </c>
      <c r="B204" s="53" t="s">
        <v>234</v>
      </c>
      <c r="C204" s="31">
        <v>501.9</v>
      </c>
      <c r="D204" s="36">
        <v>490.45</v>
      </c>
      <c r="E204" s="36">
        <v>475.9</v>
      </c>
      <c r="F204" s="36">
        <v>449.9</v>
      </c>
      <c r="G204" s="36">
        <v>435.34999999999997</v>
      </c>
      <c r="H204" s="36">
        <v>516.45000000000005</v>
      </c>
      <c r="I204" s="36">
        <v>531</v>
      </c>
      <c r="J204" s="36">
        <v>557</v>
      </c>
      <c r="K204" s="31">
        <v>505</v>
      </c>
      <c r="L204" s="31">
        <v>464.45</v>
      </c>
      <c r="M204" s="31">
        <v>68.349950000000007</v>
      </c>
      <c r="N204" s="1"/>
      <c r="O204" s="1"/>
    </row>
    <row r="205" spans="1:15" ht="12.75" customHeight="1">
      <c r="A205" s="51">
        <v>196</v>
      </c>
      <c r="B205" s="53" t="s">
        <v>233</v>
      </c>
      <c r="C205" s="31">
        <v>9491.7000000000007</v>
      </c>
      <c r="D205" s="36">
        <v>9475.5666666666675</v>
      </c>
      <c r="E205" s="36">
        <v>9432.1833333333343</v>
      </c>
      <c r="F205" s="36">
        <v>9372.6666666666661</v>
      </c>
      <c r="G205" s="36">
        <v>9329.2833333333328</v>
      </c>
      <c r="H205" s="36">
        <v>9535.0833333333358</v>
      </c>
      <c r="I205" s="36">
        <v>9578.4666666666708</v>
      </c>
      <c r="J205" s="36">
        <v>9637.9833333333372</v>
      </c>
      <c r="K205" s="31">
        <v>9518.9500000000007</v>
      </c>
      <c r="L205" s="31">
        <v>9416.0499999999993</v>
      </c>
      <c r="M205" s="31">
        <v>2.052</v>
      </c>
      <c r="N205" s="1"/>
      <c r="O205" s="1"/>
    </row>
    <row r="206" spans="1:15" ht="12.75" customHeight="1">
      <c r="A206" s="51">
        <v>197</v>
      </c>
      <c r="B206" s="53" t="s">
        <v>299</v>
      </c>
      <c r="C206" s="31">
        <v>142</v>
      </c>
      <c r="D206" s="36">
        <v>141.16666666666666</v>
      </c>
      <c r="E206" s="36">
        <v>138.38333333333333</v>
      </c>
      <c r="F206" s="36">
        <v>134.76666666666668</v>
      </c>
      <c r="G206" s="36">
        <v>131.98333333333335</v>
      </c>
      <c r="H206" s="36">
        <v>144.7833333333333</v>
      </c>
      <c r="I206" s="36">
        <v>147.56666666666666</v>
      </c>
      <c r="J206" s="36">
        <v>151.18333333333328</v>
      </c>
      <c r="K206" s="31">
        <v>143.94999999999999</v>
      </c>
      <c r="L206" s="31">
        <v>137.55000000000001</v>
      </c>
      <c r="M206" s="31">
        <v>164.12431000000001</v>
      </c>
      <c r="N206" s="1"/>
      <c r="O206" s="1"/>
    </row>
    <row r="207" spans="1:15" ht="12.75" customHeight="1">
      <c r="A207" s="51">
        <v>198</v>
      </c>
      <c r="B207" s="53" t="s">
        <v>232</v>
      </c>
      <c r="C207" s="31">
        <v>1919.3</v>
      </c>
      <c r="D207" s="36">
        <v>1922.6666666666667</v>
      </c>
      <c r="E207" s="36">
        <v>1897.7333333333336</v>
      </c>
      <c r="F207" s="36">
        <v>1876.1666666666667</v>
      </c>
      <c r="G207" s="36">
        <v>1851.2333333333336</v>
      </c>
      <c r="H207" s="36">
        <v>1944.2333333333336</v>
      </c>
      <c r="I207" s="36">
        <v>1969.1666666666665</v>
      </c>
      <c r="J207" s="36">
        <v>1990.7333333333336</v>
      </c>
      <c r="K207" s="31">
        <v>1947.6</v>
      </c>
      <c r="L207" s="31">
        <v>1901.1</v>
      </c>
      <c r="M207" s="31">
        <v>1.80121</v>
      </c>
      <c r="N207" s="1"/>
      <c r="O207" s="1"/>
    </row>
    <row r="208" spans="1:15" ht="12.75" customHeight="1">
      <c r="A208" s="51">
        <v>199</v>
      </c>
      <c r="B208" s="53" t="s">
        <v>173</v>
      </c>
      <c r="C208" s="31">
        <v>1202.4000000000001</v>
      </c>
      <c r="D208" s="36">
        <v>1204.6499999999999</v>
      </c>
      <c r="E208" s="36">
        <v>1189.2999999999997</v>
      </c>
      <c r="F208" s="36">
        <v>1176.1999999999998</v>
      </c>
      <c r="G208" s="36">
        <v>1160.8499999999997</v>
      </c>
      <c r="H208" s="36">
        <v>1217.7499999999998</v>
      </c>
      <c r="I208" s="36">
        <v>1233.0999999999997</v>
      </c>
      <c r="J208" s="36">
        <v>1246.1999999999998</v>
      </c>
      <c r="K208" s="31">
        <v>1220</v>
      </c>
      <c r="L208" s="31">
        <v>1191.55</v>
      </c>
      <c r="M208" s="31">
        <v>12.03642</v>
      </c>
      <c r="N208" s="1"/>
      <c r="O208" s="1"/>
    </row>
    <row r="209" spans="1:15" ht="12.75" customHeight="1">
      <c r="A209" s="51">
        <v>200</v>
      </c>
      <c r="B209" s="53" t="s">
        <v>300</v>
      </c>
      <c r="C209" s="31">
        <v>1463.3</v>
      </c>
      <c r="D209" s="36">
        <v>1457.6166666666668</v>
      </c>
      <c r="E209" s="36">
        <v>1445.2333333333336</v>
      </c>
      <c r="F209" s="36">
        <v>1427.1666666666667</v>
      </c>
      <c r="G209" s="36">
        <v>1414.7833333333335</v>
      </c>
      <c r="H209" s="36">
        <v>1475.6833333333336</v>
      </c>
      <c r="I209" s="36">
        <v>1488.0666666666668</v>
      </c>
      <c r="J209" s="36">
        <v>1506.1333333333337</v>
      </c>
      <c r="K209" s="31">
        <v>1470</v>
      </c>
      <c r="L209" s="31">
        <v>1439.55</v>
      </c>
      <c r="M209" s="31">
        <v>9.0150000000000006</v>
      </c>
      <c r="N209" s="1"/>
      <c r="O209" s="1"/>
    </row>
    <row r="210" spans="1:15" ht="12.75" customHeight="1">
      <c r="A210" s="51">
        <v>201</v>
      </c>
      <c r="B210" s="53" t="s">
        <v>235</v>
      </c>
      <c r="C210" s="31">
        <v>410.7</v>
      </c>
      <c r="D210" s="36">
        <v>405.93333333333334</v>
      </c>
      <c r="E210" s="36">
        <v>400.01666666666665</v>
      </c>
      <c r="F210" s="36">
        <v>389.33333333333331</v>
      </c>
      <c r="G210" s="36">
        <v>383.41666666666663</v>
      </c>
      <c r="H210" s="36">
        <v>416.61666666666667</v>
      </c>
      <c r="I210" s="36">
        <v>422.5333333333333</v>
      </c>
      <c r="J210" s="36">
        <v>433.2166666666667</v>
      </c>
      <c r="K210" s="31">
        <v>411.85</v>
      </c>
      <c r="L210" s="31">
        <v>395.25</v>
      </c>
      <c r="M210" s="31">
        <v>110.76423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12.7</v>
      </c>
      <c r="D211" s="36">
        <v>12.65</v>
      </c>
      <c r="E211" s="36">
        <v>12.5</v>
      </c>
      <c r="F211" s="36">
        <v>12.299999999999999</v>
      </c>
      <c r="G211" s="36">
        <v>12.149999999999999</v>
      </c>
      <c r="H211" s="36">
        <v>12.850000000000001</v>
      </c>
      <c r="I211" s="36">
        <v>13.000000000000004</v>
      </c>
      <c r="J211" s="36">
        <v>13.200000000000003</v>
      </c>
      <c r="K211" s="31">
        <v>12.8</v>
      </c>
      <c r="L211" s="31">
        <v>12.45</v>
      </c>
      <c r="M211" s="31">
        <v>3754.78451</v>
      </c>
      <c r="N211" s="1"/>
      <c r="O211" s="1"/>
    </row>
    <row r="212" spans="1:15" ht="12.75" customHeight="1">
      <c r="A212" s="51">
        <v>203</v>
      </c>
      <c r="B212" s="53" t="s">
        <v>236</v>
      </c>
      <c r="C212" s="31">
        <v>1287.55</v>
      </c>
      <c r="D212" s="36">
        <v>1284.4166666666665</v>
      </c>
      <c r="E212" s="36">
        <v>1268.2333333333331</v>
      </c>
      <c r="F212" s="36">
        <v>1248.9166666666665</v>
      </c>
      <c r="G212" s="36">
        <v>1232.7333333333331</v>
      </c>
      <c r="H212" s="36">
        <v>1303.7333333333331</v>
      </c>
      <c r="I212" s="36">
        <v>1319.9166666666665</v>
      </c>
      <c r="J212" s="36">
        <v>1339.2333333333331</v>
      </c>
      <c r="K212" s="31">
        <v>1300.5999999999999</v>
      </c>
      <c r="L212" s="31">
        <v>1265.0999999999999</v>
      </c>
      <c r="M212" s="31">
        <v>30.133099999999999</v>
      </c>
      <c r="N212" s="1"/>
      <c r="O212" s="1"/>
    </row>
    <row r="213" spans="1:15" ht="12.75" customHeight="1">
      <c r="A213" s="51">
        <v>204</v>
      </c>
      <c r="B213" s="53" t="s">
        <v>237</v>
      </c>
      <c r="C213" s="31">
        <v>451.85</v>
      </c>
      <c r="D213" s="36">
        <v>453.2166666666667</v>
      </c>
      <c r="E213" s="36">
        <v>448.93333333333339</v>
      </c>
      <c r="F213" s="36">
        <v>446.01666666666671</v>
      </c>
      <c r="G213" s="36">
        <v>441.73333333333341</v>
      </c>
      <c r="H213" s="36">
        <v>456.13333333333338</v>
      </c>
      <c r="I213" s="36">
        <v>460.41666666666669</v>
      </c>
      <c r="J213" s="36">
        <v>463.33333333333337</v>
      </c>
      <c r="K213" s="31">
        <v>457.5</v>
      </c>
      <c r="L213" s="31">
        <v>450.3</v>
      </c>
      <c r="M213" s="31">
        <v>33.273569999999999</v>
      </c>
      <c r="N213" s="1"/>
      <c r="O213" s="1"/>
    </row>
    <row r="214" spans="1:15" ht="12.75" customHeight="1">
      <c r="A214" s="51">
        <v>205</v>
      </c>
      <c r="B214" s="53" t="s">
        <v>302</v>
      </c>
      <c r="C214" s="31">
        <v>22.5</v>
      </c>
      <c r="D214" s="36">
        <v>22.433333333333334</v>
      </c>
      <c r="E214" s="36">
        <v>22.116666666666667</v>
      </c>
      <c r="F214" s="36">
        <v>21.733333333333334</v>
      </c>
      <c r="G214" s="36">
        <v>21.416666666666668</v>
      </c>
      <c r="H214" s="36">
        <v>22.816666666666666</v>
      </c>
      <c r="I214" s="36">
        <v>23.133333333333336</v>
      </c>
      <c r="J214" s="36">
        <v>23.516666666666666</v>
      </c>
      <c r="K214" s="31">
        <v>22.75</v>
      </c>
      <c r="L214" s="31">
        <v>22.05</v>
      </c>
      <c r="M214" s="31">
        <v>2462.51692</v>
      </c>
      <c r="N214" s="1"/>
      <c r="O214" s="1"/>
    </row>
    <row r="215" spans="1:15" ht="12.75" customHeight="1">
      <c r="A215" s="51">
        <v>206</v>
      </c>
      <c r="B215" s="53" t="s">
        <v>238</v>
      </c>
      <c r="C215" s="31">
        <v>131.25</v>
      </c>
      <c r="D215" s="36">
        <v>131.76666666666665</v>
      </c>
      <c r="E215" s="36">
        <v>129.6333333333333</v>
      </c>
      <c r="F215" s="36">
        <v>128.01666666666665</v>
      </c>
      <c r="G215" s="36">
        <v>125.8833333333333</v>
      </c>
      <c r="H215" s="36">
        <v>133.3833333333333</v>
      </c>
      <c r="I215" s="36">
        <v>135.51666666666662</v>
      </c>
      <c r="J215" s="36">
        <v>137.1333333333333</v>
      </c>
      <c r="K215" s="31">
        <v>133.9</v>
      </c>
      <c r="L215" s="31">
        <v>130.15</v>
      </c>
      <c r="M215" s="31">
        <v>84.015820000000005</v>
      </c>
      <c r="N215" s="1"/>
      <c r="O215" s="1"/>
    </row>
    <row r="216" spans="1:15" ht="12.75" customHeight="1">
      <c r="A216" s="51">
        <v>207</v>
      </c>
      <c r="B216" s="53" t="s">
        <v>303</v>
      </c>
      <c r="C216" s="31">
        <v>201.3</v>
      </c>
      <c r="D216" s="36">
        <v>198.73333333333335</v>
      </c>
      <c r="E216" s="36">
        <v>192.4666666666667</v>
      </c>
      <c r="F216" s="36">
        <v>183.63333333333335</v>
      </c>
      <c r="G216" s="36">
        <v>177.3666666666667</v>
      </c>
      <c r="H216" s="36">
        <v>207.56666666666669</v>
      </c>
      <c r="I216" s="36">
        <v>213.83333333333334</v>
      </c>
      <c r="J216" s="36">
        <v>222.66666666666669</v>
      </c>
      <c r="K216" s="31">
        <v>205</v>
      </c>
      <c r="L216" s="31">
        <v>189.9</v>
      </c>
      <c r="M216" s="31">
        <v>527.17900999999995</v>
      </c>
      <c r="N216" s="1"/>
      <c r="O216" s="1"/>
    </row>
    <row r="217" spans="1:15" ht="12.75" customHeight="1">
      <c r="A217" s="51">
        <v>208</v>
      </c>
      <c r="B217" s="53" t="s">
        <v>239</v>
      </c>
      <c r="C217" s="31">
        <v>982.15</v>
      </c>
      <c r="D217" s="36">
        <v>980.28333333333342</v>
      </c>
      <c r="E217" s="36">
        <v>970.56666666666683</v>
      </c>
      <c r="F217" s="36">
        <v>958.98333333333346</v>
      </c>
      <c r="G217" s="36">
        <v>949.26666666666688</v>
      </c>
      <c r="H217" s="36">
        <v>991.86666666666679</v>
      </c>
      <c r="I217" s="36">
        <v>1001.5833333333333</v>
      </c>
      <c r="J217" s="36">
        <v>1013.1666666666667</v>
      </c>
      <c r="K217" s="31">
        <v>990</v>
      </c>
      <c r="L217" s="31">
        <v>968.7</v>
      </c>
      <c r="M217" s="31">
        <v>10.207000000000001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304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305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306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243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244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253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254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50"/>
      <c r="B1" s="35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307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45425</v>
      </c>
      <c r="L6" s="1"/>
      <c r="M6" s="1"/>
      <c r="N6" s="1"/>
      <c r="O6" s="1"/>
    </row>
    <row r="7" spans="1:15" ht="12.75" customHeight="1">
      <c r="B7" s="1"/>
      <c r="C7" s="1" t="s">
        <v>308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4" t="s">
        <v>16</v>
      </c>
      <c r="B9" s="346" t="s">
        <v>18</v>
      </c>
      <c r="C9" s="349" t="s">
        <v>20</v>
      </c>
      <c r="D9" s="349" t="s">
        <v>21</v>
      </c>
      <c r="E9" s="341" t="s">
        <v>22</v>
      </c>
      <c r="F9" s="342"/>
      <c r="G9" s="343"/>
      <c r="H9" s="341" t="s">
        <v>23</v>
      </c>
      <c r="I9" s="342"/>
      <c r="J9" s="343"/>
      <c r="K9" s="26"/>
      <c r="L9" s="27"/>
      <c r="M9" s="48"/>
      <c r="N9" s="1"/>
      <c r="O9" s="1"/>
    </row>
    <row r="10" spans="1:15" ht="42.75" customHeight="1">
      <c r="A10" s="345"/>
      <c r="B10" s="348"/>
      <c r="C10" s="348"/>
      <c r="D10" s="34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255</v>
      </c>
      <c r="N10" s="1"/>
      <c r="O10" s="1"/>
    </row>
    <row r="11" spans="1:15" ht="12" customHeight="1">
      <c r="A11" s="33">
        <v>1</v>
      </c>
      <c r="B11" s="53" t="s">
        <v>309</v>
      </c>
      <c r="C11" s="31">
        <v>748.4</v>
      </c>
      <c r="D11" s="36">
        <v>749.58333333333337</v>
      </c>
      <c r="E11" s="36">
        <v>734.16666666666674</v>
      </c>
      <c r="F11" s="36">
        <v>719.93333333333339</v>
      </c>
      <c r="G11" s="36">
        <v>704.51666666666677</v>
      </c>
      <c r="H11" s="36">
        <v>763.81666666666672</v>
      </c>
      <c r="I11" s="36">
        <v>779.23333333333346</v>
      </c>
      <c r="J11" s="36">
        <v>793.4666666666667</v>
      </c>
      <c r="K11" s="31">
        <v>765</v>
      </c>
      <c r="L11" s="31">
        <v>735.35</v>
      </c>
      <c r="M11" s="31">
        <v>3.0514800000000002</v>
      </c>
      <c r="N11" s="1"/>
      <c r="O11" s="1"/>
    </row>
    <row r="12" spans="1:15" ht="12" customHeight="1">
      <c r="A12" s="33">
        <v>2</v>
      </c>
      <c r="B12" s="53" t="s">
        <v>310</v>
      </c>
      <c r="C12" s="31">
        <v>28694.3</v>
      </c>
      <c r="D12" s="36">
        <v>28724.583333333332</v>
      </c>
      <c r="E12" s="36">
        <v>28584.166666666664</v>
      </c>
      <c r="F12" s="36">
        <v>28474.033333333333</v>
      </c>
      <c r="G12" s="36">
        <v>28333.616666666665</v>
      </c>
      <c r="H12" s="36">
        <v>28834.716666666664</v>
      </c>
      <c r="I12" s="36">
        <v>28975.133333333328</v>
      </c>
      <c r="J12" s="36">
        <v>29085.266666666663</v>
      </c>
      <c r="K12" s="31">
        <v>28865</v>
      </c>
      <c r="L12" s="31">
        <v>28614.45</v>
      </c>
      <c r="M12" s="31">
        <v>1.52E-2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7178.35</v>
      </c>
      <c r="D13" s="36">
        <v>7139.45</v>
      </c>
      <c r="E13" s="36">
        <v>7068.9</v>
      </c>
      <c r="F13" s="36">
        <v>6959.45</v>
      </c>
      <c r="G13" s="36">
        <v>6888.9</v>
      </c>
      <c r="H13" s="36">
        <v>7248.9</v>
      </c>
      <c r="I13" s="36">
        <v>7319.4500000000007</v>
      </c>
      <c r="J13" s="36">
        <v>7428.9</v>
      </c>
      <c r="K13" s="31">
        <v>7210</v>
      </c>
      <c r="L13" s="31">
        <v>7030</v>
      </c>
      <c r="M13" s="31">
        <v>5.0959300000000001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2360.15</v>
      </c>
      <c r="D14" s="36">
        <v>2385.1166666666663</v>
      </c>
      <c r="E14" s="36">
        <v>2330.4833333333327</v>
      </c>
      <c r="F14" s="36">
        <v>2300.8166666666662</v>
      </c>
      <c r="G14" s="36">
        <v>2246.1833333333325</v>
      </c>
      <c r="H14" s="36">
        <v>2414.7833333333328</v>
      </c>
      <c r="I14" s="36">
        <v>2469.416666666667</v>
      </c>
      <c r="J14" s="36">
        <v>2499.083333333333</v>
      </c>
      <c r="K14" s="31">
        <v>2439.75</v>
      </c>
      <c r="L14" s="31">
        <v>2355.4499999999998</v>
      </c>
      <c r="M14" s="31">
        <v>5.4754699999999996</v>
      </c>
      <c r="N14" s="1"/>
      <c r="O14" s="1"/>
    </row>
    <row r="15" spans="1:15" ht="12" customHeight="1">
      <c r="A15" s="33">
        <v>5</v>
      </c>
      <c r="B15" s="53" t="s">
        <v>311</v>
      </c>
      <c r="C15" s="31">
        <v>3764.3</v>
      </c>
      <c r="D15" s="36">
        <v>3769.7666666666664</v>
      </c>
      <c r="E15" s="36">
        <v>3739.5333333333328</v>
      </c>
      <c r="F15" s="36">
        <v>3714.7666666666664</v>
      </c>
      <c r="G15" s="36">
        <v>3684.5333333333328</v>
      </c>
      <c r="H15" s="36">
        <v>3794.5333333333328</v>
      </c>
      <c r="I15" s="36">
        <v>3824.7666666666664</v>
      </c>
      <c r="J15" s="36">
        <v>3849.5333333333328</v>
      </c>
      <c r="K15" s="31">
        <v>3800</v>
      </c>
      <c r="L15" s="31">
        <v>3745</v>
      </c>
      <c r="M15" s="31">
        <v>2.1581600000000001</v>
      </c>
      <c r="N15" s="1"/>
      <c r="O15" s="1"/>
    </row>
    <row r="16" spans="1:15" ht="12" customHeight="1">
      <c r="A16" s="33">
        <v>6</v>
      </c>
      <c r="B16" s="53" t="s">
        <v>312</v>
      </c>
      <c r="C16" s="31">
        <v>1535.45</v>
      </c>
      <c r="D16" s="36">
        <v>1530.75</v>
      </c>
      <c r="E16" s="36">
        <v>1511.5</v>
      </c>
      <c r="F16" s="36">
        <v>1487.55</v>
      </c>
      <c r="G16" s="36">
        <v>1468.3</v>
      </c>
      <c r="H16" s="36">
        <v>1554.7</v>
      </c>
      <c r="I16" s="36">
        <v>1573.95</v>
      </c>
      <c r="J16" s="36">
        <v>1597.9</v>
      </c>
      <c r="K16" s="31">
        <v>1550</v>
      </c>
      <c r="L16" s="31">
        <v>1506.8</v>
      </c>
      <c r="M16" s="31">
        <v>4.2493999999999996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635.1</v>
      </c>
      <c r="D17" s="36">
        <v>632.26666666666665</v>
      </c>
      <c r="E17" s="36">
        <v>628.5333333333333</v>
      </c>
      <c r="F17" s="36">
        <v>621.9666666666667</v>
      </c>
      <c r="G17" s="36">
        <v>618.23333333333335</v>
      </c>
      <c r="H17" s="36">
        <v>638.83333333333326</v>
      </c>
      <c r="I17" s="36">
        <v>642.56666666666661</v>
      </c>
      <c r="J17" s="36">
        <v>649.13333333333321</v>
      </c>
      <c r="K17" s="31">
        <v>636</v>
      </c>
      <c r="L17" s="31">
        <v>625.70000000000005</v>
      </c>
      <c r="M17" s="31">
        <v>16.02383</v>
      </c>
      <c r="N17" s="1"/>
      <c r="O17" s="1"/>
    </row>
    <row r="18" spans="1:15" ht="12" customHeight="1">
      <c r="A18" s="33">
        <v>8</v>
      </c>
      <c r="B18" s="53" t="s">
        <v>313</v>
      </c>
      <c r="C18" s="31">
        <v>461.7</v>
      </c>
      <c r="D18" s="36">
        <v>461.31666666666666</v>
      </c>
      <c r="E18" s="36">
        <v>456.43333333333334</v>
      </c>
      <c r="F18" s="36">
        <v>451.16666666666669</v>
      </c>
      <c r="G18" s="36">
        <v>446.28333333333336</v>
      </c>
      <c r="H18" s="36">
        <v>466.58333333333331</v>
      </c>
      <c r="I18" s="36">
        <v>471.46666666666664</v>
      </c>
      <c r="J18" s="36">
        <v>476.73333333333329</v>
      </c>
      <c r="K18" s="31">
        <v>466.2</v>
      </c>
      <c r="L18" s="31">
        <v>456.05</v>
      </c>
      <c r="M18" s="31">
        <v>0.61363999999999996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672.65</v>
      </c>
      <c r="D19" s="36">
        <v>667.61666666666667</v>
      </c>
      <c r="E19" s="36">
        <v>656.93333333333339</v>
      </c>
      <c r="F19" s="36">
        <v>641.2166666666667</v>
      </c>
      <c r="G19" s="36">
        <v>630.53333333333342</v>
      </c>
      <c r="H19" s="36">
        <v>683.33333333333337</v>
      </c>
      <c r="I19" s="36">
        <v>694.01666666666654</v>
      </c>
      <c r="J19" s="36">
        <v>709.73333333333335</v>
      </c>
      <c r="K19" s="31">
        <v>678.3</v>
      </c>
      <c r="L19" s="31">
        <v>651.9</v>
      </c>
      <c r="M19" s="31">
        <v>16.163209999999999</v>
      </c>
      <c r="N19" s="1"/>
      <c r="O19" s="1"/>
    </row>
    <row r="20" spans="1:15" ht="12" customHeight="1">
      <c r="A20" s="33">
        <v>10</v>
      </c>
      <c r="B20" s="53" t="s">
        <v>314</v>
      </c>
      <c r="C20" s="31">
        <v>1599.65</v>
      </c>
      <c r="D20" s="36">
        <v>1576.9166666666667</v>
      </c>
      <c r="E20" s="36">
        <v>1536.1333333333334</v>
      </c>
      <c r="F20" s="36">
        <v>1472.6166666666668</v>
      </c>
      <c r="G20" s="36">
        <v>1431.8333333333335</v>
      </c>
      <c r="H20" s="36">
        <v>1640.4333333333334</v>
      </c>
      <c r="I20" s="36">
        <v>1681.2166666666667</v>
      </c>
      <c r="J20" s="36">
        <v>1744.7333333333333</v>
      </c>
      <c r="K20" s="31">
        <v>1617.7</v>
      </c>
      <c r="L20" s="31">
        <v>1513.4</v>
      </c>
      <c r="M20" s="31">
        <v>4.3335699999999999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26370.5</v>
      </c>
      <c r="D21" s="36">
        <v>26322.433333333334</v>
      </c>
      <c r="E21" s="36">
        <v>25844.866666666669</v>
      </c>
      <c r="F21" s="36">
        <v>25319.233333333334</v>
      </c>
      <c r="G21" s="36">
        <v>24841.666666666668</v>
      </c>
      <c r="H21" s="36">
        <v>26848.066666666669</v>
      </c>
      <c r="I21" s="36">
        <v>27325.633333333335</v>
      </c>
      <c r="J21" s="36">
        <v>27851.26666666667</v>
      </c>
      <c r="K21" s="31">
        <v>26800</v>
      </c>
      <c r="L21" s="31">
        <v>25796.799999999999</v>
      </c>
      <c r="M21" s="31">
        <v>0.50453000000000003</v>
      </c>
      <c r="N21" s="1"/>
      <c r="O21" s="1"/>
    </row>
    <row r="22" spans="1:15" ht="12" customHeight="1">
      <c r="A22" s="33">
        <v>12</v>
      </c>
      <c r="B22" s="53" t="s">
        <v>864</v>
      </c>
      <c r="C22" s="31">
        <v>990.55</v>
      </c>
      <c r="D22" s="36">
        <v>986.91666666666663</v>
      </c>
      <c r="E22" s="36">
        <v>974.13333333333321</v>
      </c>
      <c r="F22" s="36">
        <v>957.71666666666658</v>
      </c>
      <c r="G22" s="36">
        <v>944.93333333333317</v>
      </c>
      <c r="H22" s="36">
        <v>1003.3333333333333</v>
      </c>
      <c r="I22" s="36">
        <v>1016.1166666666668</v>
      </c>
      <c r="J22" s="36">
        <v>1032.5333333333333</v>
      </c>
      <c r="K22" s="31">
        <v>999.7</v>
      </c>
      <c r="L22" s="31">
        <v>970.5</v>
      </c>
      <c r="M22" s="31">
        <v>7.4595799999999999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2797.25</v>
      </c>
      <c r="D23" s="36">
        <v>2788.9</v>
      </c>
      <c r="E23" s="36">
        <v>2768.8</v>
      </c>
      <c r="F23" s="36">
        <v>2740.35</v>
      </c>
      <c r="G23" s="36">
        <v>2720.25</v>
      </c>
      <c r="H23" s="36">
        <v>2817.3500000000004</v>
      </c>
      <c r="I23" s="36">
        <v>2837.45</v>
      </c>
      <c r="J23" s="36">
        <v>2865.9000000000005</v>
      </c>
      <c r="K23" s="31">
        <v>2809</v>
      </c>
      <c r="L23" s="31">
        <v>2760.45</v>
      </c>
      <c r="M23" s="31">
        <v>23.547940000000001</v>
      </c>
      <c r="N23" s="1"/>
      <c r="O23" s="1"/>
    </row>
    <row r="24" spans="1:15" ht="12.75" customHeight="1">
      <c r="A24" s="33">
        <v>14</v>
      </c>
      <c r="B24" s="53" t="s">
        <v>263</v>
      </c>
      <c r="C24" s="31">
        <v>1714.75</v>
      </c>
      <c r="D24" s="36">
        <v>1724.2666666666667</v>
      </c>
      <c r="E24" s="36">
        <v>1690.5333333333333</v>
      </c>
      <c r="F24" s="36">
        <v>1666.3166666666666</v>
      </c>
      <c r="G24" s="36">
        <v>1632.5833333333333</v>
      </c>
      <c r="H24" s="36">
        <v>1748.4833333333333</v>
      </c>
      <c r="I24" s="36">
        <v>1782.2166666666665</v>
      </c>
      <c r="J24" s="36">
        <v>1806.4333333333334</v>
      </c>
      <c r="K24" s="31">
        <v>1758</v>
      </c>
      <c r="L24" s="31">
        <v>1700.05</v>
      </c>
      <c r="M24" s="31">
        <v>22.525269999999999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1266.75</v>
      </c>
      <c r="D25" s="36">
        <v>1263.7333333333333</v>
      </c>
      <c r="E25" s="36">
        <v>1248.7666666666667</v>
      </c>
      <c r="F25" s="36">
        <v>1230.7833333333333</v>
      </c>
      <c r="G25" s="36">
        <v>1215.8166666666666</v>
      </c>
      <c r="H25" s="36">
        <v>1281.7166666666667</v>
      </c>
      <c r="I25" s="36">
        <v>1296.6833333333334</v>
      </c>
      <c r="J25" s="36">
        <v>1314.6666666666667</v>
      </c>
      <c r="K25" s="31">
        <v>1278.7</v>
      </c>
      <c r="L25" s="31">
        <v>1245.75</v>
      </c>
      <c r="M25" s="31">
        <v>20.224019999999999</v>
      </c>
      <c r="N25" s="1"/>
      <c r="O25" s="1"/>
    </row>
    <row r="26" spans="1:15" ht="12.75" customHeight="1">
      <c r="A26" s="33">
        <v>16</v>
      </c>
      <c r="B26" s="53" t="s">
        <v>822</v>
      </c>
      <c r="C26" s="31">
        <v>603.1</v>
      </c>
      <c r="D26" s="36">
        <v>611.36666666666667</v>
      </c>
      <c r="E26" s="36">
        <v>591.73333333333335</v>
      </c>
      <c r="F26" s="36">
        <v>580.36666666666667</v>
      </c>
      <c r="G26" s="36">
        <v>560.73333333333335</v>
      </c>
      <c r="H26" s="36">
        <v>622.73333333333335</v>
      </c>
      <c r="I26" s="36">
        <v>642.36666666666679</v>
      </c>
      <c r="J26" s="36">
        <v>653.73333333333335</v>
      </c>
      <c r="K26" s="31">
        <v>631</v>
      </c>
      <c r="L26" s="31">
        <v>600</v>
      </c>
      <c r="M26" s="31">
        <v>76.108760000000004</v>
      </c>
      <c r="N26" s="1"/>
      <c r="O26" s="1"/>
    </row>
    <row r="27" spans="1:15" ht="12.75" customHeight="1">
      <c r="A27" s="33">
        <v>17</v>
      </c>
      <c r="B27" s="53" t="s">
        <v>264</v>
      </c>
      <c r="C27" s="31">
        <v>867.05</v>
      </c>
      <c r="D27" s="36">
        <v>871.5333333333333</v>
      </c>
      <c r="E27" s="36">
        <v>854.06666666666661</v>
      </c>
      <c r="F27" s="36">
        <v>841.08333333333326</v>
      </c>
      <c r="G27" s="36">
        <v>823.61666666666656</v>
      </c>
      <c r="H27" s="36">
        <v>884.51666666666665</v>
      </c>
      <c r="I27" s="36">
        <v>901.98333333333335</v>
      </c>
      <c r="J27" s="36">
        <v>914.9666666666667</v>
      </c>
      <c r="K27" s="31">
        <v>889</v>
      </c>
      <c r="L27" s="31">
        <v>858.55</v>
      </c>
      <c r="M27" s="31">
        <v>8.8702000000000005</v>
      </c>
      <c r="N27" s="1"/>
      <c r="O27" s="1"/>
    </row>
    <row r="28" spans="1:15" ht="12.75" customHeight="1">
      <c r="A28" s="33">
        <v>18</v>
      </c>
      <c r="B28" s="53" t="s">
        <v>265</v>
      </c>
      <c r="C28" s="31">
        <v>332.35</v>
      </c>
      <c r="D28" s="36">
        <v>331.5333333333333</v>
      </c>
      <c r="E28" s="36">
        <v>328.11666666666662</v>
      </c>
      <c r="F28" s="36">
        <v>323.88333333333333</v>
      </c>
      <c r="G28" s="36">
        <v>320.46666666666664</v>
      </c>
      <c r="H28" s="36">
        <v>335.76666666666659</v>
      </c>
      <c r="I28" s="36">
        <v>339.18333333333334</v>
      </c>
      <c r="J28" s="36">
        <v>343.41666666666657</v>
      </c>
      <c r="K28" s="31">
        <v>334.95</v>
      </c>
      <c r="L28" s="31">
        <v>327.3</v>
      </c>
      <c r="M28" s="31">
        <v>6.6307099999999997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216.2</v>
      </c>
      <c r="D29" s="36">
        <v>214.6</v>
      </c>
      <c r="E29" s="36">
        <v>212.2</v>
      </c>
      <c r="F29" s="36">
        <v>208.2</v>
      </c>
      <c r="G29" s="36">
        <v>205.79999999999998</v>
      </c>
      <c r="H29" s="36">
        <v>218.6</v>
      </c>
      <c r="I29" s="36">
        <v>221.00000000000003</v>
      </c>
      <c r="J29" s="36">
        <v>225</v>
      </c>
      <c r="K29" s="31">
        <v>217</v>
      </c>
      <c r="L29" s="31">
        <v>210.6</v>
      </c>
      <c r="M29" s="31">
        <v>61.337969999999999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256.85000000000002</v>
      </c>
      <c r="D30" s="36">
        <v>253.91666666666671</v>
      </c>
      <c r="E30" s="36">
        <v>248.53333333333342</v>
      </c>
      <c r="F30" s="36">
        <v>240.2166666666667</v>
      </c>
      <c r="G30" s="36">
        <v>234.8333333333334</v>
      </c>
      <c r="H30" s="36">
        <v>262.23333333333346</v>
      </c>
      <c r="I30" s="36">
        <v>267.61666666666667</v>
      </c>
      <c r="J30" s="36">
        <v>275.93333333333345</v>
      </c>
      <c r="K30" s="31">
        <v>259.3</v>
      </c>
      <c r="L30" s="31">
        <v>245.6</v>
      </c>
      <c r="M30" s="31">
        <v>40.750689999999999</v>
      </c>
      <c r="N30" s="1"/>
      <c r="O30" s="1"/>
    </row>
    <row r="31" spans="1:15" ht="12.75" customHeight="1">
      <c r="A31" s="33">
        <v>21</v>
      </c>
      <c r="B31" s="53" t="s">
        <v>315</v>
      </c>
      <c r="C31" s="31">
        <v>598.6</v>
      </c>
      <c r="D31" s="36">
        <v>594.35</v>
      </c>
      <c r="E31" s="36">
        <v>582.55000000000007</v>
      </c>
      <c r="F31" s="36">
        <v>566.5</v>
      </c>
      <c r="G31" s="36">
        <v>554.70000000000005</v>
      </c>
      <c r="H31" s="36">
        <v>610.40000000000009</v>
      </c>
      <c r="I31" s="36">
        <v>622.20000000000005</v>
      </c>
      <c r="J31" s="36">
        <v>638.25000000000011</v>
      </c>
      <c r="K31" s="31">
        <v>606.15</v>
      </c>
      <c r="L31" s="31">
        <v>578.29999999999995</v>
      </c>
      <c r="M31" s="31">
        <v>11.108000000000001</v>
      </c>
      <c r="N31" s="1"/>
      <c r="O31" s="1"/>
    </row>
    <row r="32" spans="1:15" ht="12.75" customHeight="1">
      <c r="A32" s="33">
        <v>22</v>
      </c>
      <c r="B32" s="53" t="s">
        <v>316</v>
      </c>
      <c r="C32" s="31">
        <v>820.9</v>
      </c>
      <c r="D32" s="36">
        <v>822.01666666666677</v>
      </c>
      <c r="E32" s="36">
        <v>813.88333333333355</v>
      </c>
      <c r="F32" s="36">
        <v>806.86666666666679</v>
      </c>
      <c r="G32" s="36">
        <v>798.73333333333358</v>
      </c>
      <c r="H32" s="36">
        <v>829.03333333333353</v>
      </c>
      <c r="I32" s="36">
        <v>837.16666666666674</v>
      </c>
      <c r="J32" s="36">
        <v>844.18333333333351</v>
      </c>
      <c r="K32" s="31">
        <v>830.15</v>
      </c>
      <c r="L32" s="31">
        <v>815</v>
      </c>
      <c r="M32" s="31">
        <v>0.24382000000000001</v>
      </c>
      <c r="N32" s="1"/>
      <c r="O32" s="1"/>
    </row>
    <row r="33" spans="1:15" ht="12.75" customHeight="1">
      <c r="A33" s="33">
        <v>23</v>
      </c>
      <c r="B33" s="53" t="s">
        <v>317</v>
      </c>
      <c r="C33" s="31">
        <v>1079.5999999999999</v>
      </c>
      <c r="D33" s="36">
        <v>1071.0166666666667</v>
      </c>
      <c r="E33" s="36">
        <v>1060.0333333333333</v>
      </c>
      <c r="F33" s="36">
        <v>1040.4666666666667</v>
      </c>
      <c r="G33" s="36">
        <v>1029.4833333333333</v>
      </c>
      <c r="H33" s="36">
        <v>1090.5833333333333</v>
      </c>
      <c r="I33" s="36">
        <v>1101.5666666666664</v>
      </c>
      <c r="J33" s="36">
        <v>1121.1333333333332</v>
      </c>
      <c r="K33" s="31">
        <v>1082</v>
      </c>
      <c r="L33" s="31">
        <v>1051.45</v>
      </c>
      <c r="M33" s="31">
        <v>0.96801000000000004</v>
      </c>
      <c r="N33" s="1"/>
      <c r="O33" s="1"/>
    </row>
    <row r="34" spans="1:15" ht="12.75" customHeight="1">
      <c r="A34" s="33">
        <v>24</v>
      </c>
      <c r="B34" s="53" t="s">
        <v>318</v>
      </c>
      <c r="C34" s="31">
        <v>2377.4</v>
      </c>
      <c r="D34" s="36">
        <v>2402.15</v>
      </c>
      <c r="E34" s="36">
        <v>2345.3500000000004</v>
      </c>
      <c r="F34" s="36">
        <v>2313.3000000000002</v>
      </c>
      <c r="G34" s="36">
        <v>2256.5000000000005</v>
      </c>
      <c r="H34" s="36">
        <v>2434.2000000000003</v>
      </c>
      <c r="I34" s="36">
        <v>2491.0000000000005</v>
      </c>
      <c r="J34" s="36">
        <v>2523.0500000000002</v>
      </c>
      <c r="K34" s="31">
        <v>2458.9499999999998</v>
      </c>
      <c r="L34" s="31">
        <v>2370.1</v>
      </c>
      <c r="M34" s="31">
        <v>1.3522099999999999</v>
      </c>
      <c r="N34" s="1"/>
      <c r="O34" s="1"/>
    </row>
    <row r="35" spans="1:15" ht="12.75" customHeight="1">
      <c r="A35" s="33">
        <v>25</v>
      </c>
      <c r="B35" s="53" t="s">
        <v>319</v>
      </c>
      <c r="C35" s="31">
        <v>975.6</v>
      </c>
      <c r="D35" s="36">
        <v>979.80000000000007</v>
      </c>
      <c r="E35" s="36">
        <v>950.05000000000018</v>
      </c>
      <c r="F35" s="36">
        <v>924.50000000000011</v>
      </c>
      <c r="G35" s="36">
        <v>894.75000000000023</v>
      </c>
      <c r="H35" s="36">
        <v>1005.3500000000001</v>
      </c>
      <c r="I35" s="36">
        <v>1035.0999999999999</v>
      </c>
      <c r="J35" s="36">
        <v>1060.6500000000001</v>
      </c>
      <c r="K35" s="31">
        <v>1009.55</v>
      </c>
      <c r="L35" s="31">
        <v>954.25</v>
      </c>
      <c r="M35" s="31">
        <v>1.9839599999999999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5128.8999999999996</v>
      </c>
      <c r="D36" s="36">
        <v>5111.0666666666666</v>
      </c>
      <c r="E36" s="36">
        <v>5068.6333333333332</v>
      </c>
      <c r="F36" s="36">
        <v>5008.3666666666668</v>
      </c>
      <c r="G36" s="36">
        <v>4965.9333333333334</v>
      </c>
      <c r="H36" s="36">
        <v>5171.333333333333</v>
      </c>
      <c r="I36" s="36">
        <v>5213.7666666666655</v>
      </c>
      <c r="J36" s="36">
        <v>5274.0333333333328</v>
      </c>
      <c r="K36" s="31">
        <v>5153.5</v>
      </c>
      <c r="L36" s="31">
        <v>5050.8</v>
      </c>
      <c r="M36" s="31">
        <v>1.3732800000000001</v>
      </c>
      <c r="N36" s="1"/>
      <c r="O36" s="1"/>
    </row>
    <row r="37" spans="1:15" ht="12.75" customHeight="1">
      <c r="A37" s="33">
        <v>27</v>
      </c>
      <c r="B37" s="53" t="s">
        <v>320</v>
      </c>
      <c r="C37" s="31">
        <v>1976.9</v>
      </c>
      <c r="D37" s="36">
        <v>1989.7666666666667</v>
      </c>
      <c r="E37" s="36">
        <v>1935.0833333333333</v>
      </c>
      <c r="F37" s="36">
        <v>1893.2666666666667</v>
      </c>
      <c r="G37" s="36">
        <v>1838.5833333333333</v>
      </c>
      <c r="H37" s="36">
        <v>2031.5833333333333</v>
      </c>
      <c r="I37" s="36">
        <v>2086.2666666666664</v>
      </c>
      <c r="J37" s="36">
        <v>2128.083333333333</v>
      </c>
      <c r="K37" s="31">
        <v>2044.45</v>
      </c>
      <c r="L37" s="31">
        <v>1947.95</v>
      </c>
      <c r="M37" s="31">
        <v>0.45016</v>
      </c>
      <c r="N37" s="1"/>
      <c r="O37" s="1"/>
    </row>
    <row r="38" spans="1:15" ht="12.75" customHeight="1">
      <c r="A38" s="33">
        <v>28</v>
      </c>
      <c r="B38" s="53" t="s">
        <v>769</v>
      </c>
      <c r="C38" s="31">
        <v>67.349999999999994</v>
      </c>
      <c r="D38" s="36">
        <v>67.149999999999991</v>
      </c>
      <c r="E38" s="36">
        <v>66.399999999999977</v>
      </c>
      <c r="F38" s="36">
        <v>65.449999999999989</v>
      </c>
      <c r="G38" s="36">
        <v>64.699999999999974</v>
      </c>
      <c r="H38" s="36">
        <v>68.09999999999998</v>
      </c>
      <c r="I38" s="36">
        <v>68.850000000000009</v>
      </c>
      <c r="J38" s="36">
        <v>69.799999999999983</v>
      </c>
      <c r="K38" s="31">
        <v>67.900000000000006</v>
      </c>
      <c r="L38" s="31">
        <v>66.2</v>
      </c>
      <c r="M38" s="31">
        <v>14.22902</v>
      </c>
      <c r="N38" s="1"/>
      <c r="O38" s="1"/>
    </row>
    <row r="39" spans="1:15" ht="12.75" customHeight="1">
      <c r="A39" s="33">
        <v>29</v>
      </c>
      <c r="B39" s="53" t="s">
        <v>865</v>
      </c>
      <c r="C39" s="31">
        <v>26</v>
      </c>
      <c r="D39" s="36">
        <v>25.916666666666668</v>
      </c>
      <c r="E39" s="36">
        <v>25.733333333333334</v>
      </c>
      <c r="F39" s="36">
        <v>25.466666666666665</v>
      </c>
      <c r="G39" s="36">
        <v>25.283333333333331</v>
      </c>
      <c r="H39" s="36">
        <v>26.183333333333337</v>
      </c>
      <c r="I39" s="36">
        <v>26.366666666666667</v>
      </c>
      <c r="J39" s="36">
        <v>26.63333333333334</v>
      </c>
      <c r="K39" s="31">
        <v>26.1</v>
      </c>
      <c r="L39" s="31">
        <v>25.65</v>
      </c>
      <c r="M39" s="31">
        <v>33.086640000000003</v>
      </c>
      <c r="N39" s="1"/>
      <c r="O39" s="1"/>
    </row>
    <row r="40" spans="1:15" ht="12.75" customHeight="1">
      <c r="A40" s="33">
        <v>30</v>
      </c>
      <c r="B40" s="53" t="s">
        <v>849</v>
      </c>
      <c r="C40" s="31">
        <v>1071.95</v>
      </c>
      <c r="D40" s="36">
        <v>1077.8833333333334</v>
      </c>
      <c r="E40" s="36">
        <v>1051.916666666667</v>
      </c>
      <c r="F40" s="36">
        <v>1031.8833333333334</v>
      </c>
      <c r="G40" s="36">
        <v>1005.916666666667</v>
      </c>
      <c r="H40" s="36">
        <v>1097.916666666667</v>
      </c>
      <c r="I40" s="36">
        <v>1123.8833333333337</v>
      </c>
      <c r="J40" s="36">
        <v>1143.916666666667</v>
      </c>
      <c r="K40" s="31">
        <v>1103.8499999999999</v>
      </c>
      <c r="L40" s="31">
        <v>1057.8499999999999</v>
      </c>
      <c r="M40" s="31">
        <v>11.27758</v>
      </c>
      <c r="N40" s="1"/>
      <c r="O40" s="1"/>
    </row>
    <row r="41" spans="1:15" ht="12.75" customHeight="1">
      <c r="A41" s="33">
        <v>31</v>
      </c>
      <c r="B41" s="53" t="s">
        <v>321</v>
      </c>
      <c r="C41" s="31">
        <v>3803.25</v>
      </c>
      <c r="D41" s="36">
        <v>3831.6166666666668</v>
      </c>
      <c r="E41" s="36">
        <v>3753.1333333333337</v>
      </c>
      <c r="F41" s="36">
        <v>3703.0166666666669</v>
      </c>
      <c r="G41" s="36">
        <v>3624.5333333333338</v>
      </c>
      <c r="H41" s="36">
        <v>3881.7333333333336</v>
      </c>
      <c r="I41" s="36">
        <v>3960.2166666666672</v>
      </c>
      <c r="J41" s="36">
        <v>4010.3333333333335</v>
      </c>
      <c r="K41" s="31">
        <v>3910.1</v>
      </c>
      <c r="L41" s="31">
        <v>3781.5</v>
      </c>
      <c r="M41" s="31">
        <v>0.65471999999999997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581.79999999999995</v>
      </c>
      <c r="D42" s="36">
        <v>580.36666666666667</v>
      </c>
      <c r="E42" s="36">
        <v>574.73333333333335</v>
      </c>
      <c r="F42" s="36">
        <v>567.66666666666663</v>
      </c>
      <c r="G42" s="36">
        <v>562.0333333333333</v>
      </c>
      <c r="H42" s="36">
        <v>587.43333333333339</v>
      </c>
      <c r="I42" s="36">
        <v>593.06666666666683</v>
      </c>
      <c r="J42" s="36">
        <v>600.13333333333344</v>
      </c>
      <c r="K42" s="31">
        <v>586</v>
      </c>
      <c r="L42" s="31">
        <v>573.29999999999995</v>
      </c>
      <c r="M42" s="31">
        <v>30.396599999999999</v>
      </c>
      <c r="N42" s="1"/>
      <c r="O42" s="1"/>
    </row>
    <row r="43" spans="1:15" ht="12.75" customHeight="1">
      <c r="A43" s="33">
        <v>33</v>
      </c>
      <c r="B43" s="53" t="s">
        <v>322</v>
      </c>
      <c r="C43" s="31">
        <v>2470.15</v>
      </c>
      <c r="D43" s="36">
        <v>2471.3333333333335</v>
      </c>
      <c r="E43" s="36">
        <v>2412.666666666667</v>
      </c>
      <c r="F43" s="36">
        <v>2355.1833333333334</v>
      </c>
      <c r="G43" s="36">
        <v>2296.5166666666669</v>
      </c>
      <c r="H43" s="36">
        <v>2528.8166666666671</v>
      </c>
      <c r="I43" s="36">
        <v>2587.483333333334</v>
      </c>
      <c r="J43" s="36">
        <v>2644.9666666666672</v>
      </c>
      <c r="K43" s="31">
        <v>2530</v>
      </c>
      <c r="L43" s="31">
        <v>2413.85</v>
      </c>
      <c r="M43" s="31">
        <v>6.77597</v>
      </c>
      <c r="N43" s="1"/>
      <c r="O43" s="1"/>
    </row>
    <row r="44" spans="1:15" ht="12.75" customHeight="1">
      <c r="A44" s="33">
        <v>34</v>
      </c>
      <c r="B44" s="53" t="s">
        <v>323</v>
      </c>
      <c r="C44" s="31">
        <v>788.75</v>
      </c>
      <c r="D44" s="36">
        <v>788.66666666666663</v>
      </c>
      <c r="E44" s="36">
        <v>782.33333333333326</v>
      </c>
      <c r="F44" s="36">
        <v>775.91666666666663</v>
      </c>
      <c r="G44" s="36">
        <v>769.58333333333326</v>
      </c>
      <c r="H44" s="36">
        <v>795.08333333333326</v>
      </c>
      <c r="I44" s="36">
        <v>801.41666666666652</v>
      </c>
      <c r="J44" s="36">
        <v>807.83333333333326</v>
      </c>
      <c r="K44" s="31">
        <v>795</v>
      </c>
      <c r="L44" s="31">
        <v>782.25</v>
      </c>
      <c r="M44" s="31">
        <v>0.43547999999999998</v>
      </c>
      <c r="N44" s="1"/>
      <c r="O44" s="1"/>
    </row>
    <row r="45" spans="1:15" ht="12.75" customHeight="1">
      <c r="A45" s="33">
        <v>35</v>
      </c>
      <c r="B45" s="53" t="s">
        <v>824</v>
      </c>
      <c r="C45" s="31">
        <v>7636.2</v>
      </c>
      <c r="D45" s="36">
        <v>7548.7333333333336</v>
      </c>
      <c r="E45" s="36">
        <v>7397.4666666666672</v>
      </c>
      <c r="F45" s="36">
        <v>7158.7333333333336</v>
      </c>
      <c r="G45" s="36">
        <v>7007.4666666666672</v>
      </c>
      <c r="H45" s="36">
        <v>7787.4666666666672</v>
      </c>
      <c r="I45" s="36">
        <v>7938.7333333333336</v>
      </c>
      <c r="J45" s="36">
        <v>8177.4666666666672</v>
      </c>
      <c r="K45" s="31">
        <v>7700</v>
      </c>
      <c r="L45" s="31">
        <v>7310</v>
      </c>
      <c r="M45" s="31">
        <v>1.2911600000000001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5842.45</v>
      </c>
      <c r="D46" s="36">
        <v>5825.5666666666666</v>
      </c>
      <c r="E46" s="36">
        <v>5770.1333333333332</v>
      </c>
      <c r="F46" s="36">
        <v>5697.8166666666666</v>
      </c>
      <c r="G46" s="36">
        <v>5642.3833333333332</v>
      </c>
      <c r="H46" s="36">
        <v>5897.8833333333332</v>
      </c>
      <c r="I46" s="36">
        <v>5953.3166666666657</v>
      </c>
      <c r="J46" s="36">
        <v>6025.6333333333332</v>
      </c>
      <c r="K46" s="31">
        <v>5881</v>
      </c>
      <c r="L46" s="31">
        <v>5753.25</v>
      </c>
      <c r="M46" s="31">
        <v>3.72227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480.75</v>
      </c>
      <c r="D47" s="36">
        <v>476.86666666666662</v>
      </c>
      <c r="E47" s="36">
        <v>470.78333333333325</v>
      </c>
      <c r="F47" s="36">
        <v>460.81666666666661</v>
      </c>
      <c r="G47" s="36">
        <v>454.73333333333323</v>
      </c>
      <c r="H47" s="36">
        <v>486.83333333333326</v>
      </c>
      <c r="I47" s="36">
        <v>492.91666666666663</v>
      </c>
      <c r="J47" s="36">
        <v>502.88333333333327</v>
      </c>
      <c r="K47" s="31">
        <v>482.95</v>
      </c>
      <c r="L47" s="31">
        <v>466.9</v>
      </c>
      <c r="M47" s="31">
        <v>12.464980000000001</v>
      </c>
      <c r="N47" s="1"/>
      <c r="O47" s="1"/>
    </row>
    <row r="48" spans="1:15" ht="12.75" customHeight="1">
      <c r="A48" s="33">
        <v>38</v>
      </c>
      <c r="B48" s="53" t="s">
        <v>324</v>
      </c>
      <c r="C48" s="31">
        <v>321.55</v>
      </c>
      <c r="D48" s="36">
        <v>319.11666666666662</v>
      </c>
      <c r="E48" s="36">
        <v>314.73333333333323</v>
      </c>
      <c r="F48" s="36">
        <v>307.91666666666663</v>
      </c>
      <c r="G48" s="36">
        <v>303.53333333333325</v>
      </c>
      <c r="H48" s="36">
        <v>325.93333333333322</v>
      </c>
      <c r="I48" s="36">
        <v>330.31666666666655</v>
      </c>
      <c r="J48" s="36">
        <v>337.13333333333321</v>
      </c>
      <c r="K48" s="31">
        <v>323.5</v>
      </c>
      <c r="L48" s="31">
        <v>312.3</v>
      </c>
      <c r="M48" s="31">
        <v>2.2247400000000002</v>
      </c>
      <c r="N48" s="1"/>
      <c r="O48" s="1"/>
    </row>
    <row r="49" spans="1:15" ht="12.75" customHeight="1">
      <c r="A49" s="33">
        <v>39</v>
      </c>
      <c r="B49" s="53" t="s">
        <v>823</v>
      </c>
      <c r="C49" s="31">
        <v>629.25</v>
      </c>
      <c r="D49" s="36">
        <v>626.9</v>
      </c>
      <c r="E49" s="36">
        <v>619.09999999999991</v>
      </c>
      <c r="F49" s="36">
        <v>608.94999999999993</v>
      </c>
      <c r="G49" s="36">
        <v>601.14999999999986</v>
      </c>
      <c r="H49" s="36">
        <v>637.04999999999995</v>
      </c>
      <c r="I49" s="36">
        <v>644.84999999999991</v>
      </c>
      <c r="J49" s="36">
        <v>655</v>
      </c>
      <c r="K49" s="31">
        <v>634.70000000000005</v>
      </c>
      <c r="L49" s="31">
        <v>616.75</v>
      </c>
      <c r="M49" s="31">
        <v>2.07558</v>
      </c>
      <c r="N49" s="1"/>
      <c r="O49" s="1"/>
    </row>
    <row r="50" spans="1:15" ht="12.75" customHeight="1">
      <c r="A50" s="33">
        <v>40</v>
      </c>
      <c r="B50" s="53" t="s">
        <v>325</v>
      </c>
      <c r="C50" s="31">
        <v>608.15</v>
      </c>
      <c r="D50" s="36">
        <v>609.98333333333323</v>
      </c>
      <c r="E50" s="36">
        <v>601.01666666666642</v>
      </c>
      <c r="F50" s="36">
        <v>593.88333333333321</v>
      </c>
      <c r="G50" s="36">
        <v>584.9166666666664</v>
      </c>
      <c r="H50" s="36">
        <v>617.11666666666645</v>
      </c>
      <c r="I50" s="36">
        <v>626.08333333333337</v>
      </c>
      <c r="J50" s="36">
        <v>633.21666666666647</v>
      </c>
      <c r="K50" s="31">
        <v>618.95000000000005</v>
      </c>
      <c r="L50" s="31">
        <v>602.85</v>
      </c>
      <c r="M50" s="31">
        <v>1.93665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198.3</v>
      </c>
      <c r="D51" s="36">
        <v>197.43333333333337</v>
      </c>
      <c r="E51" s="36">
        <v>194.96666666666673</v>
      </c>
      <c r="F51" s="36">
        <v>191.63333333333335</v>
      </c>
      <c r="G51" s="36">
        <v>189.16666666666671</v>
      </c>
      <c r="H51" s="36">
        <v>200.76666666666674</v>
      </c>
      <c r="I51" s="36">
        <v>203.23333333333338</v>
      </c>
      <c r="J51" s="36">
        <v>206.56666666666675</v>
      </c>
      <c r="K51" s="31">
        <v>199.9</v>
      </c>
      <c r="L51" s="31">
        <v>194.1</v>
      </c>
      <c r="M51" s="31">
        <v>123.91915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2771.25</v>
      </c>
      <c r="D52" s="36">
        <v>2744.65</v>
      </c>
      <c r="E52" s="36">
        <v>2696.7000000000003</v>
      </c>
      <c r="F52" s="36">
        <v>2622.15</v>
      </c>
      <c r="G52" s="36">
        <v>2574.2000000000003</v>
      </c>
      <c r="H52" s="36">
        <v>2819.2000000000003</v>
      </c>
      <c r="I52" s="36">
        <v>2867.15</v>
      </c>
      <c r="J52" s="36">
        <v>2941.7000000000003</v>
      </c>
      <c r="K52" s="31">
        <v>2792.6</v>
      </c>
      <c r="L52" s="31">
        <v>2670.1</v>
      </c>
      <c r="M52" s="31">
        <v>24.78584</v>
      </c>
      <c r="N52" s="1"/>
      <c r="O52" s="1"/>
    </row>
    <row r="53" spans="1:15" ht="12.75" customHeight="1">
      <c r="A53" s="33">
        <v>43</v>
      </c>
      <c r="B53" s="53" t="s">
        <v>326</v>
      </c>
      <c r="C53" s="31">
        <v>344.35</v>
      </c>
      <c r="D53" s="36">
        <v>344.33333333333331</v>
      </c>
      <c r="E53" s="36">
        <v>341.71666666666664</v>
      </c>
      <c r="F53" s="36">
        <v>339.08333333333331</v>
      </c>
      <c r="G53" s="36">
        <v>336.46666666666664</v>
      </c>
      <c r="H53" s="36">
        <v>346.96666666666664</v>
      </c>
      <c r="I53" s="36">
        <v>349.58333333333331</v>
      </c>
      <c r="J53" s="36">
        <v>352.21666666666664</v>
      </c>
      <c r="K53" s="31">
        <v>346.95</v>
      </c>
      <c r="L53" s="31">
        <v>341.7</v>
      </c>
      <c r="M53" s="31">
        <v>7.9377300000000002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2158.65</v>
      </c>
      <c r="D54" s="36">
        <v>2127.85</v>
      </c>
      <c r="E54" s="36">
        <v>2090.7999999999997</v>
      </c>
      <c r="F54" s="36">
        <v>2022.9499999999998</v>
      </c>
      <c r="G54" s="36">
        <v>1985.8999999999996</v>
      </c>
      <c r="H54" s="36">
        <v>2195.6999999999998</v>
      </c>
      <c r="I54" s="36">
        <v>2232.75</v>
      </c>
      <c r="J54" s="36">
        <v>2300.6</v>
      </c>
      <c r="K54" s="31">
        <v>2164.9</v>
      </c>
      <c r="L54" s="31">
        <v>2060</v>
      </c>
      <c r="M54" s="31">
        <v>10.550319999999999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5975.9</v>
      </c>
      <c r="D55" s="36">
        <v>5929.9333333333334</v>
      </c>
      <c r="E55" s="36">
        <v>5872.0166666666664</v>
      </c>
      <c r="F55" s="36">
        <v>5768.1333333333332</v>
      </c>
      <c r="G55" s="36">
        <v>5710.2166666666662</v>
      </c>
      <c r="H55" s="36">
        <v>6033.8166666666666</v>
      </c>
      <c r="I55" s="36">
        <v>6091.7333333333327</v>
      </c>
      <c r="J55" s="36">
        <v>6195.6166666666668</v>
      </c>
      <c r="K55" s="31">
        <v>5987.85</v>
      </c>
      <c r="L55" s="31">
        <v>5826.05</v>
      </c>
      <c r="M55" s="31">
        <v>0.42257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1127.55</v>
      </c>
      <c r="D56" s="36">
        <v>1124.8999999999999</v>
      </c>
      <c r="E56" s="36">
        <v>1106.8999999999996</v>
      </c>
      <c r="F56" s="36">
        <v>1086.2499999999998</v>
      </c>
      <c r="G56" s="36">
        <v>1068.2499999999995</v>
      </c>
      <c r="H56" s="36">
        <v>1145.5499999999997</v>
      </c>
      <c r="I56" s="36">
        <v>1163.5500000000002</v>
      </c>
      <c r="J56" s="36">
        <v>1184.1999999999998</v>
      </c>
      <c r="K56" s="31">
        <v>1142.9000000000001</v>
      </c>
      <c r="L56" s="31">
        <v>1104.25</v>
      </c>
      <c r="M56" s="31">
        <v>10.91418</v>
      </c>
      <c r="N56" s="1"/>
      <c r="O56" s="1"/>
    </row>
    <row r="57" spans="1:15" ht="12.75" customHeight="1">
      <c r="A57" s="33">
        <v>47</v>
      </c>
      <c r="B57" s="53" t="s">
        <v>327</v>
      </c>
      <c r="C57" s="31">
        <v>520.1</v>
      </c>
      <c r="D57" s="36">
        <v>517.6</v>
      </c>
      <c r="E57" s="36">
        <v>510.20000000000005</v>
      </c>
      <c r="F57" s="36">
        <v>500.3</v>
      </c>
      <c r="G57" s="36">
        <v>492.90000000000003</v>
      </c>
      <c r="H57" s="36">
        <v>527.5</v>
      </c>
      <c r="I57" s="36">
        <v>534.89999999999986</v>
      </c>
      <c r="J57" s="36">
        <v>544.80000000000007</v>
      </c>
      <c r="K57" s="31">
        <v>525</v>
      </c>
      <c r="L57" s="31">
        <v>507.7</v>
      </c>
      <c r="M57" s="31">
        <v>2.1476899999999999</v>
      </c>
      <c r="N57" s="1"/>
      <c r="O57" s="1"/>
    </row>
    <row r="58" spans="1:15" ht="12.75" customHeight="1">
      <c r="A58" s="33">
        <v>48</v>
      </c>
      <c r="B58" s="53" t="s">
        <v>266</v>
      </c>
      <c r="C58" s="31">
        <v>4796.8</v>
      </c>
      <c r="D58" s="36">
        <v>4794.8833333333332</v>
      </c>
      <c r="E58" s="36">
        <v>4737.7666666666664</v>
      </c>
      <c r="F58" s="36">
        <v>4678.7333333333336</v>
      </c>
      <c r="G58" s="36">
        <v>4621.6166666666668</v>
      </c>
      <c r="H58" s="36">
        <v>4853.9166666666661</v>
      </c>
      <c r="I58" s="36">
        <v>4911.0333333333328</v>
      </c>
      <c r="J58" s="36">
        <v>4970.0666666666657</v>
      </c>
      <c r="K58" s="31">
        <v>4852</v>
      </c>
      <c r="L58" s="31">
        <v>4735.8500000000004</v>
      </c>
      <c r="M58" s="31">
        <v>2.9060100000000002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1120.0999999999999</v>
      </c>
      <c r="D59" s="36">
        <v>1124.4833333333333</v>
      </c>
      <c r="E59" s="36">
        <v>1108.9666666666667</v>
      </c>
      <c r="F59" s="36">
        <v>1097.8333333333333</v>
      </c>
      <c r="G59" s="36">
        <v>1082.3166666666666</v>
      </c>
      <c r="H59" s="36">
        <v>1135.6166666666668</v>
      </c>
      <c r="I59" s="36">
        <v>1151.1333333333337</v>
      </c>
      <c r="J59" s="36">
        <v>1162.2666666666669</v>
      </c>
      <c r="K59" s="31">
        <v>1140</v>
      </c>
      <c r="L59" s="31">
        <v>1113.3499999999999</v>
      </c>
      <c r="M59" s="31">
        <v>72.427180000000007</v>
      </c>
      <c r="N59" s="1"/>
      <c r="O59" s="1"/>
    </row>
    <row r="60" spans="1:15" ht="12.75" customHeight="1">
      <c r="A60" s="33">
        <v>50</v>
      </c>
      <c r="B60" s="53" t="s">
        <v>328</v>
      </c>
      <c r="C60" s="31">
        <v>3210.05</v>
      </c>
      <c r="D60" s="36">
        <v>3221.6833333333329</v>
      </c>
      <c r="E60" s="36">
        <v>3163.3666666666659</v>
      </c>
      <c r="F60" s="36">
        <v>3116.6833333333329</v>
      </c>
      <c r="G60" s="36">
        <v>3058.3666666666659</v>
      </c>
      <c r="H60" s="36">
        <v>3268.3666666666659</v>
      </c>
      <c r="I60" s="36">
        <v>3326.6833333333325</v>
      </c>
      <c r="J60" s="36">
        <v>3373.3666666666659</v>
      </c>
      <c r="K60" s="31">
        <v>3280</v>
      </c>
      <c r="L60" s="31">
        <v>3175</v>
      </c>
      <c r="M60" s="31">
        <v>1.65768</v>
      </c>
      <c r="N60" s="1"/>
      <c r="O60" s="1"/>
    </row>
    <row r="61" spans="1:15" ht="12.75" customHeight="1">
      <c r="A61" s="33">
        <v>51</v>
      </c>
      <c r="B61" s="53" t="s">
        <v>826</v>
      </c>
      <c r="C61" s="31">
        <v>319.5</v>
      </c>
      <c r="D61" s="36">
        <v>320.51666666666665</v>
      </c>
      <c r="E61" s="36">
        <v>314.38333333333333</v>
      </c>
      <c r="F61" s="36">
        <v>309.26666666666665</v>
      </c>
      <c r="G61" s="36">
        <v>303.13333333333333</v>
      </c>
      <c r="H61" s="36">
        <v>325.63333333333333</v>
      </c>
      <c r="I61" s="36">
        <v>331.76666666666665</v>
      </c>
      <c r="J61" s="36">
        <v>336.88333333333333</v>
      </c>
      <c r="K61" s="31">
        <v>326.64999999999998</v>
      </c>
      <c r="L61" s="31">
        <v>315.39999999999998</v>
      </c>
      <c r="M61" s="31">
        <v>13.53008</v>
      </c>
      <c r="N61" s="1"/>
      <c r="O61" s="1"/>
    </row>
    <row r="62" spans="1:15" ht="12.75" customHeight="1">
      <c r="A62" s="33">
        <v>52</v>
      </c>
      <c r="B62" s="53" t="s">
        <v>329</v>
      </c>
      <c r="C62" s="31">
        <v>2650</v>
      </c>
      <c r="D62" s="36">
        <v>2679.7333333333331</v>
      </c>
      <c r="E62" s="36">
        <v>2610.3166666666662</v>
      </c>
      <c r="F62" s="36">
        <v>2570.6333333333332</v>
      </c>
      <c r="G62" s="36">
        <v>2501.2166666666662</v>
      </c>
      <c r="H62" s="36">
        <v>2719.4166666666661</v>
      </c>
      <c r="I62" s="36">
        <v>2788.833333333333</v>
      </c>
      <c r="J62" s="36">
        <v>2828.516666666666</v>
      </c>
      <c r="K62" s="31">
        <v>2749.15</v>
      </c>
      <c r="L62" s="31">
        <v>2640.05</v>
      </c>
      <c r="M62" s="31">
        <v>8.4934399999999997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8981.7999999999993</v>
      </c>
      <c r="D63" s="36">
        <v>8978.75</v>
      </c>
      <c r="E63" s="36">
        <v>8909.5499999999993</v>
      </c>
      <c r="F63" s="36">
        <v>8837.2999999999993</v>
      </c>
      <c r="G63" s="36">
        <v>8768.0999999999985</v>
      </c>
      <c r="H63" s="36">
        <v>9051</v>
      </c>
      <c r="I63" s="36">
        <v>9120.2000000000007</v>
      </c>
      <c r="J63" s="36">
        <v>9192.4500000000007</v>
      </c>
      <c r="K63" s="31">
        <v>9047.9500000000007</v>
      </c>
      <c r="L63" s="31">
        <v>8906.5</v>
      </c>
      <c r="M63" s="31">
        <v>4.8279699999999997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6684.15</v>
      </c>
      <c r="D64" s="36">
        <v>6661.1166666666659</v>
      </c>
      <c r="E64" s="36">
        <v>6624.2333333333318</v>
      </c>
      <c r="F64" s="36">
        <v>6564.3166666666657</v>
      </c>
      <c r="G64" s="36">
        <v>6527.4333333333316</v>
      </c>
      <c r="H64" s="36">
        <v>6721.0333333333319</v>
      </c>
      <c r="I64" s="36">
        <v>6757.9166666666652</v>
      </c>
      <c r="J64" s="36">
        <v>6817.8333333333321</v>
      </c>
      <c r="K64" s="31">
        <v>6698</v>
      </c>
      <c r="L64" s="31">
        <v>6601.2</v>
      </c>
      <c r="M64" s="31">
        <v>8.2490799999999993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1572.7</v>
      </c>
      <c r="D65" s="36">
        <v>1570.95</v>
      </c>
      <c r="E65" s="36">
        <v>1557.75</v>
      </c>
      <c r="F65" s="36">
        <v>1542.8</v>
      </c>
      <c r="G65" s="36">
        <v>1529.6</v>
      </c>
      <c r="H65" s="36">
        <v>1585.9</v>
      </c>
      <c r="I65" s="36">
        <v>1599.1000000000004</v>
      </c>
      <c r="J65" s="36">
        <v>1614.0500000000002</v>
      </c>
      <c r="K65" s="31">
        <v>1584.15</v>
      </c>
      <c r="L65" s="31">
        <v>1556</v>
      </c>
      <c r="M65" s="31">
        <v>7.6811699999999998</v>
      </c>
      <c r="N65" s="1"/>
      <c r="O65" s="1"/>
    </row>
    <row r="66" spans="1:15" ht="12.75" customHeight="1">
      <c r="A66" s="33">
        <v>56</v>
      </c>
      <c r="B66" s="53" t="s">
        <v>267</v>
      </c>
      <c r="C66" s="31">
        <v>8431.5499999999993</v>
      </c>
      <c r="D66" s="36">
        <v>8390.35</v>
      </c>
      <c r="E66" s="36">
        <v>8311.2000000000007</v>
      </c>
      <c r="F66" s="36">
        <v>8190.85</v>
      </c>
      <c r="G66" s="36">
        <v>8111.7000000000007</v>
      </c>
      <c r="H66" s="36">
        <v>8510.7000000000007</v>
      </c>
      <c r="I66" s="36">
        <v>8589.8499999999985</v>
      </c>
      <c r="J66" s="36">
        <v>8710.2000000000007</v>
      </c>
      <c r="K66" s="31">
        <v>8469.5</v>
      </c>
      <c r="L66" s="31">
        <v>8270</v>
      </c>
      <c r="M66" s="31">
        <v>0.1663</v>
      </c>
      <c r="N66" s="1"/>
      <c r="O66" s="1"/>
    </row>
    <row r="67" spans="1:15" ht="12.75" customHeight="1">
      <c r="A67" s="33">
        <v>57</v>
      </c>
      <c r="B67" s="53" t="s">
        <v>330</v>
      </c>
      <c r="C67" s="31">
        <v>2185.5</v>
      </c>
      <c r="D67" s="36">
        <v>2192.1166666666668</v>
      </c>
      <c r="E67" s="36">
        <v>2134.3833333333337</v>
      </c>
      <c r="F67" s="36">
        <v>2083.2666666666669</v>
      </c>
      <c r="G67" s="36">
        <v>2025.5333333333338</v>
      </c>
      <c r="H67" s="36">
        <v>2243.2333333333336</v>
      </c>
      <c r="I67" s="36">
        <v>2300.9666666666672</v>
      </c>
      <c r="J67" s="36">
        <v>2352.0833333333335</v>
      </c>
      <c r="K67" s="31">
        <v>2249.85</v>
      </c>
      <c r="L67" s="31">
        <v>2141</v>
      </c>
      <c r="M67" s="31">
        <v>0.95496000000000003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2477.75</v>
      </c>
      <c r="D68" s="36">
        <v>2461.1333333333337</v>
      </c>
      <c r="E68" s="36">
        <v>2433.6666666666674</v>
      </c>
      <c r="F68" s="36">
        <v>2389.5833333333339</v>
      </c>
      <c r="G68" s="36">
        <v>2362.1166666666677</v>
      </c>
      <c r="H68" s="36">
        <v>2505.2166666666672</v>
      </c>
      <c r="I68" s="36">
        <v>2532.6833333333334</v>
      </c>
      <c r="J68" s="36">
        <v>2576.7666666666669</v>
      </c>
      <c r="K68" s="31">
        <v>2488.6</v>
      </c>
      <c r="L68" s="31">
        <v>2417.0500000000002</v>
      </c>
      <c r="M68" s="31">
        <v>2.65916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374.35</v>
      </c>
      <c r="D69" s="36">
        <v>373.06666666666666</v>
      </c>
      <c r="E69" s="36">
        <v>369.88333333333333</v>
      </c>
      <c r="F69" s="36">
        <v>365.41666666666669</v>
      </c>
      <c r="G69" s="36">
        <v>362.23333333333335</v>
      </c>
      <c r="H69" s="36">
        <v>377.5333333333333</v>
      </c>
      <c r="I69" s="36">
        <v>380.71666666666658</v>
      </c>
      <c r="J69" s="36">
        <v>385.18333333333328</v>
      </c>
      <c r="K69" s="31">
        <v>376.25</v>
      </c>
      <c r="L69" s="31">
        <v>368.6</v>
      </c>
      <c r="M69" s="31">
        <v>4.2723899999999997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187.05</v>
      </c>
      <c r="D70" s="36">
        <v>186.25</v>
      </c>
      <c r="E70" s="36">
        <v>183.3</v>
      </c>
      <c r="F70" s="36">
        <v>179.55</v>
      </c>
      <c r="G70" s="36">
        <v>176.60000000000002</v>
      </c>
      <c r="H70" s="36">
        <v>190</v>
      </c>
      <c r="I70" s="36">
        <v>192.95</v>
      </c>
      <c r="J70" s="36">
        <v>196.7</v>
      </c>
      <c r="K70" s="31">
        <v>189.2</v>
      </c>
      <c r="L70" s="31">
        <v>182.5</v>
      </c>
      <c r="M70" s="31">
        <v>129.41471999999999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254.85</v>
      </c>
      <c r="D71" s="36">
        <v>256.63333333333333</v>
      </c>
      <c r="E71" s="36">
        <v>246.56666666666666</v>
      </c>
      <c r="F71" s="36">
        <v>238.28333333333333</v>
      </c>
      <c r="G71" s="36">
        <v>228.21666666666667</v>
      </c>
      <c r="H71" s="36">
        <v>264.91666666666663</v>
      </c>
      <c r="I71" s="36">
        <v>274.98333333333323</v>
      </c>
      <c r="J71" s="36">
        <v>283.26666666666665</v>
      </c>
      <c r="K71" s="31">
        <v>266.7</v>
      </c>
      <c r="L71" s="31">
        <v>248.35</v>
      </c>
      <c r="M71" s="31">
        <v>394.76449000000002</v>
      </c>
      <c r="N71" s="1"/>
      <c r="O71" s="1"/>
    </row>
    <row r="72" spans="1:15" ht="12.75" customHeight="1">
      <c r="A72" s="33">
        <v>62</v>
      </c>
      <c r="B72" s="53" t="s">
        <v>268</v>
      </c>
      <c r="C72" s="31">
        <v>138.75</v>
      </c>
      <c r="D72" s="36">
        <v>138.75</v>
      </c>
      <c r="E72" s="36">
        <v>136.6</v>
      </c>
      <c r="F72" s="36">
        <v>134.44999999999999</v>
      </c>
      <c r="G72" s="36">
        <v>132.29999999999998</v>
      </c>
      <c r="H72" s="36">
        <v>140.9</v>
      </c>
      <c r="I72" s="36">
        <v>143.04999999999998</v>
      </c>
      <c r="J72" s="36">
        <v>145.20000000000002</v>
      </c>
      <c r="K72" s="31">
        <v>140.9</v>
      </c>
      <c r="L72" s="31">
        <v>136.6</v>
      </c>
      <c r="M72" s="31">
        <v>105.33907000000001</v>
      </c>
      <c r="N72" s="1"/>
      <c r="O72" s="1"/>
    </row>
    <row r="73" spans="1:15" ht="12.75" customHeight="1">
      <c r="A73" s="33">
        <v>63</v>
      </c>
      <c r="B73" s="53" t="s">
        <v>331</v>
      </c>
      <c r="C73" s="31">
        <v>63.9</v>
      </c>
      <c r="D73" s="36">
        <v>63.166666666666664</v>
      </c>
      <c r="E73" s="36">
        <v>62.083333333333329</v>
      </c>
      <c r="F73" s="36">
        <v>60.266666666666666</v>
      </c>
      <c r="G73" s="36">
        <v>59.18333333333333</v>
      </c>
      <c r="H73" s="36">
        <v>64.98333333333332</v>
      </c>
      <c r="I73" s="36">
        <v>66.066666666666663</v>
      </c>
      <c r="J73" s="36">
        <v>67.883333333333326</v>
      </c>
      <c r="K73" s="31">
        <v>64.25</v>
      </c>
      <c r="L73" s="31">
        <v>61.35</v>
      </c>
      <c r="M73" s="31">
        <v>199.18486999999999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1309.0999999999999</v>
      </c>
      <c r="D74" s="36">
        <v>1309.4833333333333</v>
      </c>
      <c r="E74" s="36">
        <v>1297.2166666666667</v>
      </c>
      <c r="F74" s="36">
        <v>1285.3333333333333</v>
      </c>
      <c r="G74" s="36">
        <v>1273.0666666666666</v>
      </c>
      <c r="H74" s="36">
        <v>1321.3666666666668</v>
      </c>
      <c r="I74" s="36">
        <v>1333.6333333333337</v>
      </c>
      <c r="J74" s="36">
        <v>1345.5166666666669</v>
      </c>
      <c r="K74" s="31">
        <v>1321.75</v>
      </c>
      <c r="L74" s="31">
        <v>1297.5999999999999</v>
      </c>
      <c r="M74" s="31">
        <v>2.47831</v>
      </c>
      <c r="N74" s="1"/>
      <c r="O74" s="1"/>
    </row>
    <row r="75" spans="1:15" ht="12.75" customHeight="1">
      <c r="A75" s="33">
        <v>65</v>
      </c>
      <c r="B75" s="53" t="s">
        <v>332</v>
      </c>
      <c r="C75" s="31">
        <v>5239.55</v>
      </c>
      <c r="D75" s="36">
        <v>5248.75</v>
      </c>
      <c r="E75" s="36">
        <v>5210.8500000000004</v>
      </c>
      <c r="F75" s="36">
        <v>5182.1500000000005</v>
      </c>
      <c r="G75" s="36">
        <v>5144.2500000000009</v>
      </c>
      <c r="H75" s="36">
        <v>5277.45</v>
      </c>
      <c r="I75" s="36">
        <v>5315.3499999999995</v>
      </c>
      <c r="J75" s="36">
        <v>5344.0499999999993</v>
      </c>
      <c r="K75" s="31">
        <v>5286.65</v>
      </c>
      <c r="L75" s="31">
        <v>5220.05</v>
      </c>
      <c r="M75" s="31">
        <v>5.7520000000000002E-2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490.25</v>
      </c>
      <c r="D76" s="36">
        <v>486.88333333333338</v>
      </c>
      <c r="E76" s="36">
        <v>481.36666666666679</v>
      </c>
      <c r="F76" s="36">
        <v>472.48333333333341</v>
      </c>
      <c r="G76" s="36">
        <v>466.96666666666681</v>
      </c>
      <c r="H76" s="36">
        <v>495.76666666666677</v>
      </c>
      <c r="I76" s="36">
        <v>501.2833333333333</v>
      </c>
      <c r="J76" s="36">
        <v>510.16666666666674</v>
      </c>
      <c r="K76" s="31">
        <v>492.4</v>
      </c>
      <c r="L76" s="31">
        <v>478</v>
      </c>
      <c r="M76" s="31">
        <v>12.932550000000001</v>
      </c>
      <c r="N76" s="1"/>
      <c r="O76" s="1"/>
    </row>
    <row r="77" spans="1:15" ht="12.75" customHeight="1">
      <c r="A77" s="33">
        <v>67</v>
      </c>
      <c r="B77" s="53" t="s">
        <v>333</v>
      </c>
      <c r="C77" s="31">
        <v>1861.55</v>
      </c>
      <c r="D77" s="36">
        <v>1873.9666666666665</v>
      </c>
      <c r="E77" s="36">
        <v>1817.633333333333</v>
      </c>
      <c r="F77" s="36">
        <v>1773.7166666666665</v>
      </c>
      <c r="G77" s="36">
        <v>1717.383333333333</v>
      </c>
      <c r="H77" s="36">
        <v>1917.883333333333</v>
      </c>
      <c r="I77" s="36">
        <v>1974.2166666666665</v>
      </c>
      <c r="J77" s="36">
        <v>2018.133333333333</v>
      </c>
      <c r="K77" s="31">
        <v>1930.3</v>
      </c>
      <c r="L77" s="31">
        <v>1830.05</v>
      </c>
      <c r="M77" s="31">
        <v>3.8322600000000002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227.1</v>
      </c>
      <c r="D78" s="36">
        <v>226.25</v>
      </c>
      <c r="E78" s="36">
        <v>224</v>
      </c>
      <c r="F78" s="36">
        <v>220.9</v>
      </c>
      <c r="G78" s="36">
        <v>218.65</v>
      </c>
      <c r="H78" s="36">
        <v>229.35</v>
      </c>
      <c r="I78" s="36">
        <v>231.6</v>
      </c>
      <c r="J78" s="36">
        <v>234.7</v>
      </c>
      <c r="K78" s="31">
        <v>228.5</v>
      </c>
      <c r="L78" s="31">
        <v>223.15</v>
      </c>
      <c r="M78" s="31">
        <v>184.78579999999999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1397.7</v>
      </c>
      <c r="D79" s="36">
        <v>1408.5666666666666</v>
      </c>
      <c r="E79" s="36">
        <v>1379.1333333333332</v>
      </c>
      <c r="F79" s="36">
        <v>1360.5666666666666</v>
      </c>
      <c r="G79" s="36">
        <v>1331.1333333333332</v>
      </c>
      <c r="H79" s="36">
        <v>1427.1333333333332</v>
      </c>
      <c r="I79" s="36">
        <v>1456.5666666666666</v>
      </c>
      <c r="J79" s="36">
        <v>1475.1333333333332</v>
      </c>
      <c r="K79" s="31">
        <v>1438</v>
      </c>
      <c r="L79" s="31">
        <v>1390</v>
      </c>
      <c r="M79" s="31">
        <v>21.325060000000001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274.3</v>
      </c>
      <c r="D80" s="36">
        <v>272.7166666666667</v>
      </c>
      <c r="E80" s="36">
        <v>268.63333333333338</v>
      </c>
      <c r="F80" s="36">
        <v>262.9666666666667</v>
      </c>
      <c r="G80" s="36">
        <v>258.88333333333338</v>
      </c>
      <c r="H80" s="36">
        <v>278.38333333333338</v>
      </c>
      <c r="I80" s="36">
        <v>282.46666666666664</v>
      </c>
      <c r="J80" s="36">
        <v>288.13333333333338</v>
      </c>
      <c r="K80" s="31">
        <v>276.8</v>
      </c>
      <c r="L80" s="31">
        <v>267.05</v>
      </c>
      <c r="M80" s="31">
        <v>268.00049999999999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618.65</v>
      </c>
      <c r="D81" s="36">
        <v>614.04999999999995</v>
      </c>
      <c r="E81" s="36">
        <v>606.14999999999986</v>
      </c>
      <c r="F81" s="36">
        <v>593.64999999999986</v>
      </c>
      <c r="G81" s="36">
        <v>585.74999999999977</v>
      </c>
      <c r="H81" s="36">
        <v>626.54999999999995</v>
      </c>
      <c r="I81" s="36">
        <v>634.45000000000005</v>
      </c>
      <c r="J81" s="36">
        <v>646.95000000000005</v>
      </c>
      <c r="K81" s="31">
        <v>621.95000000000005</v>
      </c>
      <c r="L81" s="31">
        <v>601.54999999999995</v>
      </c>
      <c r="M81" s="31">
        <v>220.82171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1301.1500000000001</v>
      </c>
      <c r="D82" s="36">
        <v>1293.8</v>
      </c>
      <c r="E82" s="36">
        <v>1279.0999999999999</v>
      </c>
      <c r="F82" s="36">
        <v>1257.05</v>
      </c>
      <c r="G82" s="36">
        <v>1242.3499999999999</v>
      </c>
      <c r="H82" s="36">
        <v>1315.85</v>
      </c>
      <c r="I82" s="36">
        <v>1330.5500000000002</v>
      </c>
      <c r="J82" s="36">
        <v>1352.6</v>
      </c>
      <c r="K82" s="31">
        <v>1308.5</v>
      </c>
      <c r="L82" s="31">
        <v>1271.75</v>
      </c>
      <c r="M82" s="31">
        <v>55.325130000000001</v>
      </c>
      <c r="N82" s="1"/>
      <c r="O82" s="1"/>
    </row>
    <row r="83" spans="1:15" ht="12.75" customHeight="1">
      <c r="A83" s="33">
        <v>73</v>
      </c>
      <c r="B83" s="53" t="s">
        <v>825</v>
      </c>
      <c r="C83" s="31">
        <v>525.75</v>
      </c>
      <c r="D83" s="36">
        <v>521.08333333333337</v>
      </c>
      <c r="E83" s="36">
        <v>509.66666666666674</v>
      </c>
      <c r="F83" s="36">
        <v>493.58333333333337</v>
      </c>
      <c r="G83" s="36">
        <v>482.16666666666674</v>
      </c>
      <c r="H83" s="36">
        <v>537.16666666666674</v>
      </c>
      <c r="I83" s="36">
        <v>548.58333333333348</v>
      </c>
      <c r="J83" s="36">
        <v>564.66666666666674</v>
      </c>
      <c r="K83" s="31">
        <v>532.5</v>
      </c>
      <c r="L83" s="31">
        <v>505</v>
      </c>
      <c r="M83" s="31">
        <v>1.4998400000000001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304</v>
      </c>
      <c r="D84" s="36">
        <v>302.8</v>
      </c>
      <c r="E84" s="36">
        <v>297.70000000000005</v>
      </c>
      <c r="F84" s="36">
        <v>291.40000000000003</v>
      </c>
      <c r="G84" s="36">
        <v>286.30000000000007</v>
      </c>
      <c r="H84" s="36">
        <v>309.10000000000002</v>
      </c>
      <c r="I84" s="36">
        <v>314.20000000000005</v>
      </c>
      <c r="J84" s="36">
        <v>320.5</v>
      </c>
      <c r="K84" s="31">
        <v>307.89999999999998</v>
      </c>
      <c r="L84" s="31">
        <v>296.5</v>
      </c>
      <c r="M84" s="31">
        <v>95.387150000000005</v>
      </c>
      <c r="N84" s="1"/>
      <c r="O84" s="1"/>
    </row>
    <row r="85" spans="1:15" ht="12.75" customHeight="1">
      <c r="A85" s="33">
        <v>75</v>
      </c>
      <c r="B85" s="53" t="s">
        <v>334</v>
      </c>
      <c r="C85" s="31">
        <v>1459</v>
      </c>
      <c r="D85" s="36">
        <v>1474.25</v>
      </c>
      <c r="E85" s="36">
        <v>1436.5</v>
      </c>
      <c r="F85" s="36">
        <v>1414</v>
      </c>
      <c r="G85" s="36">
        <v>1376.25</v>
      </c>
      <c r="H85" s="36">
        <v>1496.75</v>
      </c>
      <c r="I85" s="36">
        <v>1534.5</v>
      </c>
      <c r="J85" s="36">
        <v>1557</v>
      </c>
      <c r="K85" s="31">
        <v>1512</v>
      </c>
      <c r="L85" s="31">
        <v>1451.75</v>
      </c>
      <c r="M85" s="31">
        <v>0.81381000000000003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583.1</v>
      </c>
      <c r="D86" s="36">
        <v>589.06666666666661</v>
      </c>
      <c r="E86" s="36">
        <v>571.13333333333321</v>
      </c>
      <c r="F86" s="36">
        <v>559.16666666666663</v>
      </c>
      <c r="G86" s="36">
        <v>541.23333333333323</v>
      </c>
      <c r="H86" s="36">
        <v>601.03333333333319</v>
      </c>
      <c r="I86" s="36">
        <v>618.96666666666658</v>
      </c>
      <c r="J86" s="36">
        <v>630.93333333333317</v>
      </c>
      <c r="K86" s="31">
        <v>607</v>
      </c>
      <c r="L86" s="31">
        <v>577.1</v>
      </c>
      <c r="M86" s="31">
        <v>42.416049999999998</v>
      </c>
      <c r="N86" s="1"/>
      <c r="O86" s="1"/>
    </row>
    <row r="87" spans="1:15" ht="12.75" customHeight="1">
      <c r="A87" s="33">
        <v>77</v>
      </c>
      <c r="B87" s="53" t="s">
        <v>335</v>
      </c>
      <c r="C87" s="31">
        <v>6986.15</v>
      </c>
      <c r="D87" s="36">
        <v>7006.333333333333</v>
      </c>
      <c r="E87" s="36">
        <v>6893.0666666666657</v>
      </c>
      <c r="F87" s="36">
        <v>6799.9833333333327</v>
      </c>
      <c r="G87" s="36">
        <v>6686.7166666666653</v>
      </c>
      <c r="H87" s="36">
        <v>7099.4166666666661</v>
      </c>
      <c r="I87" s="36">
        <v>7212.6833333333343</v>
      </c>
      <c r="J87" s="36">
        <v>7305.7666666666664</v>
      </c>
      <c r="K87" s="31">
        <v>7119.6</v>
      </c>
      <c r="L87" s="31">
        <v>6913.25</v>
      </c>
      <c r="M87" s="31">
        <v>0.21589</v>
      </c>
      <c r="N87" s="1"/>
      <c r="O87" s="1"/>
    </row>
    <row r="88" spans="1:15" ht="12.75" customHeight="1">
      <c r="A88" s="33">
        <v>78</v>
      </c>
      <c r="B88" s="53" t="s">
        <v>336</v>
      </c>
      <c r="C88" s="31">
        <v>1415.45</v>
      </c>
      <c r="D88" s="36">
        <v>1403.9666666666665</v>
      </c>
      <c r="E88" s="36">
        <v>1387.883333333333</v>
      </c>
      <c r="F88" s="36">
        <v>1360.3166666666666</v>
      </c>
      <c r="G88" s="36">
        <v>1344.2333333333331</v>
      </c>
      <c r="H88" s="36">
        <v>1431.5333333333328</v>
      </c>
      <c r="I88" s="36">
        <v>1447.6166666666663</v>
      </c>
      <c r="J88" s="36">
        <v>1475.1833333333327</v>
      </c>
      <c r="K88" s="31">
        <v>1420.05</v>
      </c>
      <c r="L88" s="31">
        <v>1376.4</v>
      </c>
      <c r="M88" s="31">
        <v>1.88646</v>
      </c>
      <c r="N88" s="1"/>
      <c r="O88" s="1"/>
    </row>
    <row r="89" spans="1:15" ht="12.75" customHeight="1">
      <c r="A89" s="33">
        <v>79</v>
      </c>
      <c r="B89" s="53" t="s">
        <v>337</v>
      </c>
      <c r="C89" s="31">
        <v>1505.65</v>
      </c>
      <c r="D89" s="36">
        <v>1507.1166666666668</v>
      </c>
      <c r="E89" s="36">
        <v>1492.3833333333337</v>
      </c>
      <c r="F89" s="36">
        <v>1479.1166666666668</v>
      </c>
      <c r="G89" s="36">
        <v>1464.3833333333337</v>
      </c>
      <c r="H89" s="36">
        <v>1520.3833333333337</v>
      </c>
      <c r="I89" s="36">
        <v>1535.1166666666668</v>
      </c>
      <c r="J89" s="36">
        <v>1548.3833333333337</v>
      </c>
      <c r="K89" s="31">
        <v>1521.85</v>
      </c>
      <c r="L89" s="31">
        <v>1493.85</v>
      </c>
      <c r="M89" s="31">
        <v>0.19917000000000001</v>
      </c>
      <c r="N89" s="1"/>
      <c r="O89" s="1"/>
    </row>
    <row r="90" spans="1:15" ht="12.75" customHeight="1">
      <c r="A90" s="33">
        <v>80</v>
      </c>
      <c r="B90" s="53" t="s">
        <v>338</v>
      </c>
      <c r="C90" s="31">
        <v>488.5</v>
      </c>
      <c r="D90" s="36">
        <v>490.83333333333331</v>
      </c>
      <c r="E90" s="36">
        <v>483.66666666666663</v>
      </c>
      <c r="F90" s="36">
        <v>478.83333333333331</v>
      </c>
      <c r="G90" s="36">
        <v>471.66666666666663</v>
      </c>
      <c r="H90" s="36">
        <v>495.66666666666663</v>
      </c>
      <c r="I90" s="36">
        <v>502.83333333333326</v>
      </c>
      <c r="J90" s="36">
        <v>507.66666666666663</v>
      </c>
      <c r="K90" s="31">
        <v>498</v>
      </c>
      <c r="L90" s="31">
        <v>486</v>
      </c>
      <c r="M90" s="31">
        <v>2.3955899999999999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30431.95</v>
      </c>
      <c r="D91" s="36">
        <v>30256.483333333334</v>
      </c>
      <c r="E91" s="36">
        <v>29928.966666666667</v>
      </c>
      <c r="F91" s="36">
        <v>29425.983333333334</v>
      </c>
      <c r="G91" s="36">
        <v>29098.466666666667</v>
      </c>
      <c r="H91" s="36">
        <v>30759.466666666667</v>
      </c>
      <c r="I91" s="36">
        <v>31086.983333333337</v>
      </c>
      <c r="J91" s="36">
        <v>31589.966666666667</v>
      </c>
      <c r="K91" s="31">
        <v>30584</v>
      </c>
      <c r="L91" s="31">
        <v>29753.5</v>
      </c>
      <c r="M91" s="31">
        <v>0.30547000000000002</v>
      </c>
      <c r="N91" s="1"/>
      <c r="O91" s="1"/>
    </row>
    <row r="92" spans="1:15" ht="12.75" customHeight="1">
      <c r="A92" s="33">
        <v>82</v>
      </c>
      <c r="B92" s="53" t="s">
        <v>339</v>
      </c>
      <c r="C92" s="31">
        <v>1037.95</v>
      </c>
      <c r="D92" s="36">
        <v>1045.0333333333335</v>
      </c>
      <c r="E92" s="36">
        <v>1016.916666666667</v>
      </c>
      <c r="F92" s="36">
        <v>995.88333333333344</v>
      </c>
      <c r="G92" s="36">
        <v>967.76666666666688</v>
      </c>
      <c r="H92" s="36">
        <v>1066.0666666666671</v>
      </c>
      <c r="I92" s="36">
        <v>1094.1833333333334</v>
      </c>
      <c r="J92" s="36">
        <v>1115.2166666666672</v>
      </c>
      <c r="K92" s="31">
        <v>1073.1500000000001</v>
      </c>
      <c r="L92" s="31">
        <v>1024</v>
      </c>
      <c r="M92" s="31">
        <v>2.8518599999999998</v>
      </c>
      <c r="N92" s="1"/>
      <c r="O92" s="1"/>
    </row>
    <row r="93" spans="1:15" ht="12.75" customHeight="1">
      <c r="A93" s="33">
        <v>83</v>
      </c>
      <c r="B93" s="53" t="s">
        <v>340</v>
      </c>
      <c r="C93" s="31" t="e">
        <v>#N/A</v>
      </c>
      <c r="D93" s="36" t="e">
        <v>#N/A</v>
      </c>
      <c r="E93" s="36" t="e">
        <v>#N/A</v>
      </c>
      <c r="F93" s="36" t="e">
        <v>#N/A</v>
      </c>
      <c r="G93" s="36" t="e">
        <v>#N/A</v>
      </c>
      <c r="H93" s="36" t="e">
        <v>#N/A</v>
      </c>
      <c r="I93" s="36" t="e">
        <v>#N/A</v>
      </c>
      <c r="J93" s="36" t="e">
        <v>#N/A</v>
      </c>
      <c r="K93" s="31" t="e">
        <v>#N/A</v>
      </c>
      <c r="L93" s="31" t="e">
        <v>#N/A</v>
      </c>
      <c r="M93" s="31" t="e">
        <v>#N/A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5066.8</v>
      </c>
      <c r="D94" s="36">
        <v>5052.25</v>
      </c>
      <c r="E94" s="36">
        <v>4986.3</v>
      </c>
      <c r="F94" s="36">
        <v>4905.8</v>
      </c>
      <c r="G94" s="36">
        <v>4839.8500000000004</v>
      </c>
      <c r="H94" s="36">
        <v>5132.75</v>
      </c>
      <c r="I94" s="36">
        <v>5198.7000000000007</v>
      </c>
      <c r="J94" s="36">
        <v>5279.2</v>
      </c>
      <c r="K94" s="31">
        <v>5118.2</v>
      </c>
      <c r="L94" s="31">
        <v>4971.75</v>
      </c>
      <c r="M94" s="31">
        <v>2.2328899999999998</v>
      </c>
      <c r="N94" s="1"/>
      <c r="O94" s="1"/>
    </row>
    <row r="95" spans="1:15" ht="12.75" customHeight="1">
      <c r="A95" s="33">
        <v>85</v>
      </c>
      <c r="B95" s="53" t="s">
        <v>341</v>
      </c>
      <c r="C95" s="31">
        <v>1803.05</v>
      </c>
      <c r="D95" s="36">
        <v>1802.9833333333333</v>
      </c>
      <c r="E95" s="36">
        <v>1786.0666666666666</v>
      </c>
      <c r="F95" s="36">
        <v>1769.0833333333333</v>
      </c>
      <c r="G95" s="36">
        <v>1752.1666666666665</v>
      </c>
      <c r="H95" s="36">
        <v>1819.9666666666667</v>
      </c>
      <c r="I95" s="36">
        <v>1836.8833333333332</v>
      </c>
      <c r="J95" s="36">
        <v>1853.8666666666668</v>
      </c>
      <c r="K95" s="31">
        <v>1819.9</v>
      </c>
      <c r="L95" s="31">
        <v>1786</v>
      </c>
      <c r="M95" s="31">
        <v>0.28527000000000002</v>
      </c>
      <c r="N95" s="1"/>
      <c r="O95" s="1"/>
    </row>
    <row r="96" spans="1:15" ht="12.75" customHeight="1">
      <c r="A96" s="33">
        <v>86</v>
      </c>
      <c r="B96" s="53" t="s">
        <v>342</v>
      </c>
      <c r="C96" s="31">
        <v>576.04999999999995</v>
      </c>
      <c r="D96" s="36">
        <v>577.44999999999993</v>
      </c>
      <c r="E96" s="36">
        <v>571.89999999999986</v>
      </c>
      <c r="F96" s="36">
        <v>567.74999999999989</v>
      </c>
      <c r="G96" s="36">
        <v>562.19999999999982</v>
      </c>
      <c r="H96" s="36">
        <v>581.59999999999991</v>
      </c>
      <c r="I96" s="36">
        <v>587.14999999999986</v>
      </c>
      <c r="J96" s="36">
        <v>591.29999999999995</v>
      </c>
      <c r="K96" s="31">
        <v>583</v>
      </c>
      <c r="L96" s="31">
        <v>573.29999999999995</v>
      </c>
      <c r="M96" s="31">
        <v>0.42403999999999997</v>
      </c>
      <c r="N96" s="1"/>
      <c r="O96" s="1"/>
    </row>
    <row r="97" spans="1:15" ht="12.75" customHeight="1">
      <c r="A97" s="33">
        <v>87</v>
      </c>
      <c r="B97" s="53" t="s">
        <v>343</v>
      </c>
      <c r="C97" s="31">
        <v>141.69999999999999</v>
      </c>
      <c r="D97" s="36">
        <v>141.33333333333331</v>
      </c>
      <c r="E97" s="36">
        <v>139.81666666666663</v>
      </c>
      <c r="F97" s="36">
        <v>137.93333333333331</v>
      </c>
      <c r="G97" s="36">
        <v>136.41666666666663</v>
      </c>
      <c r="H97" s="36">
        <v>143.21666666666664</v>
      </c>
      <c r="I97" s="36">
        <v>144.73333333333329</v>
      </c>
      <c r="J97" s="36">
        <v>146.61666666666665</v>
      </c>
      <c r="K97" s="31">
        <v>142.85</v>
      </c>
      <c r="L97" s="31">
        <v>139.44999999999999</v>
      </c>
      <c r="M97" s="31">
        <v>77.252840000000006</v>
      </c>
      <c r="N97" s="1"/>
      <c r="O97" s="1"/>
    </row>
    <row r="98" spans="1:15" ht="12.75" customHeight="1">
      <c r="A98" s="33">
        <v>88</v>
      </c>
      <c r="B98" s="53" t="s">
        <v>344</v>
      </c>
      <c r="C98" s="31">
        <v>580</v>
      </c>
      <c r="D98" s="36">
        <v>578</v>
      </c>
      <c r="E98" s="36">
        <v>572</v>
      </c>
      <c r="F98" s="36">
        <v>564</v>
      </c>
      <c r="G98" s="36">
        <v>558</v>
      </c>
      <c r="H98" s="36">
        <v>586</v>
      </c>
      <c r="I98" s="36">
        <v>592</v>
      </c>
      <c r="J98" s="36">
        <v>600</v>
      </c>
      <c r="K98" s="31">
        <v>584</v>
      </c>
      <c r="L98" s="31">
        <v>570</v>
      </c>
      <c r="M98" s="31">
        <v>19.55716</v>
      </c>
      <c r="N98" s="1"/>
      <c r="O98" s="1"/>
    </row>
    <row r="99" spans="1:15" ht="12.75" customHeight="1">
      <c r="A99" s="33">
        <v>89</v>
      </c>
      <c r="B99" s="53" t="s">
        <v>821</v>
      </c>
      <c r="C99" s="31">
        <v>479.35</v>
      </c>
      <c r="D99" s="36">
        <v>477.41666666666669</v>
      </c>
      <c r="E99" s="36">
        <v>470.28333333333336</v>
      </c>
      <c r="F99" s="36">
        <v>461.2166666666667</v>
      </c>
      <c r="G99" s="36">
        <v>454.08333333333337</v>
      </c>
      <c r="H99" s="36">
        <v>486.48333333333335</v>
      </c>
      <c r="I99" s="36">
        <v>493.61666666666667</v>
      </c>
      <c r="J99" s="36">
        <v>502.68333333333334</v>
      </c>
      <c r="K99" s="31">
        <v>484.55</v>
      </c>
      <c r="L99" s="31">
        <v>468.35</v>
      </c>
      <c r="M99" s="31">
        <v>2.6198000000000001</v>
      </c>
      <c r="N99" s="1"/>
      <c r="O99" s="1"/>
    </row>
    <row r="100" spans="1:15" ht="12.75" customHeight="1">
      <c r="A100" s="33">
        <v>90</v>
      </c>
      <c r="B100" s="53" t="s">
        <v>345</v>
      </c>
      <c r="C100" s="31">
        <v>4357.95</v>
      </c>
      <c r="D100" s="36">
        <v>4333.3833333333341</v>
      </c>
      <c r="E100" s="36">
        <v>4291.7666666666682</v>
      </c>
      <c r="F100" s="36">
        <v>4225.5833333333339</v>
      </c>
      <c r="G100" s="36">
        <v>4183.9666666666681</v>
      </c>
      <c r="H100" s="36">
        <v>4399.5666666666684</v>
      </c>
      <c r="I100" s="36">
        <v>4441.1833333333352</v>
      </c>
      <c r="J100" s="36">
        <v>4507.3666666666686</v>
      </c>
      <c r="K100" s="31">
        <v>4375</v>
      </c>
      <c r="L100" s="31">
        <v>4267.2</v>
      </c>
      <c r="M100" s="31">
        <v>0.16109000000000001</v>
      </c>
      <c r="N100" s="1"/>
      <c r="O100" s="1"/>
    </row>
    <row r="101" spans="1:15" ht="12.75" customHeight="1">
      <c r="A101" s="33">
        <v>91</v>
      </c>
      <c r="B101" s="53" t="s">
        <v>346</v>
      </c>
      <c r="C101" s="31">
        <v>359.1</v>
      </c>
      <c r="D101" s="36">
        <v>356.48333333333335</v>
      </c>
      <c r="E101" s="36">
        <v>351.41666666666669</v>
      </c>
      <c r="F101" s="36">
        <v>343.73333333333335</v>
      </c>
      <c r="G101" s="36">
        <v>338.66666666666669</v>
      </c>
      <c r="H101" s="36">
        <v>364.16666666666669</v>
      </c>
      <c r="I101" s="36">
        <v>369.23333333333329</v>
      </c>
      <c r="J101" s="36">
        <v>376.91666666666669</v>
      </c>
      <c r="K101" s="31">
        <v>361.55</v>
      </c>
      <c r="L101" s="31">
        <v>348.8</v>
      </c>
      <c r="M101" s="31">
        <v>1.41764</v>
      </c>
      <c r="N101" s="1"/>
      <c r="O101" s="1"/>
    </row>
    <row r="102" spans="1:15" ht="12.75" customHeight="1">
      <c r="A102" s="33">
        <v>92</v>
      </c>
      <c r="B102" s="53" t="s">
        <v>347</v>
      </c>
      <c r="C102" s="31">
        <v>249.8</v>
      </c>
      <c r="D102" s="36">
        <v>249.88333333333333</v>
      </c>
      <c r="E102" s="36">
        <v>246.81666666666666</v>
      </c>
      <c r="F102" s="36">
        <v>243.83333333333334</v>
      </c>
      <c r="G102" s="36">
        <v>240.76666666666668</v>
      </c>
      <c r="H102" s="36">
        <v>252.86666666666665</v>
      </c>
      <c r="I102" s="36">
        <v>255.93333333333331</v>
      </c>
      <c r="J102" s="36">
        <v>258.91666666666663</v>
      </c>
      <c r="K102" s="31">
        <v>252.95</v>
      </c>
      <c r="L102" s="31">
        <v>246.9</v>
      </c>
      <c r="M102" s="31">
        <v>7.2769700000000004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734.95</v>
      </c>
      <c r="D103" s="36">
        <v>731.05000000000007</v>
      </c>
      <c r="E103" s="36">
        <v>722.10000000000014</v>
      </c>
      <c r="F103" s="36">
        <v>709.25000000000011</v>
      </c>
      <c r="G103" s="36">
        <v>700.30000000000018</v>
      </c>
      <c r="H103" s="36">
        <v>743.90000000000009</v>
      </c>
      <c r="I103" s="36">
        <v>752.85000000000014</v>
      </c>
      <c r="J103" s="36">
        <v>765.7</v>
      </c>
      <c r="K103" s="31">
        <v>740</v>
      </c>
      <c r="L103" s="31">
        <v>718.2</v>
      </c>
      <c r="M103" s="31">
        <v>4.8148999999999997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548.15</v>
      </c>
      <c r="D104" s="36">
        <v>548.68333333333328</v>
      </c>
      <c r="E104" s="36">
        <v>540.16666666666652</v>
      </c>
      <c r="F104" s="36">
        <v>532.18333333333328</v>
      </c>
      <c r="G104" s="36">
        <v>523.66666666666652</v>
      </c>
      <c r="H104" s="36">
        <v>556.66666666666652</v>
      </c>
      <c r="I104" s="36">
        <v>565.18333333333317</v>
      </c>
      <c r="J104" s="36">
        <v>573.16666666666652</v>
      </c>
      <c r="K104" s="31">
        <v>557.20000000000005</v>
      </c>
      <c r="L104" s="31">
        <v>540.70000000000005</v>
      </c>
      <c r="M104" s="31">
        <v>77.729690000000005</v>
      </c>
      <c r="N104" s="1"/>
      <c r="O104" s="1"/>
    </row>
    <row r="105" spans="1:15" ht="12.75" customHeight="1">
      <c r="A105" s="33">
        <v>95</v>
      </c>
      <c r="B105" s="53" t="s">
        <v>348</v>
      </c>
      <c r="C105" s="31">
        <v>234.7</v>
      </c>
      <c r="D105" s="36">
        <v>232.13333333333335</v>
      </c>
      <c r="E105" s="36">
        <v>223.3666666666667</v>
      </c>
      <c r="F105" s="36">
        <v>212.03333333333336</v>
      </c>
      <c r="G105" s="36">
        <v>203.26666666666671</v>
      </c>
      <c r="H105" s="36">
        <v>243.4666666666667</v>
      </c>
      <c r="I105" s="36">
        <v>252.23333333333335</v>
      </c>
      <c r="J105" s="36">
        <v>263.56666666666672</v>
      </c>
      <c r="K105" s="31">
        <v>240.9</v>
      </c>
      <c r="L105" s="31">
        <v>220.8</v>
      </c>
      <c r="M105" s="31">
        <v>35.520090000000003</v>
      </c>
      <c r="N105" s="1"/>
      <c r="O105" s="1"/>
    </row>
    <row r="106" spans="1:15" ht="12.75" customHeight="1">
      <c r="A106" s="33">
        <v>96</v>
      </c>
      <c r="B106" s="53" t="s">
        <v>349</v>
      </c>
      <c r="C106" s="31">
        <v>1463.7</v>
      </c>
      <c r="D106" s="36">
        <v>1464.1666666666667</v>
      </c>
      <c r="E106" s="36">
        <v>1443.3333333333335</v>
      </c>
      <c r="F106" s="36">
        <v>1422.9666666666667</v>
      </c>
      <c r="G106" s="36">
        <v>1402.1333333333334</v>
      </c>
      <c r="H106" s="36">
        <v>1484.5333333333335</v>
      </c>
      <c r="I106" s="36">
        <v>1505.366666666667</v>
      </c>
      <c r="J106" s="36">
        <v>1525.7333333333336</v>
      </c>
      <c r="K106" s="31">
        <v>1485</v>
      </c>
      <c r="L106" s="31">
        <v>1443.8</v>
      </c>
      <c r="M106" s="31">
        <v>1.67211</v>
      </c>
      <c r="N106" s="1"/>
      <c r="O106" s="1"/>
    </row>
    <row r="107" spans="1:15" ht="12.75" customHeight="1">
      <c r="A107" s="33">
        <v>97</v>
      </c>
      <c r="B107" s="53" t="s">
        <v>350</v>
      </c>
      <c r="C107" s="31">
        <v>191.4</v>
      </c>
      <c r="D107" s="36">
        <v>193.16666666666666</v>
      </c>
      <c r="E107" s="36">
        <v>186.43333333333331</v>
      </c>
      <c r="F107" s="36">
        <v>181.46666666666664</v>
      </c>
      <c r="G107" s="36">
        <v>174.73333333333329</v>
      </c>
      <c r="H107" s="36">
        <v>198.13333333333333</v>
      </c>
      <c r="I107" s="36">
        <v>204.86666666666667</v>
      </c>
      <c r="J107" s="36">
        <v>209.83333333333334</v>
      </c>
      <c r="K107" s="31">
        <v>199.9</v>
      </c>
      <c r="L107" s="31">
        <v>188.2</v>
      </c>
      <c r="M107" s="31">
        <v>109.79522</v>
      </c>
      <c r="N107" s="1"/>
      <c r="O107" s="1"/>
    </row>
    <row r="108" spans="1:15" ht="12.75" customHeight="1">
      <c r="A108" s="33">
        <v>98</v>
      </c>
      <c r="B108" s="53" t="s">
        <v>351</v>
      </c>
      <c r="C108" s="31">
        <v>2235.9</v>
      </c>
      <c r="D108" s="36">
        <v>2253.8666666666668</v>
      </c>
      <c r="E108" s="36">
        <v>2207.0833333333335</v>
      </c>
      <c r="F108" s="36">
        <v>2178.2666666666669</v>
      </c>
      <c r="G108" s="36">
        <v>2131.4833333333336</v>
      </c>
      <c r="H108" s="36">
        <v>2282.6833333333334</v>
      </c>
      <c r="I108" s="36">
        <v>2329.4666666666662</v>
      </c>
      <c r="J108" s="36">
        <v>2358.2833333333333</v>
      </c>
      <c r="K108" s="31">
        <v>2300.65</v>
      </c>
      <c r="L108" s="31">
        <v>2225.0500000000002</v>
      </c>
      <c r="M108" s="31">
        <v>1.23664</v>
      </c>
      <c r="N108" s="1"/>
      <c r="O108" s="1"/>
    </row>
    <row r="109" spans="1:15" ht="12.75" customHeight="1">
      <c r="A109" s="33">
        <v>99</v>
      </c>
      <c r="B109" s="53" t="s">
        <v>352</v>
      </c>
      <c r="C109" s="31">
        <v>60.8</v>
      </c>
      <c r="D109" s="36">
        <v>60.066666666666663</v>
      </c>
      <c r="E109" s="36">
        <v>58.833333333333329</v>
      </c>
      <c r="F109" s="36">
        <v>56.866666666666667</v>
      </c>
      <c r="G109" s="36">
        <v>55.633333333333333</v>
      </c>
      <c r="H109" s="36">
        <v>62.033333333333324</v>
      </c>
      <c r="I109" s="36">
        <v>63.266666666666659</v>
      </c>
      <c r="J109" s="36">
        <v>65.23333333333332</v>
      </c>
      <c r="K109" s="31">
        <v>61.3</v>
      </c>
      <c r="L109" s="31">
        <v>58.1</v>
      </c>
      <c r="M109" s="31">
        <v>106.65307</v>
      </c>
      <c r="N109" s="1"/>
      <c r="O109" s="1"/>
    </row>
    <row r="110" spans="1:15" ht="12.75" customHeight="1">
      <c r="A110" s="33">
        <v>100</v>
      </c>
      <c r="B110" s="53" t="s">
        <v>353</v>
      </c>
      <c r="C110" s="31">
        <v>2016.45</v>
      </c>
      <c r="D110" s="36">
        <v>2022.1499999999999</v>
      </c>
      <c r="E110" s="36">
        <v>1974.2999999999997</v>
      </c>
      <c r="F110" s="36">
        <v>1932.1499999999999</v>
      </c>
      <c r="G110" s="36">
        <v>1884.2999999999997</v>
      </c>
      <c r="H110" s="36">
        <v>2064.2999999999997</v>
      </c>
      <c r="I110" s="36">
        <v>2112.1499999999996</v>
      </c>
      <c r="J110" s="36">
        <v>2154.2999999999997</v>
      </c>
      <c r="K110" s="31">
        <v>2070</v>
      </c>
      <c r="L110" s="31">
        <v>1980</v>
      </c>
      <c r="M110" s="31">
        <v>25.16947</v>
      </c>
      <c r="N110" s="1"/>
      <c r="O110" s="1"/>
    </row>
    <row r="111" spans="1:15" ht="12.75" customHeight="1">
      <c r="A111" s="33">
        <v>101</v>
      </c>
      <c r="B111" s="53" t="s">
        <v>354</v>
      </c>
      <c r="C111" s="31">
        <v>663.3</v>
      </c>
      <c r="D111" s="36">
        <v>658.0333333333333</v>
      </c>
      <c r="E111" s="36">
        <v>644.06666666666661</v>
      </c>
      <c r="F111" s="36">
        <v>624.83333333333326</v>
      </c>
      <c r="G111" s="36">
        <v>610.86666666666656</v>
      </c>
      <c r="H111" s="36">
        <v>677.26666666666665</v>
      </c>
      <c r="I111" s="36">
        <v>691.23333333333335</v>
      </c>
      <c r="J111" s="36">
        <v>710.4666666666667</v>
      </c>
      <c r="K111" s="31">
        <v>672</v>
      </c>
      <c r="L111" s="31">
        <v>638.79999999999995</v>
      </c>
      <c r="M111" s="31">
        <v>3.54887</v>
      </c>
      <c r="N111" s="1"/>
      <c r="O111" s="1"/>
    </row>
    <row r="112" spans="1:15" ht="12.75" customHeight="1">
      <c r="A112" s="33">
        <v>102</v>
      </c>
      <c r="B112" s="53" t="s">
        <v>355</v>
      </c>
      <c r="C112" s="31">
        <v>2000.55</v>
      </c>
      <c r="D112" s="36">
        <v>1998.25</v>
      </c>
      <c r="E112" s="36">
        <v>1973.65</v>
      </c>
      <c r="F112" s="36">
        <v>1946.75</v>
      </c>
      <c r="G112" s="36">
        <v>1922.15</v>
      </c>
      <c r="H112" s="36">
        <v>2025.15</v>
      </c>
      <c r="I112" s="36">
        <v>2049.75</v>
      </c>
      <c r="J112" s="36">
        <v>2076.65</v>
      </c>
      <c r="K112" s="31">
        <v>2022.85</v>
      </c>
      <c r="L112" s="31">
        <v>1971.35</v>
      </c>
      <c r="M112" s="31">
        <v>3.8155299999999999</v>
      </c>
      <c r="N112" s="1"/>
      <c r="O112" s="1"/>
    </row>
    <row r="113" spans="1:15" ht="12.75" customHeight="1">
      <c r="A113" s="33">
        <v>103</v>
      </c>
      <c r="B113" s="53" t="s">
        <v>356</v>
      </c>
      <c r="C113" s="31">
        <v>6744.35</v>
      </c>
      <c r="D113" s="36">
        <v>6747.3833333333341</v>
      </c>
      <c r="E113" s="36">
        <v>6715.7666666666682</v>
      </c>
      <c r="F113" s="36">
        <v>6687.1833333333343</v>
      </c>
      <c r="G113" s="36">
        <v>6655.5666666666684</v>
      </c>
      <c r="H113" s="36">
        <v>6775.9666666666681</v>
      </c>
      <c r="I113" s="36">
        <v>6807.5833333333348</v>
      </c>
      <c r="J113" s="36">
        <v>6836.1666666666679</v>
      </c>
      <c r="K113" s="31">
        <v>6779</v>
      </c>
      <c r="L113" s="31">
        <v>6718.8</v>
      </c>
      <c r="M113" s="31">
        <v>3.6310000000000002E-2</v>
      </c>
      <c r="N113" s="1"/>
      <c r="O113" s="1"/>
    </row>
    <row r="114" spans="1:15" ht="12.75" customHeight="1">
      <c r="A114" s="33">
        <v>104</v>
      </c>
      <c r="B114" s="53" t="s">
        <v>357</v>
      </c>
      <c r="C114" s="31">
        <v>832.15</v>
      </c>
      <c r="D114" s="36">
        <v>827.33333333333337</v>
      </c>
      <c r="E114" s="36">
        <v>804.86666666666679</v>
      </c>
      <c r="F114" s="36">
        <v>777.58333333333337</v>
      </c>
      <c r="G114" s="36">
        <v>755.11666666666679</v>
      </c>
      <c r="H114" s="36">
        <v>854.61666666666679</v>
      </c>
      <c r="I114" s="36">
        <v>877.08333333333326</v>
      </c>
      <c r="J114" s="36">
        <v>904.36666666666679</v>
      </c>
      <c r="K114" s="31">
        <v>849.8</v>
      </c>
      <c r="L114" s="31">
        <v>800.05</v>
      </c>
      <c r="M114" s="31">
        <v>2.2210800000000002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393.35</v>
      </c>
      <c r="D115" s="36">
        <v>390.31666666666666</v>
      </c>
      <c r="E115" s="36">
        <v>385.63333333333333</v>
      </c>
      <c r="F115" s="36">
        <v>377.91666666666669</v>
      </c>
      <c r="G115" s="36">
        <v>373.23333333333335</v>
      </c>
      <c r="H115" s="36">
        <v>398.0333333333333</v>
      </c>
      <c r="I115" s="36">
        <v>402.71666666666658</v>
      </c>
      <c r="J115" s="36">
        <v>410.43333333333328</v>
      </c>
      <c r="K115" s="31">
        <v>395</v>
      </c>
      <c r="L115" s="31">
        <v>382.6</v>
      </c>
      <c r="M115" s="31">
        <v>11.645239999999999</v>
      </c>
      <c r="N115" s="1"/>
      <c r="O115" s="1"/>
    </row>
    <row r="116" spans="1:15" ht="12.75" customHeight="1">
      <c r="A116" s="33">
        <v>106</v>
      </c>
      <c r="B116" s="53" t="s">
        <v>358</v>
      </c>
      <c r="C116" s="31">
        <v>456.6</v>
      </c>
      <c r="D116" s="36">
        <v>459.59999999999997</v>
      </c>
      <c r="E116" s="36">
        <v>451.74999999999994</v>
      </c>
      <c r="F116" s="36">
        <v>446.9</v>
      </c>
      <c r="G116" s="36">
        <v>439.04999999999995</v>
      </c>
      <c r="H116" s="36">
        <v>464.44999999999993</v>
      </c>
      <c r="I116" s="36">
        <v>472.29999999999995</v>
      </c>
      <c r="J116" s="36">
        <v>477.14999999999992</v>
      </c>
      <c r="K116" s="31">
        <v>467.45</v>
      </c>
      <c r="L116" s="31">
        <v>454.75</v>
      </c>
      <c r="M116" s="31">
        <v>0.86409000000000002</v>
      </c>
      <c r="N116" s="1"/>
      <c r="O116" s="1"/>
    </row>
    <row r="117" spans="1:15" ht="12.75" customHeight="1">
      <c r="A117" s="33">
        <v>107</v>
      </c>
      <c r="B117" s="53" t="s">
        <v>359</v>
      </c>
      <c r="C117" s="31">
        <v>1072.0999999999999</v>
      </c>
      <c r="D117" s="36">
        <v>1077.4833333333333</v>
      </c>
      <c r="E117" s="36">
        <v>1056.1166666666668</v>
      </c>
      <c r="F117" s="36">
        <v>1040.1333333333334</v>
      </c>
      <c r="G117" s="36">
        <v>1018.7666666666669</v>
      </c>
      <c r="H117" s="36">
        <v>1093.4666666666667</v>
      </c>
      <c r="I117" s="36">
        <v>1114.833333333333</v>
      </c>
      <c r="J117" s="36">
        <v>1130.8166666666666</v>
      </c>
      <c r="K117" s="31">
        <v>1098.8499999999999</v>
      </c>
      <c r="L117" s="31">
        <v>1061.5</v>
      </c>
      <c r="M117" s="31">
        <v>0.62987000000000004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1272.6500000000001</v>
      </c>
      <c r="D118" s="36">
        <v>1258.8166666666668</v>
      </c>
      <c r="E118" s="36">
        <v>1238.4833333333336</v>
      </c>
      <c r="F118" s="36">
        <v>1204.3166666666668</v>
      </c>
      <c r="G118" s="36">
        <v>1183.9833333333336</v>
      </c>
      <c r="H118" s="36">
        <v>1292.9833333333336</v>
      </c>
      <c r="I118" s="36">
        <v>1313.3166666666671</v>
      </c>
      <c r="J118" s="36">
        <v>1347.4833333333336</v>
      </c>
      <c r="K118" s="31">
        <v>1279.1500000000001</v>
      </c>
      <c r="L118" s="31">
        <v>1224.6500000000001</v>
      </c>
      <c r="M118" s="31">
        <v>26.867660000000001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1339.55</v>
      </c>
      <c r="D119" s="36">
        <v>1351.2333333333333</v>
      </c>
      <c r="E119" s="36">
        <v>1305.5666666666666</v>
      </c>
      <c r="F119" s="36">
        <v>1271.5833333333333</v>
      </c>
      <c r="G119" s="36">
        <v>1225.9166666666665</v>
      </c>
      <c r="H119" s="36">
        <v>1385.2166666666667</v>
      </c>
      <c r="I119" s="36">
        <v>1430.8833333333332</v>
      </c>
      <c r="J119" s="36">
        <v>1464.8666666666668</v>
      </c>
      <c r="K119" s="31">
        <v>1396.9</v>
      </c>
      <c r="L119" s="31">
        <v>1317.25</v>
      </c>
      <c r="M119" s="31">
        <v>50.805390000000003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149.9</v>
      </c>
      <c r="D120" s="36">
        <v>148.41666666666669</v>
      </c>
      <c r="E120" s="36">
        <v>146.53333333333336</v>
      </c>
      <c r="F120" s="36">
        <v>143.16666666666669</v>
      </c>
      <c r="G120" s="36">
        <v>141.28333333333336</v>
      </c>
      <c r="H120" s="36">
        <v>151.78333333333336</v>
      </c>
      <c r="I120" s="36">
        <v>153.66666666666669</v>
      </c>
      <c r="J120" s="36">
        <v>157.03333333333336</v>
      </c>
      <c r="K120" s="31">
        <v>150.30000000000001</v>
      </c>
      <c r="L120" s="31">
        <v>145.05000000000001</v>
      </c>
      <c r="M120" s="31">
        <v>23.01726</v>
      </c>
      <c r="N120" s="1"/>
      <c r="O120" s="1"/>
    </row>
    <row r="121" spans="1:15" ht="12.75" customHeight="1">
      <c r="A121" s="33">
        <v>111</v>
      </c>
      <c r="B121" s="53" t="s">
        <v>269</v>
      </c>
      <c r="C121" s="31">
        <v>1292.75</v>
      </c>
      <c r="D121" s="36">
        <v>1292.3999999999999</v>
      </c>
      <c r="E121" s="36">
        <v>1284.7999999999997</v>
      </c>
      <c r="F121" s="36">
        <v>1276.8499999999999</v>
      </c>
      <c r="G121" s="36">
        <v>1269.2499999999998</v>
      </c>
      <c r="H121" s="36">
        <v>1300.3499999999997</v>
      </c>
      <c r="I121" s="36">
        <v>1307.9499999999996</v>
      </c>
      <c r="J121" s="36">
        <v>1315.8999999999996</v>
      </c>
      <c r="K121" s="31">
        <v>1300</v>
      </c>
      <c r="L121" s="31">
        <v>1284.45</v>
      </c>
      <c r="M121" s="31">
        <v>0.40316999999999997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449.4</v>
      </c>
      <c r="D122" s="36">
        <v>446.93333333333334</v>
      </c>
      <c r="E122" s="36">
        <v>442.7166666666667</v>
      </c>
      <c r="F122" s="36">
        <v>436.03333333333336</v>
      </c>
      <c r="G122" s="36">
        <v>431.81666666666672</v>
      </c>
      <c r="H122" s="36">
        <v>453.61666666666667</v>
      </c>
      <c r="I122" s="36">
        <v>457.83333333333326</v>
      </c>
      <c r="J122" s="36">
        <v>464.51666666666665</v>
      </c>
      <c r="K122" s="31">
        <v>451.15</v>
      </c>
      <c r="L122" s="31">
        <v>440.25</v>
      </c>
      <c r="M122" s="31">
        <v>91.906210000000002</v>
      </c>
      <c r="N122" s="1"/>
      <c r="O122" s="1"/>
    </row>
    <row r="123" spans="1:15" ht="12.75" customHeight="1">
      <c r="A123" s="33">
        <v>113</v>
      </c>
      <c r="B123" s="53" t="s">
        <v>360</v>
      </c>
      <c r="C123" s="31">
        <v>1229.75</v>
      </c>
      <c r="D123" s="36">
        <v>1229.5333333333335</v>
      </c>
      <c r="E123" s="36">
        <v>1201.7666666666671</v>
      </c>
      <c r="F123" s="36">
        <v>1173.7833333333335</v>
      </c>
      <c r="G123" s="36">
        <v>1146.0166666666671</v>
      </c>
      <c r="H123" s="36">
        <v>1257.5166666666671</v>
      </c>
      <c r="I123" s="36">
        <v>1285.2833333333335</v>
      </c>
      <c r="J123" s="36">
        <v>1313.2666666666671</v>
      </c>
      <c r="K123" s="31">
        <v>1257.3</v>
      </c>
      <c r="L123" s="31">
        <v>1201.55</v>
      </c>
      <c r="M123" s="31">
        <v>27.360309999999998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4465.3</v>
      </c>
      <c r="D124" s="36">
        <v>4412.8166666666666</v>
      </c>
      <c r="E124" s="36">
        <v>4354.6333333333332</v>
      </c>
      <c r="F124" s="36">
        <v>4243.9666666666662</v>
      </c>
      <c r="G124" s="36">
        <v>4185.7833333333328</v>
      </c>
      <c r="H124" s="36">
        <v>4523.4833333333336</v>
      </c>
      <c r="I124" s="36">
        <v>4581.6666666666661</v>
      </c>
      <c r="J124" s="36">
        <v>4692.3333333333339</v>
      </c>
      <c r="K124" s="31">
        <v>4471</v>
      </c>
      <c r="L124" s="31">
        <v>4302.1499999999996</v>
      </c>
      <c r="M124" s="31">
        <v>10.236789999999999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2800.15</v>
      </c>
      <c r="D125" s="36">
        <v>2799.3666666666668</v>
      </c>
      <c r="E125" s="36">
        <v>2767.7833333333338</v>
      </c>
      <c r="F125" s="36">
        <v>2735.416666666667</v>
      </c>
      <c r="G125" s="36">
        <v>2703.8333333333339</v>
      </c>
      <c r="H125" s="36">
        <v>2831.7333333333336</v>
      </c>
      <c r="I125" s="36">
        <v>2863.3166666666666</v>
      </c>
      <c r="J125" s="36">
        <v>2895.6833333333334</v>
      </c>
      <c r="K125" s="31">
        <v>2830.95</v>
      </c>
      <c r="L125" s="31">
        <v>2767</v>
      </c>
      <c r="M125" s="31">
        <v>3.61775</v>
      </c>
      <c r="N125" s="1"/>
      <c r="O125" s="1"/>
    </row>
    <row r="126" spans="1:15" ht="12.75" customHeight="1">
      <c r="A126" s="33">
        <v>116</v>
      </c>
      <c r="B126" s="53" t="s">
        <v>361</v>
      </c>
      <c r="C126" s="31">
        <v>3207.4</v>
      </c>
      <c r="D126" s="36">
        <v>3205.5166666666664</v>
      </c>
      <c r="E126" s="36">
        <v>3135.0333333333328</v>
      </c>
      <c r="F126" s="36">
        <v>3062.6666666666665</v>
      </c>
      <c r="G126" s="36">
        <v>2992.1833333333329</v>
      </c>
      <c r="H126" s="36">
        <v>3277.8833333333328</v>
      </c>
      <c r="I126" s="36">
        <v>3348.3666666666663</v>
      </c>
      <c r="J126" s="36">
        <v>3420.7333333333327</v>
      </c>
      <c r="K126" s="31">
        <v>3276</v>
      </c>
      <c r="L126" s="31">
        <v>3133.15</v>
      </c>
      <c r="M126" s="31">
        <v>6.8588800000000001</v>
      </c>
      <c r="N126" s="1"/>
      <c r="O126" s="1"/>
    </row>
    <row r="127" spans="1:15" ht="12.75" customHeight="1">
      <c r="A127" s="33">
        <v>117</v>
      </c>
      <c r="B127" s="53" t="s">
        <v>866</v>
      </c>
      <c r="C127" s="31">
        <v>1509.1</v>
      </c>
      <c r="D127" s="36">
        <v>1515.6833333333332</v>
      </c>
      <c r="E127" s="36">
        <v>1488.5666666666664</v>
      </c>
      <c r="F127" s="36">
        <v>1468.0333333333333</v>
      </c>
      <c r="G127" s="36">
        <v>1440.9166666666665</v>
      </c>
      <c r="H127" s="36">
        <v>1536.2166666666662</v>
      </c>
      <c r="I127" s="36">
        <v>1563.333333333333</v>
      </c>
      <c r="J127" s="36">
        <v>1583.8666666666661</v>
      </c>
      <c r="K127" s="31">
        <v>1542.8</v>
      </c>
      <c r="L127" s="31">
        <v>1495.15</v>
      </c>
      <c r="M127" s="31">
        <v>0.38414999999999999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1001.75</v>
      </c>
      <c r="D128" s="36">
        <v>997.6</v>
      </c>
      <c r="E128" s="36">
        <v>982.2</v>
      </c>
      <c r="F128" s="36">
        <v>962.65</v>
      </c>
      <c r="G128" s="36">
        <v>947.25</v>
      </c>
      <c r="H128" s="36">
        <v>1017.1500000000001</v>
      </c>
      <c r="I128" s="36">
        <v>1032.55</v>
      </c>
      <c r="J128" s="36">
        <v>1052.1000000000001</v>
      </c>
      <c r="K128" s="31">
        <v>1013</v>
      </c>
      <c r="L128" s="31">
        <v>978.05</v>
      </c>
      <c r="M128" s="31">
        <v>14.07788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1181.05</v>
      </c>
      <c r="D129" s="36">
        <v>1182.8166666666666</v>
      </c>
      <c r="E129" s="36">
        <v>1168.2333333333331</v>
      </c>
      <c r="F129" s="36">
        <v>1155.4166666666665</v>
      </c>
      <c r="G129" s="36">
        <v>1140.833333333333</v>
      </c>
      <c r="H129" s="36">
        <v>1195.6333333333332</v>
      </c>
      <c r="I129" s="36">
        <v>1210.2166666666667</v>
      </c>
      <c r="J129" s="36">
        <v>1223.0333333333333</v>
      </c>
      <c r="K129" s="31">
        <v>1197.4000000000001</v>
      </c>
      <c r="L129" s="31">
        <v>1170</v>
      </c>
      <c r="M129" s="31">
        <v>2.1344699999999999</v>
      </c>
      <c r="N129" s="1"/>
      <c r="O129" s="1"/>
    </row>
    <row r="130" spans="1:15" ht="12.75" customHeight="1">
      <c r="A130" s="33">
        <v>120</v>
      </c>
      <c r="B130" s="53" t="s">
        <v>827</v>
      </c>
      <c r="C130" s="31">
        <v>4300.8500000000004</v>
      </c>
      <c r="D130" s="36">
        <v>4307.3499999999995</v>
      </c>
      <c r="E130" s="36">
        <v>4274.6999999999989</v>
      </c>
      <c r="F130" s="36">
        <v>4248.5499999999993</v>
      </c>
      <c r="G130" s="36">
        <v>4215.8999999999987</v>
      </c>
      <c r="H130" s="36">
        <v>4333.4999999999991</v>
      </c>
      <c r="I130" s="36">
        <v>4366.1499999999987</v>
      </c>
      <c r="J130" s="36">
        <v>4392.2999999999993</v>
      </c>
      <c r="K130" s="31">
        <v>4340</v>
      </c>
      <c r="L130" s="31">
        <v>4281.2</v>
      </c>
      <c r="M130" s="31">
        <v>0.29078999999999999</v>
      </c>
      <c r="N130" s="1"/>
      <c r="O130" s="1"/>
    </row>
    <row r="131" spans="1:15" ht="12.75" customHeight="1">
      <c r="A131" s="33">
        <v>121</v>
      </c>
      <c r="B131" s="53" t="s">
        <v>362</v>
      </c>
      <c r="C131" s="31">
        <v>1413.8</v>
      </c>
      <c r="D131" s="36">
        <v>1411.3666666666668</v>
      </c>
      <c r="E131" s="36">
        <v>1387.7333333333336</v>
      </c>
      <c r="F131" s="36">
        <v>1361.6666666666667</v>
      </c>
      <c r="G131" s="36">
        <v>1338.0333333333335</v>
      </c>
      <c r="H131" s="36">
        <v>1437.4333333333336</v>
      </c>
      <c r="I131" s="36">
        <v>1461.0666666666668</v>
      </c>
      <c r="J131" s="36">
        <v>1487.1333333333337</v>
      </c>
      <c r="K131" s="31">
        <v>1435</v>
      </c>
      <c r="L131" s="31">
        <v>1385.3</v>
      </c>
      <c r="M131" s="31">
        <v>1.3971899999999999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329.9</v>
      </c>
      <c r="D132" s="36">
        <v>331.63333333333327</v>
      </c>
      <c r="E132" s="36">
        <v>323.81666666666655</v>
      </c>
      <c r="F132" s="36">
        <v>317.73333333333329</v>
      </c>
      <c r="G132" s="36">
        <v>309.91666666666657</v>
      </c>
      <c r="H132" s="36">
        <v>337.71666666666653</v>
      </c>
      <c r="I132" s="36">
        <v>345.53333333333325</v>
      </c>
      <c r="J132" s="36">
        <v>351.6166666666665</v>
      </c>
      <c r="K132" s="31">
        <v>339.45</v>
      </c>
      <c r="L132" s="31">
        <v>325.55</v>
      </c>
      <c r="M132" s="31">
        <v>40.04683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3411.8</v>
      </c>
      <c r="D133" s="36">
        <v>3409.5500000000006</v>
      </c>
      <c r="E133" s="36">
        <v>3387.3000000000011</v>
      </c>
      <c r="F133" s="36">
        <v>3362.8000000000006</v>
      </c>
      <c r="G133" s="36">
        <v>3340.5500000000011</v>
      </c>
      <c r="H133" s="36">
        <v>3434.0500000000011</v>
      </c>
      <c r="I133" s="36">
        <v>3456.3</v>
      </c>
      <c r="J133" s="36">
        <v>3480.8000000000011</v>
      </c>
      <c r="K133" s="31">
        <v>3431.8</v>
      </c>
      <c r="L133" s="31">
        <v>3385.05</v>
      </c>
      <c r="M133" s="31">
        <v>3.2027800000000002</v>
      </c>
      <c r="N133" s="1"/>
      <c r="O133" s="1"/>
    </row>
    <row r="134" spans="1:15" ht="12.75" customHeight="1">
      <c r="A134" s="33">
        <v>124</v>
      </c>
      <c r="B134" s="53" t="s">
        <v>363</v>
      </c>
      <c r="C134" s="31">
        <v>1721.65</v>
      </c>
      <c r="D134" s="36">
        <v>1727.9333333333334</v>
      </c>
      <c r="E134" s="36">
        <v>1700.8666666666668</v>
      </c>
      <c r="F134" s="36">
        <v>1680.0833333333335</v>
      </c>
      <c r="G134" s="36">
        <v>1653.0166666666669</v>
      </c>
      <c r="H134" s="36">
        <v>1748.7166666666667</v>
      </c>
      <c r="I134" s="36">
        <v>1775.7833333333333</v>
      </c>
      <c r="J134" s="36">
        <v>1796.5666666666666</v>
      </c>
      <c r="K134" s="31">
        <v>1755</v>
      </c>
      <c r="L134" s="31">
        <v>1707.15</v>
      </c>
      <c r="M134" s="31">
        <v>5.8694899999999999</v>
      </c>
      <c r="N134" s="1"/>
      <c r="O134" s="1"/>
    </row>
    <row r="135" spans="1:15" ht="12.75" customHeight="1">
      <c r="A135" s="33">
        <v>125</v>
      </c>
      <c r="B135" s="53" t="s">
        <v>364</v>
      </c>
      <c r="C135" s="31">
        <v>975.3</v>
      </c>
      <c r="D135" s="36">
        <v>977.56666666666661</v>
      </c>
      <c r="E135" s="36">
        <v>957.13333333333321</v>
      </c>
      <c r="F135" s="36">
        <v>938.96666666666658</v>
      </c>
      <c r="G135" s="36">
        <v>918.53333333333319</v>
      </c>
      <c r="H135" s="36">
        <v>995.73333333333323</v>
      </c>
      <c r="I135" s="36">
        <v>1016.1666666666666</v>
      </c>
      <c r="J135" s="36">
        <v>1034.3333333333333</v>
      </c>
      <c r="K135" s="31">
        <v>998</v>
      </c>
      <c r="L135" s="31">
        <v>959.4</v>
      </c>
      <c r="M135" s="31">
        <v>0.57230999999999999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825.85</v>
      </c>
      <c r="D136" s="36">
        <v>829.2166666666667</v>
      </c>
      <c r="E136" s="36">
        <v>814.03333333333342</v>
      </c>
      <c r="F136" s="36">
        <v>802.2166666666667</v>
      </c>
      <c r="G136" s="36">
        <v>787.03333333333342</v>
      </c>
      <c r="H136" s="36">
        <v>841.03333333333342</v>
      </c>
      <c r="I136" s="36">
        <v>856.21666666666681</v>
      </c>
      <c r="J136" s="36">
        <v>868.03333333333342</v>
      </c>
      <c r="K136" s="31">
        <v>844.4</v>
      </c>
      <c r="L136" s="31">
        <v>817.4</v>
      </c>
      <c r="M136" s="31">
        <v>48.114609999999999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550.79999999999995</v>
      </c>
      <c r="D137" s="36">
        <v>547.69999999999993</v>
      </c>
      <c r="E137" s="36">
        <v>543.44999999999982</v>
      </c>
      <c r="F137" s="36">
        <v>536.09999999999991</v>
      </c>
      <c r="G137" s="36">
        <v>531.8499999999998</v>
      </c>
      <c r="H137" s="36">
        <v>555.04999999999984</v>
      </c>
      <c r="I137" s="36">
        <v>559.30000000000007</v>
      </c>
      <c r="J137" s="36">
        <v>566.64999999999986</v>
      </c>
      <c r="K137" s="31">
        <v>551.95000000000005</v>
      </c>
      <c r="L137" s="31">
        <v>540.35</v>
      </c>
      <c r="M137" s="31">
        <v>25.214379999999998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1714.85</v>
      </c>
      <c r="D138" s="36">
        <v>1723.5333333333335</v>
      </c>
      <c r="E138" s="36">
        <v>1696.3166666666671</v>
      </c>
      <c r="F138" s="36">
        <v>1677.7833333333335</v>
      </c>
      <c r="G138" s="36">
        <v>1650.5666666666671</v>
      </c>
      <c r="H138" s="36">
        <v>1742.0666666666671</v>
      </c>
      <c r="I138" s="36">
        <v>1769.2833333333338</v>
      </c>
      <c r="J138" s="36">
        <v>1787.8166666666671</v>
      </c>
      <c r="K138" s="31">
        <v>1750.75</v>
      </c>
      <c r="L138" s="31">
        <v>1705</v>
      </c>
      <c r="M138" s="31">
        <v>3.2036199999999999</v>
      </c>
      <c r="N138" s="1"/>
      <c r="O138" s="1"/>
    </row>
    <row r="139" spans="1:15" ht="12.75" customHeight="1">
      <c r="A139" s="33">
        <v>129</v>
      </c>
      <c r="B139" s="53" t="s">
        <v>828</v>
      </c>
      <c r="C139" s="31">
        <v>2812.75</v>
      </c>
      <c r="D139" s="36">
        <v>2819.2000000000003</v>
      </c>
      <c r="E139" s="36">
        <v>2748.5500000000006</v>
      </c>
      <c r="F139" s="36">
        <v>2684.3500000000004</v>
      </c>
      <c r="G139" s="36">
        <v>2613.7000000000007</v>
      </c>
      <c r="H139" s="36">
        <v>2883.4000000000005</v>
      </c>
      <c r="I139" s="36">
        <v>2954.05</v>
      </c>
      <c r="J139" s="36">
        <v>3018.2500000000005</v>
      </c>
      <c r="K139" s="31">
        <v>2889.85</v>
      </c>
      <c r="L139" s="31">
        <v>2755</v>
      </c>
      <c r="M139" s="31">
        <v>2.8908299999999998</v>
      </c>
      <c r="N139" s="1"/>
      <c r="O139" s="1"/>
    </row>
    <row r="140" spans="1:15" ht="12.75" customHeight="1">
      <c r="A140" s="33">
        <v>130</v>
      </c>
      <c r="B140" s="53" t="s">
        <v>365</v>
      </c>
      <c r="C140" s="31">
        <v>531.70000000000005</v>
      </c>
      <c r="D140" s="36">
        <v>533.15</v>
      </c>
      <c r="E140" s="36">
        <v>522.9</v>
      </c>
      <c r="F140" s="36">
        <v>514.1</v>
      </c>
      <c r="G140" s="36">
        <v>503.85</v>
      </c>
      <c r="H140" s="36">
        <v>541.94999999999993</v>
      </c>
      <c r="I140" s="36">
        <v>552.19999999999993</v>
      </c>
      <c r="J140" s="36">
        <v>560.99999999999989</v>
      </c>
      <c r="K140" s="31">
        <v>543.4</v>
      </c>
      <c r="L140" s="31">
        <v>524.35</v>
      </c>
      <c r="M140" s="31">
        <v>3.85806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2494.5500000000002</v>
      </c>
      <c r="D141" s="36">
        <v>2469.65</v>
      </c>
      <c r="E141" s="36">
        <v>2435.6000000000004</v>
      </c>
      <c r="F141" s="36">
        <v>2376.65</v>
      </c>
      <c r="G141" s="36">
        <v>2342.6000000000004</v>
      </c>
      <c r="H141" s="36">
        <v>2528.6000000000004</v>
      </c>
      <c r="I141" s="36">
        <v>2562.6500000000005</v>
      </c>
      <c r="J141" s="36">
        <v>2621.6000000000004</v>
      </c>
      <c r="K141" s="31">
        <v>2503.6999999999998</v>
      </c>
      <c r="L141" s="31">
        <v>2410.6999999999998</v>
      </c>
      <c r="M141" s="31">
        <v>2.8445200000000002</v>
      </c>
      <c r="N141" s="1"/>
      <c r="O141" s="1"/>
    </row>
    <row r="142" spans="1:15" ht="12.75" customHeight="1">
      <c r="A142" s="33">
        <v>132</v>
      </c>
      <c r="B142" s="53" t="s">
        <v>270</v>
      </c>
      <c r="C142" s="31">
        <v>453.3</v>
      </c>
      <c r="D142" s="36">
        <v>450.75</v>
      </c>
      <c r="E142" s="36">
        <v>445.85</v>
      </c>
      <c r="F142" s="36">
        <v>438.40000000000003</v>
      </c>
      <c r="G142" s="36">
        <v>433.50000000000006</v>
      </c>
      <c r="H142" s="36">
        <v>458.2</v>
      </c>
      <c r="I142" s="36">
        <v>463.09999999999997</v>
      </c>
      <c r="J142" s="36">
        <v>470.54999999999995</v>
      </c>
      <c r="K142" s="31">
        <v>455.65</v>
      </c>
      <c r="L142" s="31">
        <v>443.3</v>
      </c>
      <c r="M142" s="31">
        <v>9.1603999999999992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117.5</v>
      </c>
      <c r="D143" s="36">
        <v>116.73333333333333</v>
      </c>
      <c r="E143" s="36">
        <v>115.31666666666666</v>
      </c>
      <c r="F143" s="36">
        <v>113.13333333333333</v>
      </c>
      <c r="G143" s="36">
        <v>111.71666666666665</v>
      </c>
      <c r="H143" s="36">
        <v>118.91666666666667</v>
      </c>
      <c r="I143" s="36">
        <v>120.33333333333333</v>
      </c>
      <c r="J143" s="36">
        <v>122.51666666666668</v>
      </c>
      <c r="K143" s="31">
        <v>118.15</v>
      </c>
      <c r="L143" s="31">
        <v>114.55</v>
      </c>
      <c r="M143" s="31">
        <v>14.395960000000001</v>
      </c>
      <c r="N143" s="1"/>
      <c r="O143" s="1"/>
    </row>
    <row r="144" spans="1:15" ht="12.75" customHeight="1">
      <c r="A144" s="33">
        <v>134</v>
      </c>
      <c r="B144" s="53" t="s">
        <v>366</v>
      </c>
      <c r="C144" s="31">
        <v>161.19999999999999</v>
      </c>
      <c r="D144" s="36">
        <v>161.43333333333331</v>
      </c>
      <c r="E144" s="36">
        <v>159.76666666666662</v>
      </c>
      <c r="F144" s="36">
        <v>158.33333333333331</v>
      </c>
      <c r="G144" s="36">
        <v>156.66666666666663</v>
      </c>
      <c r="H144" s="36">
        <v>162.86666666666662</v>
      </c>
      <c r="I144" s="36">
        <v>164.5333333333333</v>
      </c>
      <c r="J144" s="36">
        <v>165.96666666666661</v>
      </c>
      <c r="K144" s="31">
        <v>163.1</v>
      </c>
      <c r="L144" s="31">
        <v>160</v>
      </c>
      <c r="M144" s="31">
        <v>9.3247800000000005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3793.5</v>
      </c>
      <c r="D145" s="36">
        <v>3797.6166666666668</v>
      </c>
      <c r="E145" s="36">
        <v>3763.8833333333337</v>
      </c>
      <c r="F145" s="36">
        <v>3734.2666666666669</v>
      </c>
      <c r="G145" s="36">
        <v>3700.5333333333338</v>
      </c>
      <c r="H145" s="36">
        <v>3827.2333333333336</v>
      </c>
      <c r="I145" s="36">
        <v>3860.9666666666672</v>
      </c>
      <c r="J145" s="36">
        <v>3890.5833333333335</v>
      </c>
      <c r="K145" s="31">
        <v>3831.35</v>
      </c>
      <c r="L145" s="31">
        <v>3768</v>
      </c>
      <c r="M145" s="31">
        <v>2.76308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8418.5499999999993</v>
      </c>
      <c r="D146" s="36">
        <v>8369.5166666666664</v>
      </c>
      <c r="E146" s="36">
        <v>8289.0333333333328</v>
      </c>
      <c r="F146" s="36">
        <v>8159.5166666666664</v>
      </c>
      <c r="G146" s="36">
        <v>8079.0333333333328</v>
      </c>
      <c r="H146" s="36">
        <v>8499.0333333333328</v>
      </c>
      <c r="I146" s="36">
        <v>8579.5166666666664</v>
      </c>
      <c r="J146" s="36">
        <v>8709.0333333333328</v>
      </c>
      <c r="K146" s="31">
        <v>8450</v>
      </c>
      <c r="L146" s="31">
        <v>8240</v>
      </c>
      <c r="M146" s="31">
        <v>1.56942</v>
      </c>
      <c r="N146" s="1"/>
      <c r="O146" s="1"/>
    </row>
    <row r="147" spans="1:15" ht="12.75" customHeight="1">
      <c r="A147" s="33">
        <v>137</v>
      </c>
      <c r="B147" s="53" t="s">
        <v>161</v>
      </c>
      <c r="C147" s="31">
        <v>2347.9</v>
      </c>
      <c r="D147" s="36">
        <v>2321.35</v>
      </c>
      <c r="E147" s="36">
        <v>2237.6999999999998</v>
      </c>
      <c r="F147" s="36">
        <v>2127.5</v>
      </c>
      <c r="G147" s="36">
        <v>2043.85</v>
      </c>
      <c r="H147" s="36">
        <v>2431.5499999999997</v>
      </c>
      <c r="I147" s="36">
        <v>2515.2000000000003</v>
      </c>
      <c r="J147" s="36">
        <v>2625.3999999999996</v>
      </c>
      <c r="K147" s="31">
        <v>2405</v>
      </c>
      <c r="L147" s="31">
        <v>2211.15</v>
      </c>
      <c r="M147" s="31">
        <v>8.9008599999999998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5921</v>
      </c>
      <c r="D148" s="36">
        <v>5891.3666666666659</v>
      </c>
      <c r="E148" s="36">
        <v>5847.7333333333318</v>
      </c>
      <c r="F148" s="36">
        <v>5774.4666666666662</v>
      </c>
      <c r="G148" s="36">
        <v>5730.8333333333321</v>
      </c>
      <c r="H148" s="36">
        <v>5964.6333333333314</v>
      </c>
      <c r="I148" s="36">
        <v>6008.2666666666646</v>
      </c>
      <c r="J148" s="36">
        <v>6081.533333333331</v>
      </c>
      <c r="K148" s="31">
        <v>5935</v>
      </c>
      <c r="L148" s="31">
        <v>5818.1</v>
      </c>
      <c r="M148" s="31">
        <v>2.9618000000000002</v>
      </c>
      <c r="N148" s="1"/>
      <c r="O148" s="1"/>
    </row>
    <row r="149" spans="1:15" ht="12.75" customHeight="1">
      <c r="A149" s="33">
        <v>139</v>
      </c>
      <c r="B149" s="53" t="s">
        <v>367</v>
      </c>
      <c r="C149" s="31">
        <v>607.70000000000005</v>
      </c>
      <c r="D149" s="36">
        <v>608.61666666666667</v>
      </c>
      <c r="E149" s="36">
        <v>597.68333333333339</v>
      </c>
      <c r="F149" s="36">
        <v>587.66666666666674</v>
      </c>
      <c r="G149" s="36">
        <v>576.73333333333346</v>
      </c>
      <c r="H149" s="36">
        <v>618.63333333333333</v>
      </c>
      <c r="I149" s="36">
        <v>629.56666666666649</v>
      </c>
      <c r="J149" s="36">
        <v>639.58333333333326</v>
      </c>
      <c r="K149" s="31">
        <v>619.54999999999995</v>
      </c>
      <c r="L149" s="31">
        <v>598.6</v>
      </c>
      <c r="M149" s="31">
        <v>2.6358799999999998</v>
      </c>
      <c r="N149" s="1"/>
      <c r="O149" s="1"/>
    </row>
    <row r="150" spans="1:15" ht="12.75" customHeight="1">
      <c r="A150" s="33">
        <v>140</v>
      </c>
      <c r="B150" s="53" t="s">
        <v>368</v>
      </c>
      <c r="C150" s="31">
        <v>485.8</v>
      </c>
      <c r="D150" s="36">
        <v>479.76666666666665</v>
      </c>
      <c r="E150" s="36">
        <v>467.5333333333333</v>
      </c>
      <c r="F150" s="36">
        <v>449.26666666666665</v>
      </c>
      <c r="G150" s="36">
        <v>437.0333333333333</v>
      </c>
      <c r="H150" s="36">
        <v>498.0333333333333</v>
      </c>
      <c r="I150" s="36">
        <v>510.26666666666665</v>
      </c>
      <c r="J150" s="36">
        <v>528.5333333333333</v>
      </c>
      <c r="K150" s="31">
        <v>492</v>
      </c>
      <c r="L150" s="31">
        <v>461.5</v>
      </c>
      <c r="M150" s="31">
        <v>5.4414600000000002</v>
      </c>
      <c r="N150" s="1"/>
      <c r="O150" s="1"/>
    </row>
    <row r="151" spans="1:15" ht="12.75" customHeight="1">
      <c r="A151" s="33">
        <v>141</v>
      </c>
      <c r="B151" s="53" t="s">
        <v>369</v>
      </c>
      <c r="C151" s="31">
        <v>190.3</v>
      </c>
      <c r="D151" s="36">
        <v>190.15</v>
      </c>
      <c r="E151" s="36">
        <v>187.65</v>
      </c>
      <c r="F151" s="36">
        <v>185</v>
      </c>
      <c r="G151" s="36">
        <v>182.5</v>
      </c>
      <c r="H151" s="36">
        <v>192.8</v>
      </c>
      <c r="I151" s="36">
        <v>195.3</v>
      </c>
      <c r="J151" s="36">
        <v>197.95000000000002</v>
      </c>
      <c r="K151" s="31">
        <v>192.65</v>
      </c>
      <c r="L151" s="31">
        <v>187.5</v>
      </c>
      <c r="M151" s="31">
        <v>4.65367</v>
      </c>
      <c r="N151" s="1"/>
      <c r="O151" s="1"/>
    </row>
    <row r="152" spans="1:15" ht="12.75" customHeight="1">
      <c r="A152" s="33">
        <v>142</v>
      </c>
      <c r="B152" s="53" t="s">
        <v>370</v>
      </c>
      <c r="C152" s="31">
        <v>43.1</v>
      </c>
      <c r="D152" s="36">
        <v>43.050000000000004</v>
      </c>
      <c r="E152" s="36">
        <v>42.400000000000006</v>
      </c>
      <c r="F152" s="36">
        <v>41.7</v>
      </c>
      <c r="G152" s="36">
        <v>41.050000000000004</v>
      </c>
      <c r="H152" s="36">
        <v>43.750000000000007</v>
      </c>
      <c r="I152" s="36">
        <v>44.4</v>
      </c>
      <c r="J152" s="36">
        <v>45.100000000000009</v>
      </c>
      <c r="K152" s="31">
        <v>43.7</v>
      </c>
      <c r="L152" s="31">
        <v>42.35</v>
      </c>
      <c r="M152" s="31">
        <v>75.955150000000003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4657.8500000000004</v>
      </c>
      <c r="D153" s="36">
        <v>4634.4333333333334</v>
      </c>
      <c r="E153" s="36">
        <v>4579.8166666666666</v>
      </c>
      <c r="F153" s="36">
        <v>4501.7833333333328</v>
      </c>
      <c r="G153" s="36">
        <v>4447.1666666666661</v>
      </c>
      <c r="H153" s="36">
        <v>4712.4666666666672</v>
      </c>
      <c r="I153" s="36">
        <v>4767.0833333333339</v>
      </c>
      <c r="J153" s="36">
        <v>4845.1166666666677</v>
      </c>
      <c r="K153" s="31">
        <v>4689.05</v>
      </c>
      <c r="L153" s="31">
        <v>4556.3999999999996</v>
      </c>
      <c r="M153" s="31">
        <v>4.7114799999999999</v>
      </c>
      <c r="N153" s="1"/>
      <c r="O153" s="1"/>
    </row>
    <row r="154" spans="1:15" ht="12.75" customHeight="1">
      <c r="A154" s="33">
        <v>144</v>
      </c>
      <c r="B154" s="53" t="s">
        <v>371</v>
      </c>
      <c r="C154" s="31">
        <v>630.85</v>
      </c>
      <c r="D154" s="36">
        <v>628.70000000000005</v>
      </c>
      <c r="E154" s="36">
        <v>618.70000000000005</v>
      </c>
      <c r="F154" s="36">
        <v>606.54999999999995</v>
      </c>
      <c r="G154" s="36">
        <v>596.54999999999995</v>
      </c>
      <c r="H154" s="36">
        <v>640.85000000000014</v>
      </c>
      <c r="I154" s="36">
        <v>650.85000000000014</v>
      </c>
      <c r="J154" s="36">
        <v>663.00000000000023</v>
      </c>
      <c r="K154" s="31">
        <v>638.70000000000005</v>
      </c>
      <c r="L154" s="31">
        <v>616.54999999999995</v>
      </c>
      <c r="M154" s="31">
        <v>1.1257200000000001</v>
      </c>
      <c r="N154" s="1"/>
      <c r="O154" s="1"/>
    </row>
    <row r="155" spans="1:15" ht="12.75" customHeight="1">
      <c r="A155" s="33">
        <v>145</v>
      </c>
      <c r="B155" s="53" t="s">
        <v>271</v>
      </c>
      <c r="C155" s="31">
        <v>522.79999999999995</v>
      </c>
      <c r="D155" s="36">
        <v>526.2833333333333</v>
      </c>
      <c r="E155" s="36">
        <v>516.91666666666663</v>
      </c>
      <c r="F155" s="36">
        <v>511.0333333333333</v>
      </c>
      <c r="G155" s="36">
        <v>501.66666666666663</v>
      </c>
      <c r="H155" s="36">
        <v>532.16666666666663</v>
      </c>
      <c r="I155" s="36">
        <v>541.53333333333342</v>
      </c>
      <c r="J155" s="36">
        <v>547.41666666666663</v>
      </c>
      <c r="K155" s="31">
        <v>535.65</v>
      </c>
      <c r="L155" s="31">
        <v>520.4</v>
      </c>
      <c r="M155" s="31">
        <v>17.01248</v>
      </c>
      <c r="N155" s="1"/>
      <c r="O155" s="1"/>
    </row>
    <row r="156" spans="1:15" ht="12.75" customHeight="1">
      <c r="A156" s="33">
        <v>146</v>
      </c>
      <c r="B156" s="53" t="s">
        <v>372</v>
      </c>
      <c r="C156" s="31">
        <v>2093.4499999999998</v>
      </c>
      <c r="D156" s="36">
        <v>2056.15</v>
      </c>
      <c r="E156" s="36">
        <v>1993.3000000000002</v>
      </c>
      <c r="F156" s="36">
        <v>1893.15</v>
      </c>
      <c r="G156" s="36">
        <v>1830.3000000000002</v>
      </c>
      <c r="H156" s="36">
        <v>2156.3000000000002</v>
      </c>
      <c r="I156" s="36">
        <v>2219.1499999999996</v>
      </c>
      <c r="J156" s="36">
        <v>2319.3000000000002</v>
      </c>
      <c r="K156" s="31">
        <v>2119</v>
      </c>
      <c r="L156" s="31">
        <v>1956</v>
      </c>
      <c r="M156" s="31">
        <v>6.1319400000000002</v>
      </c>
      <c r="N156" s="1"/>
      <c r="O156" s="1"/>
    </row>
    <row r="157" spans="1:15" ht="12.75" customHeight="1">
      <c r="A157" s="33">
        <v>147</v>
      </c>
      <c r="B157" s="53" t="s">
        <v>373</v>
      </c>
      <c r="C157" s="31">
        <v>222</v>
      </c>
      <c r="D157" s="36">
        <v>217.65</v>
      </c>
      <c r="E157" s="36">
        <v>211.60000000000002</v>
      </c>
      <c r="F157" s="36">
        <v>201.20000000000002</v>
      </c>
      <c r="G157" s="36">
        <v>195.15000000000003</v>
      </c>
      <c r="H157" s="36">
        <v>228.05</v>
      </c>
      <c r="I157" s="36">
        <v>234.10000000000002</v>
      </c>
      <c r="J157" s="36">
        <v>244.5</v>
      </c>
      <c r="K157" s="31">
        <v>223.7</v>
      </c>
      <c r="L157" s="31">
        <v>207.25</v>
      </c>
      <c r="M157" s="31">
        <v>71.779570000000007</v>
      </c>
      <c r="N157" s="1"/>
      <c r="O157" s="1"/>
    </row>
    <row r="158" spans="1:15" ht="12.75" customHeight="1">
      <c r="A158" s="33">
        <v>148</v>
      </c>
      <c r="B158" s="53" t="s">
        <v>845</v>
      </c>
      <c r="C158" s="31">
        <v>1278.0999999999999</v>
      </c>
      <c r="D158" s="36">
        <v>1269.9666666666665</v>
      </c>
      <c r="E158" s="36">
        <v>1250.633333333333</v>
      </c>
      <c r="F158" s="36">
        <v>1223.1666666666665</v>
      </c>
      <c r="G158" s="36">
        <v>1203.833333333333</v>
      </c>
      <c r="H158" s="36">
        <v>1297.4333333333329</v>
      </c>
      <c r="I158" s="36">
        <v>1316.7666666666664</v>
      </c>
      <c r="J158" s="36">
        <v>1344.2333333333329</v>
      </c>
      <c r="K158" s="31">
        <v>1289.3</v>
      </c>
      <c r="L158" s="31">
        <v>1242.5</v>
      </c>
      <c r="M158" s="31">
        <v>0.35649999999999998</v>
      </c>
      <c r="N158" s="1"/>
      <c r="O158" s="1"/>
    </row>
    <row r="159" spans="1:15" ht="12.75" customHeight="1">
      <c r="A159" s="33">
        <v>149</v>
      </c>
      <c r="B159" s="53" t="s">
        <v>374</v>
      </c>
      <c r="C159" s="31">
        <v>93.45</v>
      </c>
      <c r="D159" s="36">
        <v>93.050000000000011</v>
      </c>
      <c r="E159" s="36">
        <v>92.200000000000017</v>
      </c>
      <c r="F159" s="36">
        <v>90.95</v>
      </c>
      <c r="G159" s="36">
        <v>90.100000000000009</v>
      </c>
      <c r="H159" s="36">
        <v>94.300000000000026</v>
      </c>
      <c r="I159" s="36">
        <v>95.15000000000002</v>
      </c>
      <c r="J159" s="36">
        <v>96.400000000000034</v>
      </c>
      <c r="K159" s="31">
        <v>93.9</v>
      </c>
      <c r="L159" s="31">
        <v>91.8</v>
      </c>
      <c r="M159" s="31">
        <v>14.09807</v>
      </c>
      <c r="N159" s="1"/>
      <c r="O159" s="1"/>
    </row>
    <row r="160" spans="1:15" ht="12.75" customHeight="1">
      <c r="A160" s="33">
        <v>150</v>
      </c>
      <c r="B160" s="53" t="s">
        <v>829</v>
      </c>
      <c r="C160" s="31">
        <v>856.25</v>
      </c>
      <c r="D160" s="36">
        <v>852.7833333333333</v>
      </c>
      <c r="E160" s="36">
        <v>843.56666666666661</v>
      </c>
      <c r="F160" s="36">
        <v>830.88333333333333</v>
      </c>
      <c r="G160" s="36">
        <v>821.66666666666663</v>
      </c>
      <c r="H160" s="36">
        <v>865.46666666666658</v>
      </c>
      <c r="I160" s="36">
        <v>874.68333333333328</v>
      </c>
      <c r="J160" s="36">
        <v>887.36666666666656</v>
      </c>
      <c r="K160" s="31">
        <v>862</v>
      </c>
      <c r="L160" s="31">
        <v>840.1</v>
      </c>
      <c r="M160" s="31">
        <v>0.21501000000000001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3553.3</v>
      </c>
      <c r="D161" s="36">
        <v>3526.1666666666665</v>
      </c>
      <c r="E161" s="36">
        <v>3470.333333333333</v>
      </c>
      <c r="F161" s="36">
        <v>3387.3666666666663</v>
      </c>
      <c r="G161" s="36">
        <v>3331.5333333333328</v>
      </c>
      <c r="H161" s="36">
        <v>3609.1333333333332</v>
      </c>
      <c r="I161" s="36">
        <v>3664.9666666666662</v>
      </c>
      <c r="J161" s="36">
        <v>3747.9333333333334</v>
      </c>
      <c r="K161" s="31">
        <v>3582</v>
      </c>
      <c r="L161" s="31">
        <v>3443.2</v>
      </c>
      <c r="M161" s="31">
        <v>9.4976000000000003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452.25</v>
      </c>
      <c r="D162" s="36">
        <v>451.36666666666662</v>
      </c>
      <c r="E162" s="36">
        <v>445.98333333333323</v>
      </c>
      <c r="F162" s="36">
        <v>439.71666666666664</v>
      </c>
      <c r="G162" s="36">
        <v>434.33333333333326</v>
      </c>
      <c r="H162" s="36">
        <v>457.63333333333321</v>
      </c>
      <c r="I162" s="36">
        <v>463.01666666666654</v>
      </c>
      <c r="J162" s="36">
        <v>469.28333333333319</v>
      </c>
      <c r="K162" s="31">
        <v>456.75</v>
      </c>
      <c r="L162" s="31">
        <v>445.1</v>
      </c>
      <c r="M162" s="31">
        <v>25.07601</v>
      </c>
      <c r="N162" s="1"/>
      <c r="O162" s="1"/>
    </row>
    <row r="163" spans="1:15" ht="12.75" customHeight="1">
      <c r="A163" s="33">
        <v>153</v>
      </c>
      <c r="B163" s="53" t="s">
        <v>375</v>
      </c>
      <c r="C163" s="31">
        <v>439.9</v>
      </c>
      <c r="D163" s="36">
        <v>441.48333333333329</v>
      </c>
      <c r="E163" s="36">
        <v>436.51666666666659</v>
      </c>
      <c r="F163" s="36">
        <v>433.13333333333333</v>
      </c>
      <c r="G163" s="36">
        <v>428.16666666666663</v>
      </c>
      <c r="H163" s="36">
        <v>444.86666666666656</v>
      </c>
      <c r="I163" s="36">
        <v>449.83333333333326</v>
      </c>
      <c r="J163" s="36">
        <v>453.21666666666653</v>
      </c>
      <c r="K163" s="31">
        <v>446.45</v>
      </c>
      <c r="L163" s="31">
        <v>438.1</v>
      </c>
      <c r="M163" s="31">
        <v>0.46721000000000001</v>
      </c>
      <c r="N163" s="1"/>
      <c r="O163" s="1"/>
    </row>
    <row r="164" spans="1:15" ht="12.75" customHeight="1">
      <c r="A164" s="33">
        <v>154</v>
      </c>
      <c r="B164" s="53" t="s">
        <v>272</v>
      </c>
      <c r="C164" s="31">
        <v>169.9</v>
      </c>
      <c r="D164" s="36">
        <v>168.73333333333335</v>
      </c>
      <c r="E164" s="36">
        <v>166.16666666666669</v>
      </c>
      <c r="F164" s="36">
        <v>162.43333333333334</v>
      </c>
      <c r="G164" s="36">
        <v>159.86666666666667</v>
      </c>
      <c r="H164" s="36">
        <v>172.4666666666667</v>
      </c>
      <c r="I164" s="36">
        <v>175.03333333333336</v>
      </c>
      <c r="J164" s="36">
        <v>178.76666666666671</v>
      </c>
      <c r="K164" s="31">
        <v>171.3</v>
      </c>
      <c r="L164" s="31">
        <v>165</v>
      </c>
      <c r="M164" s="31">
        <v>19.021470000000001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159.94999999999999</v>
      </c>
      <c r="D165" s="36">
        <v>158.93333333333331</v>
      </c>
      <c r="E165" s="36">
        <v>157.51666666666662</v>
      </c>
      <c r="F165" s="36">
        <v>155.08333333333331</v>
      </c>
      <c r="G165" s="36">
        <v>153.66666666666663</v>
      </c>
      <c r="H165" s="36">
        <v>161.36666666666662</v>
      </c>
      <c r="I165" s="36">
        <v>162.7833333333333</v>
      </c>
      <c r="J165" s="36">
        <v>165.21666666666661</v>
      </c>
      <c r="K165" s="31">
        <v>160.35</v>
      </c>
      <c r="L165" s="31">
        <v>156.5</v>
      </c>
      <c r="M165" s="31">
        <v>108.78308</v>
      </c>
      <c r="N165" s="1"/>
      <c r="O165" s="1"/>
    </row>
    <row r="166" spans="1:15" ht="12.75" customHeight="1">
      <c r="A166" s="33">
        <v>156</v>
      </c>
      <c r="B166" s="53" t="s">
        <v>376</v>
      </c>
      <c r="C166" s="31">
        <v>659.9</v>
      </c>
      <c r="D166" s="36">
        <v>654.43333333333328</v>
      </c>
      <c r="E166" s="36">
        <v>644.56666666666661</v>
      </c>
      <c r="F166" s="36">
        <v>629.23333333333335</v>
      </c>
      <c r="G166" s="36">
        <v>619.36666666666667</v>
      </c>
      <c r="H166" s="36">
        <v>669.76666666666654</v>
      </c>
      <c r="I166" s="36">
        <v>679.6333333333331</v>
      </c>
      <c r="J166" s="36">
        <v>694.96666666666647</v>
      </c>
      <c r="K166" s="31">
        <v>664.3</v>
      </c>
      <c r="L166" s="31">
        <v>639.1</v>
      </c>
      <c r="M166" s="31">
        <v>1.40432</v>
      </c>
      <c r="N166" s="1"/>
      <c r="O166" s="1"/>
    </row>
    <row r="167" spans="1:15" ht="12.75" customHeight="1">
      <c r="A167" s="33">
        <v>157</v>
      </c>
      <c r="B167" s="53" t="s">
        <v>377</v>
      </c>
      <c r="C167" s="31">
        <v>4406.2</v>
      </c>
      <c r="D167" s="36">
        <v>4336.083333333333</v>
      </c>
      <c r="E167" s="36">
        <v>4221.1666666666661</v>
      </c>
      <c r="F167" s="36">
        <v>4036.1333333333332</v>
      </c>
      <c r="G167" s="36">
        <v>3921.2166666666662</v>
      </c>
      <c r="H167" s="36">
        <v>4521.1166666666659</v>
      </c>
      <c r="I167" s="36">
        <v>4636.0333333333319</v>
      </c>
      <c r="J167" s="36">
        <v>4821.0666666666657</v>
      </c>
      <c r="K167" s="31">
        <v>4451</v>
      </c>
      <c r="L167" s="31">
        <v>4151.05</v>
      </c>
      <c r="M167" s="31">
        <v>0.75026000000000004</v>
      </c>
      <c r="N167" s="1"/>
      <c r="O167" s="1"/>
    </row>
    <row r="168" spans="1:15" ht="12.75" customHeight="1">
      <c r="A168" s="33">
        <v>158</v>
      </c>
      <c r="B168" s="53" t="s">
        <v>378</v>
      </c>
      <c r="C168" s="31">
        <v>1027.6500000000001</v>
      </c>
      <c r="D168" s="36">
        <v>1023.65</v>
      </c>
      <c r="E168" s="36">
        <v>1009.3</v>
      </c>
      <c r="F168" s="36">
        <v>990.94999999999993</v>
      </c>
      <c r="G168" s="36">
        <v>976.59999999999991</v>
      </c>
      <c r="H168" s="36">
        <v>1042</v>
      </c>
      <c r="I168" s="36">
        <v>1056.3500000000001</v>
      </c>
      <c r="J168" s="36">
        <v>1074.7</v>
      </c>
      <c r="K168" s="31">
        <v>1038</v>
      </c>
      <c r="L168" s="31">
        <v>1005.3</v>
      </c>
      <c r="M168" s="31">
        <v>5.5548700000000002</v>
      </c>
      <c r="N168" s="1"/>
      <c r="O168" s="1"/>
    </row>
    <row r="169" spans="1:15" ht="12.75" customHeight="1">
      <c r="A169" s="33">
        <v>159</v>
      </c>
      <c r="B169" s="53" t="s">
        <v>379</v>
      </c>
      <c r="C169" s="31">
        <v>273.5</v>
      </c>
      <c r="D169" s="36">
        <v>272.75</v>
      </c>
      <c r="E169" s="36">
        <v>268</v>
      </c>
      <c r="F169" s="36">
        <v>262.5</v>
      </c>
      <c r="G169" s="36">
        <v>257.75</v>
      </c>
      <c r="H169" s="36">
        <v>278.25</v>
      </c>
      <c r="I169" s="36">
        <v>283</v>
      </c>
      <c r="J169" s="36">
        <v>288.5</v>
      </c>
      <c r="K169" s="31">
        <v>277.5</v>
      </c>
      <c r="L169" s="31">
        <v>267.25</v>
      </c>
      <c r="M169" s="31">
        <v>6.7854299999999999</v>
      </c>
      <c r="N169" s="1"/>
      <c r="O169" s="1"/>
    </row>
    <row r="170" spans="1:15" ht="12.75" customHeight="1">
      <c r="A170" s="33">
        <v>160</v>
      </c>
      <c r="B170" s="53" t="s">
        <v>380</v>
      </c>
      <c r="C170" s="31">
        <v>185.85</v>
      </c>
      <c r="D170" s="36">
        <v>184.93333333333331</v>
      </c>
      <c r="E170" s="36">
        <v>182.66666666666663</v>
      </c>
      <c r="F170" s="36">
        <v>179.48333333333332</v>
      </c>
      <c r="G170" s="36">
        <v>177.21666666666664</v>
      </c>
      <c r="H170" s="36">
        <v>188.11666666666662</v>
      </c>
      <c r="I170" s="36">
        <v>190.38333333333333</v>
      </c>
      <c r="J170" s="36">
        <v>193.56666666666661</v>
      </c>
      <c r="K170" s="31">
        <v>187.2</v>
      </c>
      <c r="L170" s="31">
        <v>181.75</v>
      </c>
      <c r="M170" s="31">
        <v>11.98645</v>
      </c>
      <c r="N170" s="1"/>
      <c r="O170" s="1"/>
    </row>
    <row r="171" spans="1:15" ht="12.75" customHeight="1">
      <c r="A171" s="33">
        <v>161</v>
      </c>
      <c r="B171" s="53" t="s">
        <v>830</v>
      </c>
      <c r="C171" s="31">
        <v>728.85</v>
      </c>
      <c r="D171" s="36">
        <v>722.79999999999984</v>
      </c>
      <c r="E171" s="36">
        <v>712.59999999999968</v>
      </c>
      <c r="F171" s="36">
        <v>696.3499999999998</v>
      </c>
      <c r="G171" s="36">
        <v>686.14999999999964</v>
      </c>
      <c r="H171" s="36">
        <v>739.04999999999973</v>
      </c>
      <c r="I171" s="36">
        <v>749.24999999999977</v>
      </c>
      <c r="J171" s="36">
        <v>765.49999999999977</v>
      </c>
      <c r="K171" s="31">
        <v>733</v>
      </c>
      <c r="L171" s="31">
        <v>706.55</v>
      </c>
      <c r="M171" s="31">
        <v>2.5517699999999999</v>
      </c>
      <c r="N171" s="1"/>
      <c r="O171" s="1"/>
    </row>
    <row r="172" spans="1:15" ht="12.75" customHeight="1">
      <c r="A172" s="33">
        <v>162</v>
      </c>
      <c r="B172" s="53" t="s">
        <v>273</v>
      </c>
      <c r="C172" s="31">
        <v>441.6</v>
      </c>
      <c r="D172" s="36">
        <v>444.63333333333338</v>
      </c>
      <c r="E172" s="36">
        <v>435.26666666666677</v>
      </c>
      <c r="F172" s="36">
        <v>428.93333333333339</v>
      </c>
      <c r="G172" s="36">
        <v>419.56666666666678</v>
      </c>
      <c r="H172" s="36">
        <v>450.96666666666675</v>
      </c>
      <c r="I172" s="36">
        <v>460.33333333333343</v>
      </c>
      <c r="J172" s="36">
        <v>466.66666666666674</v>
      </c>
      <c r="K172" s="31">
        <v>454</v>
      </c>
      <c r="L172" s="31">
        <v>438.3</v>
      </c>
      <c r="M172" s="31">
        <v>7.0745199999999997</v>
      </c>
      <c r="N172" s="1"/>
      <c r="O172" s="1"/>
    </row>
    <row r="173" spans="1:15" ht="12.75" customHeight="1">
      <c r="A173" s="33">
        <v>163</v>
      </c>
      <c r="B173" s="53" t="s">
        <v>381</v>
      </c>
      <c r="C173" s="31">
        <v>1330.5</v>
      </c>
      <c r="D173" s="36">
        <v>1326.6000000000001</v>
      </c>
      <c r="E173" s="36">
        <v>1304.9000000000003</v>
      </c>
      <c r="F173" s="36">
        <v>1279.3000000000002</v>
      </c>
      <c r="G173" s="36">
        <v>1257.6000000000004</v>
      </c>
      <c r="H173" s="36">
        <v>1352.2000000000003</v>
      </c>
      <c r="I173" s="36">
        <v>1373.9</v>
      </c>
      <c r="J173" s="36">
        <v>1399.5000000000002</v>
      </c>
      <c r="K173" s="31">
        <v>1348.3</v>
      </c>
      <c r="L173" s="31">
        <v>1301</v>
      </c>
      <c r="M173" s="31">
        <v>4.4355099999999998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192.55</v>
      </c>
      <c r="D174" s="36">
        <v>192.75</v>
      </c>
      <c r="E174" s="36">
        <v>189</v>
      </c>
      <c r="F174" s="36">
        <v>185.45</v>
      </c>
      <c r="G174" s="36">
        <v>181.7</v>
      </c>
      <c r="H174" s="36">
        <v>196.3</v>
      </c>
      <c r="I174" s="36">
        <v>200.05</v>
      </c>
      <c r="J174" s="36">
        <v>203.60000000000002</v>
      </c>
      <c r="K174" s="31">
        <v>196.5</v>
      </c>
      <c r="L174" s="31">
        <v>189.2</v>
      </c>
      <c r="M174" s="31">
        <v>140.80312000000001</v>
      </c>
      <c r="N174" s="1"/>
      <c r="O174" s="1"/>
    </row>
    <row r="175" spans="1:15" ht="12.75" customHeight="1">
      <c r="A175" s="33">
        <v>165</v>
      </c>
      <c r="B175" s="53" t="s">
        <v>382</v>
      </c>
      <c r="C175" s="31">
        <v>1331.8</v>
      </c>
      <c r="D175" s="36">
        <v>1339.1000000000001</v>
      </c>
      <c r="E175" s="36">
        <v>1318.2500000000002</v>
      </c>
      <c r="F175" s="36">
        <v>1304.7</v>
      </c>
      <c r="G175" s="36">
        <v>1283.8500000000001</v>
      </c>
      <c r="H175" s="36">
        <v>1352.6500000000003</v>
      </c>
      <c r="I175" s="36">
        <v>1373.5000000000002</v>
      </c>
      <c r="J175" s="36">
        <v>1387.0500000000004</v>
      </c>
      <c r="K175" s="31">
        <v>1359.95</v>
      </c>
      <c r="L175" s="31">
        <v>1325.55</v>
      </c>
      <c r="M175" s="31">
        <v>0.45213999999999999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80.099999999999994</v>
      </c>
      <c r="D176" s="36">
        <v>79.63333333333334</v>
      </c>
      <c r="E176" s="36">
        <v>78.316666666666677</v>
      </c>
      <c r="F176" s="36">
        <v>76.533333333333331</v>
      </c>
      <c r="G176" s="36">
        <v>75.216666666666669</v>
      </c>
      <c r="H176" s="36">
        <v>81.416666666666686</v>
      </c>
      <c r="I176" s="36">
        <v>82.733333333333348</v>
      </c>
      <c r="J176" s="36">
        <v>84.516666666666694</v>
      </c>
      <c r="K176" s="31">
        <v>80.95</v>
      </c>
      <c r="L176" s="31">
        <v>77.849999999999994</v>
      </c>
      <c r="M176" s="31">
        <v>156.80081999999999</v>
      </c>
      <c r="N176" s="1"/>
      <c r="O176" s="1"/>
    </row>
    <row r="177" spans="1:15" ht="12.75" customHeight="1">
      <c r="A177" s="33">
        <v>167</v>
      </c>
      <c r="B177" s="53" t="s">
        <v>383</v>
      </c>
      <c r="C177" s="31">
        <v>2476.1</v>
      </c>
      <c r="D177" s="36">
        <v>2484.5166666666664</v>
      </c>
      <c r="E177" s="36">
        <v>2432.583333333333</v>
      </c>
      <c r="F177" s="36">
        <v>2389.0666666666666</v>
      </c>
      <c r="G177" s="36">
        <v>2337.1333333333332</v>
      </c>
      <c r="H177" s="36">
        <v>2528.0333333333328</v>
      </c>
      <c r="I177" s="36">
        <v>2579.9666666666662</v>
      </c>
      <c r="J177" s="36">
        <v>2623.4833333333327</v>
      </c>
      <c r="K177" s="31">
        <v>2536.4499999999998</v>
      </c>
      <c r="L177" s="31">
        <v>2441</v>
      </c>
      <c r="M177" s="31">
        <v>1.47037</v>
      </c>
      <c r="N177" s="1"/>
      <c r="O177" s="1"/>
    </row>
    <row r="178" spans="1:15" ht="12.75" customHeight="1">
      <c r="A178" s="33">
        <v>168</v>
      </c>
      <c r="B178" s="53" t="s">
        <v>384</v>
      </c>
      <c r="C178" s="31">
        <v>321.5</v>
      </c>
      <c r="D178" s="36">
        <v>320.98333333333335</v>
      </c>
      <c r="E178" s="36">
        <v>317.01666666666671</v>
      </c>
      <c r="F178" s="36">
        <v>312.53333333333336</v>
      </c>
      <c r="G178" s="36">
        <v>308.56666666666672</v>
      </c>
      <c r="H178" s="36">
        <v>325.4666666666667</v>
      </c>
      <c r="I178" s="36">
        <v>329.43333333333339</v>
      </c>
      <c r="J178" s="36">
        <v>333.91666666666669</v>
      </c>
      <c r="K178" s="31">
        <v>324.95</v>
      </c>
      <c r="L178" s="31">
        <v>316.5</v>
      </c>
      <c r="M178" s="31">
        <v>7.2024499999999998</v>
      </c>
      <c r="N178" s="1"/>
      <c r="O178" s="1"/>
    </row>
    <row r="179" spans="1:15" ht="12.75" customHeight="1">
      <c r="A179" s="33">
        <v>169</v>
      </c>
      <c r="B179" s="53" t="s">
        <v>867</v>
      </c>
      <c r="C179" s="31">
        <v>6798.9</v>
      </c>
      <c r="D179" s="36">
        <v>6844.6499999999987</v>
      </c>
      <c r="E179" s="36">
        <v>6728.8499999999976</v>
      </c>
      <c r="F179" s="36">
        <v>6658.7999999999993</v>
      </c>
      <c r="G179" s="36">
        <v>6542.9999999999982</v>
      </c>
      <c r="H179" s="36">
        <v>6914.6999999999971</v>
      </c>
      <c r="I179" s="36">
        <v>7030.4999999999982</v>
      </c>
      <c r="J179" s="36">
        <v>7100.5499999999965</v>
      </c>
      <c r="K179" s="31">
        <v>6960.45</v>
      </c>
      <c r="L179" s="31">
        <v>6774.6</v>
      </c>
      <c r="M179" s="31">
        <v>0.13932</v>
      </c>
      <c r="N179" s="1"/>
      <c r="O179" s="1"/>
    </row>
    <row r="180" spans="1:15" ht="12.75" customHeight="1">
      <c r="A180" s="33">
        <v>170</v>
      </c>
      <c r="B180" s="53" t="s">
        <v>274</v>
      </c>
      <c r="C180" s="31">
        <v>1710</v>
      </c>
      <c r="D180" s="36">
        <v>1703.0166666666664</v>
      </c>
      <c r="E180" s="36">
        <v>1691.0833333333328</v>
      </c>
      <c r="F180" s="36">
        <v>1672.1666666666663</v>
      </c>
      <c r="G180" s="36">
        <v>1660.2333333333327</v>
      </c>
      <c r="H180" s="36">
        <v>1721.9333333333329</v>
      </c>
      <c r="I180" s="36">
        <v>1733.8666666666663</v>
      </c>
      <c r="J180" s="36">
        <v>1752.7833333333331</v>
      </c>
      <c r="K180" s="31">
        <v>1714.95</v>
      </c>
      <c r="L180" s="31">
        <v>1684.1</v>
      </c>
      <c r="M180" s="31">
        <v>0.57650000000000001</v>
      </c>
      <c r="N180" s="1"/>
      <c r="O180" s="1"/>
    </row>
    <row r="181" spans="1:15" ht="12.75" customHeight="1">
      <c r="A181" s="33">
        <v>171</v>
      </c>
      <c r="B181" s="53" t="s">
        <v>385</v>
      </c>
      <c r="C181" s="31">
        <v>1972.3</v>
      </c>
      <c r="D181" s="36">
        <v>1980.0833333333333</v>
      </c>
      <c r="E181" s="36">
        <v>1957.2166666666665</v>
      </c>
      <c r="F181" s="36">
        <v>1942.1333333333332</v>
      </c>
      <c r="G181" s="36">
        <v>1919.2666666666664</v>
      </c>
      <c r="H181" s="36">
        <v>1995.1666666666665</v>
      </c>
      <c r="I181" s="36">
        <v>2018.0333333333333</v>
      </c>
      <c r="J181" s="36">
        <v>2033.1166666666666</v>
      </c>
      <c r="K181" s="31">
        <v>2002.95</v>
      </c>
      <c r="L181" s="31">
        <v>1965</v>
      </c>
      <c r="M181" s="31">
        <v>0.60407</v>
      </c>
      <c r="N181" s="1"/>
      <c r="O181" s="1"/>
    </row>
    <row r="182" spans="1:15" ht="12.75" customHeight="1">
      <c r="A182" s="33">
        <v>172</v>
      </c>
      <c r="B182" s="53" t="s">
        <v>868</v>
      </c>
      <c r="C182" s="31">
        <v>827.75</v>
      </c>
      <c r="D182" s="36">
        <v>830.1</v>
      </c>
      <c r="E182" s="36">
        <v>821.2</v>
      </c>
      <c r="F182" s="36">
        <v>814.65</v>
      </c>
      <c r="G182" s="36">
        <v>805.75</v>
      </c>
      <c r="H182" s="36">
        <v>836.65000000000009</v>
      </c>
      <c r="I182" s="36">
        <v>845.55</v>
      </c>
      <c r="J182" s="36">
        <v>852.10000000000014</v>
      </c>
      <c r="K182" s="31">
        <v>839</v>
      </c>
      <c r="L182" s="31">
        <v>823.55</v>
      </c>
      <c r="M182" s="31">
        <v>0.37974999999999998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1023.95</v>
      </c>
      <c r="D183" s="36">
        <v>1016.1999999999999</v>
      </c>
      <c r="E183" s="36">
        <v>1005.1499999999999</v>
      </c>
      <c r="F183" s="36">
        <v>986.34999999999991</v>
      </c>
      <c r="G183" s="36">
        <v>975.29999999999984</v>
      </c>
      <c r="H183" s="36">
        <v>1035</v>
      </c>
      <c r="I183" s="36">
        <v>1046.0499999999997</v>
      </c>
      <c r="J183" s="36">
        <v>1064.8499999999999</v>
      </c>
      <c r="K183" s="31">
        <v>1027.25</v>
      </c>
      <c r="L183" s="31">
        <v>997.4</v>
      </c>
      <c r="M183" s="31">
        <v>4.2130000000000001</v>
      </c>
      <c r="N183" s="1"/>
      <c r="O183" s="1"/>
    </row>
    <row r="184" spans="1:15" ht="12.75" customHeight="1">
      <c r="A184" s="33">
        <v>174</v>
      </c>
      <c r="B184" s="53" t="s">
        <v>834</v>
      </c>
      <c r="C184" s="31">
        <v>1412.05</v>
      </c>
      <c r="D184" s="36">
        <v>1408.7</v>
      </c>
      <c r="E184" s="36">
        <v>1397.4</v>
      </c>
      <c r="F184" s="36">
        <v>1382.75</v>
      </c>
      <c r="G184" s="36">
        <v>1371.45</v>
      </c>
      <c r="H184" s="36">
        <v>1423.3500000000001</v>
      </c>
      <c r="I184" s="36">
        <v>1434.6499999999999</v>
      </c>
      <c r="J184" s="36">
        <v>1449.3000000000002</v>
      </c>
      <c r="K184" s="31">
        <v>1420</v>
      </c>
      <c r="L184" s="31">
        <v>1394.05</v>
      </c>
      <c r="M184" s="31">
        <v>0.79315000000000002</v>
      </c>
      <c r="N184" s="1"/>
      <c r="O184" s="1"/>
    </row>
    <row r="185" spans="1:15" ht="12.75" customHeight="1">
      <c r="A185" s="33">
        <v>175</v>
      </c>
      <c r="B185" s="53" t="s">
        <v>386</v>
      </c>
      <c r="C185" s="31">
        <v>955.2</v>
      </c>
      <c r="D185" s="36">
        <v>968.06666666666661</v>
      </c>
      <c r="E185" s="36">
        <v>935.13333333333321</v>
      </c>
      <c r="F185" s="36">
        <v>915.06666666666661</v>
      </c>
      <c r="G185" s="36">
        <v>882.13333333333321</v>
      </c>
      <c r="H185" s="36">
        <v>988.13333333333321</v>
      </c>
      <c r="I185" s="36">
        <v>1021.0666666666666</v>
      </c>
      <c r="J185" s="36">
        <v>1041.1333333333332</v>
      </c>
      <c r="K185" s="31">
        <v>1001</v>
      </c>
      <c r="L185" s="31">
        <v>948</v>
      </c>
      <c r="M185" s="31">
        <v>1.2383</v>
      </c>
      <c r="N185" s="1"/>
      <c r="O185" s="1"/>
    </row>
    <row r="186" spans="1:15" ht="12.75" customHeight="1">
      <c r="A186" s="33">
        <v>176</v>
      </c>
      <c r="B186" s="53" t="s">
        <v>869</v>
      </c>
      <c r="C186" s="31">
        <v>908.75</v>
      </c>
      <c r="D186" s="36">
        <v>893.80000000000007</v>
      </c>
      <c r="E186" s="36">
        <v>874.95000000000016</v>
      </c>
      <c r="F186" s="36">
        <v>841.15000000000009</v>
      </c>
      <c r="G186" s="36">
        <v>822.30000000000018</v>
      </c>
      <c r="H186" s="36">
        <v>927.60000000000014</v>
      </c>
      <c r="I186" s="36">
        <v>946.45</v>
      </c>
      <c r="J186" s="36">
        <v>980.25000000000011</v>
      </c>
      <c r="K186" s="31">
        <v>912.65</v>
      </c>
      <c r="L186" s="31">
        <v>860</v>
      </c>
      <c r="M186" s="31">
        <v>3.3195800000000002</v>
      </c>
      <c r="N186" s="1"/>
      <c r="O186" s="1"/>
    </row>
    <row r="187" spans="1:15" ht="12.75" customHeight="1">
      <c r="A187" s="33">
        <v>177</v>
      </c>
      <c r="B187" s="53" t="s">
        <v>387</v>
      </c>
      <c r="C187" s="31">
        <v>3396.15</v>
      </c>
      <c r="D187" s="36">
        <v>3398.5666666666671</v>
      </c>
      <c r="E187" s="36">
        <v>3327.1333333333341</v>
      </c>
      <c r="F187" s="36">
        <v>3258.1166666666672</v>
      </c>
      <c r="G187" s="36">
        <v>3186.6833333333343</v>
      </c>
      <c r="H187" s="36">
        <v>3467.5833333333339</v>
      </c>
      <c r="I187" s="36">
        <v>3539.0166666666673</v>
      </c>
      <c r="J187" s="36">
        <v>3608.0333333333338</v>
      </c>
      <c r="K187" s="31">
        <v>3470</v>
      </c>
      <c r="L187" s="31">
        <v>3329.55</v>
      </c>
      <c r="M187" s="31">
        <v>0.58894999999999997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1320.95</v>
      </c>
      <c r="D188" s="36">
        <v>1323.5333333333335</v>
      </c>
      <c r="E188" s="36">
        <v>1310.9666666666672</v>
      </c>
      <c r="F188" s="36">
        <v>1300.9833333333336</v>
      </c>
      <c r="G188" s="36">
        <v>1288.4166666666672</v>
      </c>
      <c r="H188" s="36">
        <v>1333.5166666666671</v>
      </c>
      <c r="I188" s="36">
        <v>1346.0833333333333</v>
      </c>
      <c r="J188" s="36">
        <v>1356.0666666666671</v>
      </c>
      <c r="K188" s="31">
        <v>1336.1</v>
      </c>
      <c r="L188" s="31">
        <v>1313.55</v>
      </c>
      <c r="M188" s="31">
        <v>6.2171200000000004</v>
      </c>
      <c r="N188" s="1"/>
      <c r="O188" s="1"/>
    </row>
    <row r="189" spans="1:15" ht="12.75" customHeight="1">
      <c r="A189" s="33">
        <v>179</v>
      </c>
      <c r="B189" s="53" t="s">
        <v>388</v>
      </c>
      <c r="C189" s="31">
        <v>822.6</v>
      </c>
      <c r="D189" s="36">
        <v>826.16666666666663</v>
      </c>
      <c r="E189" s="36">
        <v>806.5333333333333</v>
      </c>
      <c r="F189" s="36">
        <v>790.4666666666667</v>
      </c>
      <c r="G189" s="36">
        <v>770.83333333333337</v>
      </c>
      <c r="H189" s="36">
        <v>842.23333333333323</v>
      </c>
      <c r="I189" s="36">
        <v>861.86666666666667</v>
      </c>
      <c r="J189" s="36">
        <v>877.93333333333317</v>
      </c>
      <c r="K189" s="31">
        <v>845.8</v>
      </c>
      <c r="L189" s="31">
        <v>810.1</v>
      </c>
      <c r="M189" s="31">
        <v>1.6520300000000001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2690.95</v>
      </c>
      <c r="D190" s="36">
        <v>2711.5333333333333</v>
      </c>
      <c r="E190" s="36">
        <v>2649.6166666666668</v>
      </c>
      <c r="F190" s="36">
        <v>2608.2833333333333</v>
      </c>
      <c r="G190" s="36">
        <v>2546.3666666666668</v>
      </c>
      <c r="H190" s="36">
        <v>2752.8666666666668</v>
      </c>
      <c r="I190" s="36">
        <v>2814.7833333333338</v>
      </c>
      <c r="J190" s="36">
        <v>2856.1166666666668</v>
      </c>
      <c r="K190" s="31">
        <v>2773.45</v>
      </c>
      <c r="L190" s="31">
        <v>2670.2</v>
      </c>
      <c r="M190" s="31">
        <v>7.3569199999999997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398.05</v>
      </c>
      <c r="D191" s="36">
        <v>397.66666666666669</v>
      </c>
      <c r="E191" s="36">
        <v>392.48333333333335</v>
      </c>
      <c r="F191" s="36">
        <v>386.91666666666669</v>
      </c>
      <c r="G191" s="36">
        <v>381.73333333333335</v>
      </c>
      <c r="H191" s="36">
        <v>403.23333333333335</v>
      </c>
      <c r="I191" s="36">
        <v>408.41666666666663</v>
      </c>
      <c r="J191" s="36">
        <v>413.98333333333335</v>
      </c>
      <c r="K191" s="31">
        <v>402.85</v>
      </c>
      <c r="L191" s="31">
        <v>392.1</v>
      </c>
      <c r="M191" s="31">
        <v>7.48325</v>
      </c>
      <c r="N191" s="1"/>
      <c r="O191" s="1"/>
    </row>
    <row r="192" spans="1:15" ht="12.75" customHeight="1">
      <c r="A192" s="33">
        <v>182</v>
      </c>
      <c r="B192" s="53" t="s">
        <v>389</v>
      </c>
      <c r="C192" s="31">
        <v>561.9</v>
      </c>
      <c r="D192" s="36">
        <v>563.19999999999993</v>
      </c>
      <c r="E192" s="36">
        <v>550.59999999999991</v>
      </c>
      <c r="F192" s="36">
        <v>539.29999999999995</v>
      </c>
      <c r="G192" s="36">
        <v>526.69999999999993</v>
      </c>
      <c r="H192" s="36">
        <v>574.49999999999989</v>
      </c>
      <c r="I192" s="36">
        <v>587.1</v>
      </c>
      <c r="J192" s="36">
        <v>598.39999999999986</v>
      </c>
      <c r="K192" s="31">
        <v>575.79999999999995</v>
      </c>
      <c r="L192" s="31">
        <v>551.9</v>
      </c>
      <c r="M192" s="31">
        <v>10.391909999999999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2377.15</v>
      </c>
      <c r="D193" s="36">
        <v>2360.6166666666668</v>
      </c>
      <c r="E193" s="36">
        <v>2338.5333333333338</v>
      </c>
      <c r="F193" s="36">
        <v>2299.916666666667</v>
      </c>
      <c r="G193" s="36">
        <v>2277.8333333333339</v>
      </c>
      <c r="H193" s="36">
        <v>2399.2333333333336</v>
      </c>
      <c r="I193" s="36">
        <v>2421.3166666666666</v>
      </c>
      <c r="J193" s="36">
        <v>2459.9333333333334</v>
      </c>
      <c r="K193" s="31">
        <v>2382.6999999999998</v>
      </c>
      <c r="L193" s="31">
        <v>2322</v>
      </c>
      <c r="M193" s="31">
        <v>8.9071899999999999</v>
      </c>
      <c r="N193" s="1"/>
      <c r="O193" s="1"/>
    </row>
    <row r="194" spans="1:15" ht="12.75" customHeight="1">
      <c r="A194" s="33">
        <v>184</v>
      </c>
      <c r="B194" s="53" t="s">
        <v>390</v>
      </c>
      <c r="C194" s="31">
        <v>992</v>
      </c>
      <c r="D194" s="36">
        <v>994.66666666666663</v>
      </c>
      <c r="E194" s="36">
        <v>972.33333333333326</v>
      </c>
      <c r="F194" s="36">
        <v>952.66666666666663</v>
      </c>
      <c r="G194" s="36">
        <v>930.33333333333326</v>
      </c>
      <c r="H194" s="36">
        <v>1014.3333333333333</v>
      </c>
      <c r="I194" s="36">
        <v>1036.6666666666665</v>
      </c>
      <c r="J194" s="36">
        <v>1056.3333333333333</v>
      </c>
      <c r="K194" s="31">
        <v>1017</v>
      </c>
      <c r="L194" s="31">
        <v>975</v>
      </c>
      <c r="M194" s="31">
        <v>15.27894</v>
      </c>
      <c r="N194" s="1"/>
      <c r="O194" s="1"/>
    </row>
    <row r="195" spans="1:15" ht="12.75" customHeight="1">
      <c r="A195" s="33">
        <v>185</v>
      </c>
      <c r="B195" s="53" t="s">
        <v>391</v>
      </c>
      <c r="C195" s="31">
        <v>2163.8000000000002</v>
      </c>
      <c r="D195" s="36">
        <v>2155.3333333333335</v>
      </c>
      <c r="E195" s="36">
        <v>2135.666666666667</v>
      </c>
      <c r="F195" s="36">
        <v>2107.5333333333333</v>
      </c>
      <c r="G195" s="36">
        <v>2087.8666666666668</v>
      </c>
      <c r="H195" s="36">
        <v>2183.4666666666672</v>
      </c>
      <c r="I195" s="36">
        <v>2203.1333333333341</v>
      </c>
      <c r="J195" s="36">
        <v>2231.2666666666673</v>
      </c>
      <c r="K195" s="31">
        <v>2175</v>
      </c>
      <c r="L195" s="31">
        <v>2127.1999999999998</v>
      </c>
      <c r="M195" s="31">
        <v>0.29268</v>
      </c>
      <c r="N195" s="1"/>
      <c r="O195" s="1"/>
    </row>
    <row r="196" spans="1:15" ht="12.75" customHeight="1">
      <c r="A196" s="33">
        <v>186</v>
      </c>
      <c r="B196" s="53" t="s">
        <v>392</v>
      </c>
      <c r="C196" s="31">
        <v>774.15</v>
      </c>
      <c r="D196" s="36">
        <v>775.86666666666667</v>
      </c>
      <c r="E196" s="36">
        <v>761.2833333333333</v>
      </c>
      <c r="F196" s="36">
        <v>748.41666666666663</v>
      </c>
      <c r="G196" s="36">
        <v>733.83333333333326</v>
      </c>
      <c r="H196" s="36">
        <v>788.73333333333335</v>
      </c>
      <c r="I196" s="36">
        <v>803.31666666666661</v>
      </c>
      <c r="J196" s="36">
        <v>816.18333333333339</v>
      </c>
      <c r="K196" s="31">
        <v>790.45</v>
      </c>
      <c r="L196" s="31">
        <v>763</v>
      </c>
      <c r="M196" s="31">
        <v>0.46478000000000003</v>
      </c>
      <c r="N196" s="1"/>
      <c r="O196" s="1"/>
    </row>
    <row r="197" spans="1:15" ht="12.75" customHeight="1">
      <c r="A197" s="33">
        <v>187</v>
      </c>
      <c r="B197" s="53" t="s">
        <v>393</v>
      </c>
      <c r="C197" s="31">
        <v>149.94999999999999</v>
      </c>
      <c r="D197" s="36">
        <v>150.65</v>
      </c>
      <c r="E197" s="36">
        <v>147.80000000000001</v>
      </c>
      <c r="F197" s="36">
        <v>145.65</v>
      </c>
      <c r="G197" s="36">
        <v>142.80000000000001</v>
      </c>
      <c r="H197" s="36">
        <v>152.80000000000001</v>
      </c>
      <c r="I197" s="36">
        <v>155.64999999999998</v>
      </c>
      <c r="J197" s="36">
        <v>157.80000000000001</v>
      </c>
      <c r="K197" s="31">
        <v>153.5</v>
      </c>
      <c r="L197" s="31">
        <v>148.5</v>
      </c>
      <c r="M197" s="31">
        <v>6.28268</v>
      </c>
      <c r="N197" s="1"/>
      <c r="O197" s="1"/>
    </row>
    <row r="198" spans="1:15" ht="12.75" customHeight="1">
      <c r="A198" s="33">
        <v>188</v>
      </c>
      <c r="B198" s="53" t="s">
        <v>394</v>
      </c>
      <c r="C198" s="31">
        <v>3283.65</v>
      </c>
      <c r="D198" s="36">
        <v>3242</v>
      </c>
      <c r="E198" s="36">
        <v>3189</v>
      </c>
      <c r="F198" s="36">
        <v>3094.35</v>
      </c>
      <c r="G198" s="36">
        <v>3041.35</v>
      </c>
      <c r="H198" s="36">
        <v>3336.65</v>
      </c>
      <c r="I198" s="36">
        <v>3389.65</v>
      </c>
      <c r="J198" s="36">
        <v>3484.3</v>
      </c>
      <c r="K198" s="31">
        <v>3295</v>
      </c>
      <c r="L198" s="31">
        <v>3147.35</v>
      </c>
      <c r="M198" s="31">
        <v>0.48488999999999999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530.04999999999995</v>
      </c>
      <c r="D199" s="36">
        <v>530.43333333333328</v>
      </c>
      <c r="E199" s="36">
        <v>522.86666666666656</v>
      </c>
      <c r="F199" s="36">
        <v>515.68333333333328</v>
      </c>
      <c r="G199" s="36">
        <v>508.11666666666656</v>
      </c>
      <c r="H199" s="36">
        <v>537.61666666666656</v>
      </c>
      <c r="I199" s="36">
        <v>545.18333333333339</v>
      </c>
      <c r="J199" s="36">
        <v>552.36666666666656</v>
      </c>
      <c r="K199" s="31">
        <v>538</v>
      </c>
      <c r="L199" s="31">
        <v>523.25</v>
      </c>
      <c r="M199" s="31">
        <v>6.6243600000000002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645.75</v>
      </c>
      <c r="D200" s="36">
        <v>641.5</v>
      </c>
      <c r="E200" s="36">
        <v>635.5</v>
      </c>
      <c r="F200" s="36">
        <v>625.25</v>
      </c>
      <c r="G200" s="36">
        <v>619.25</v>
      </c>
      <c r="H200" s="36">
        <v>651.75</v>
      </c>
      <c r="I200" s="36">
        <v>657.75</v>
      </c>
      <c r="J200" s="36">
        <v>668</v>
      </c>
      <c r="K200" s="31">
        <v>647.5</v>
      </c>
      <c r="L200" s="31">
        <v>631.25</v>
      </c>
      <c r="M200" s="31">
        <v>3.9993400000000001</v>
      </c>
      <c r="N200" s="1"/>
      <c r="O200" s="1"/>
    </row>
    <row r="201" spans="1:15" ht="12.75" customHeight="1">
      <c r="A201" s="33">
        <v>191</v>
      </c>
      <c r="B201" s="53" t="s">
        <v>395</v>
      </c>
      <c r="C201" s="31">
        <v>198.6</v>
      </c>
      <c r="D201" s="36">
        <v>197.43333333333331</v>
      </c>
      <c r="E201" s="36">
        <v>194.21666666666661</v>
      </c>
      <c r="F201" s="36">
        <v>189.83333333333331</v>
      </c>
      <c r="G201" s="36">
        <v>186.61666666666662</v>
      </c>
      <c r="H201" s="36">
        <v>201.81666666666661</v>
      </c>
      <c r="I201" s="36">
        <v>205.0333333333333</v>
      </c>
      <c r="J201" s="36">
        <v>209.4166666666666</v>
      </c>
      <c r="K201" s="31">
        <v>200.65</v>
      </c>
      <c r="L201" s="31">
        <v>193.05</v>
      </c>
      <c r="M201" s="31">
        <v>19.165690000000001</v>
      </c>
      <c r="N201" s="1"/>
      <c r="O201" s="1"/>
    </row>
    <row r="202" spans="1:15" ht="12.75" customHeight="1">
      <c r="A202" s="33">
        <v>192</v>
      </c>
      <c r="B202" s="53" t="s">
        <v>396</v>
      </c>
      <c r="C202" s="31">
        <v>222.9</v>
      </c>
      <c r="D202" s="36">
        <v>220.81666666666669</v>
      </c>
      <c r="E202" s="36">
        <v>216.18333333333339</v>
      </c>
      <c r="F202" s="36">
        <v>209.4666666666667</v>
      </c>
      <c r="G202" s="36">
        <v>204.8333333333334</v>
      </c>
      <c r="H202" s="36">
        <v>227.53333333333339</v>
      </c>
      <c r="I202" s="36">
        <v>232.16666666666666</v>
      </c>
      <c r="J202" s="36">
        <v>238.88333333333338</v>
      </c>
      <c r="K202" s="31">
        <v>225.45</v>
      </c>
      <c r="L202" s="31">
        <v>214.1</v>
      </c>
      <c r="M202" s="31">
        <v>18.726659999999999</v>
      </c>
      <c r="N202" s="1"/>
      <c r="O202" s="1"/>
    </row>
    <row r="203" spans="1:15" ht="12.75" customHeight="1">
      <c r="A203" s="33">
        <v>193</v>
      </c>
      <c r="B203" s="53" t="s">
        <v>275</v>
      </c>
      <c r="C203" s="31">
        <v>292.64999999999998</v>
      </c>
      <c r="D203" s="36">
        <v>290.59999999999997</v>
      </c>
      <c r="E203" s="36">
        <v>286.29999999999995</v>
      </c>
      <c r="F203" s="36">
        <v>279.95</v>
      </c>
      <c r="G203" s="36">
        <v>275.64999999999998</v>
      </c>
      <c r="H203" s="36">
        <v>296.94999999999993</v>
      </c>
      <c r="I203" s="36">
        <v>301.25</v>
      </c>
      <c r="J203" s="36">
        <v>307.59999999999991</v>
      </c>
      <c r="K203" s="31">
        <v>294.89999999999998</v>
      </c>
      <c r="L203" s="31">
        <v>284.25</v>
      </c>
      <c r="M203" s="31">
        <v>10.74689</v>
      </c>
      <c r="N203" s="1"/>
      <c r="O203" s="1"/>
    </row>
    <row r="204" spans="1:15" ht="12.75" customHeight="1">
      <c r="A204" s="33">
        <v>194</v>
      </c>
      <c r="B204" s="53" t="s">
        <v>397</v>
      </c>
      <c r="C204" s="31">
        <v>2385.8000000000002</v>
      </c>
      <c r="D204" s="36">
        <v>2367.4333333333334</v>
      </c>
      <c r="E204" s="36">
        <v>2332.5666666666666</v>
      </c>
      <c r="F204" s="36">
        <v>2279.333333333333</v>
      </c>
      <c r="G204" s="36">
        <v>2244.4666666666662</v>
      </c>
      <c r="H204" s="36">
        <v>2420.666666666667</v>
      </c>
      <c r="I204" s="36">
        <v>2455.5333333333338</v>
      </c>
      <c r="J204" s="36">
        <v>2508.7666666666673</v>
      </c>
      <c r="K204" s="31">
        <v>2402.3000000000002</v>
      </c>
      <c r="L204" s="31">
        <v>2314.1999999999998</v>
      </c>
      <c r="M204" s="31">
        <v>3.1165400000000001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1316.2</v>
      </c>
      <c r="D205" s="36">
        <v>1314.2333333333333</v>
      </c>
      <c r="E205" s="36">
        <v>1305.5666666666666</v>
      </c>
      <c r="F205" s="36">
        <v>1294.9333333333332</v>
      </c>
      <c r="G205" s="36">
        <v>1286.2666666666664</v>
      </c>
      <c r="H205" s="36">
        <v>1324.8666666666668</v>
      </c>
      <c r="I205" s="36">
        <v>1333.5333333333333</v>
      </c>
      <c r="J205" s="36">
        <v>1344.166666666667</v>
      </c>
      <c r="K205" s="31">
        <v>1322.9</v>
      </c>
      <c r="L205" s="31">
        <v>1303.5999999999999</v>
      </c>
      <c r="M205" s="31">
        <v>33.572029999999998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3639.6</v>
      </c>
      <c r="D206" s="36">
        <v>3652</v>
      </c>
      <c r="E206" s="36">
        <v>3604</v>
      </c>
      <c r="F206" s="36">
        <v>3568.4</v>
      </c>
      <c r="G206" s="36">
        <v>3520.4</v>
      </c>
      <c r="H206" s="36">
        <v>3687.6</v>
      </c>
      <c r="I206" s="36">
        <v>3735.6</v>
      </c>
      <c r="J206" s="36">
        <v>3771.2</v>
      </c>
      <c r="K206" s="31">
        <v>3700</v>
      </c>
      <c r="L206" s="31">
        <v>3616.4</v>
      </c>
      <c r="M206" s="31">
        <v>1.6924399999999999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1437.9</v>
      </c>
      <c r="D207" s="36">
        <v>1438.8833333333334</v>
      </c>
      <c r="E207" s="36">
        <v>1425.8166666666668</v>
      </c>
      <c r="F207" s="36">
        <v>1413.7333333333333</v>
      </c>
      <c r="G207" s="36">
        <v>1400.6666666666667</v>
      </c>
      <c r="H207" s="36">
        <v>1450.9666666666669</v>
      </c>
      <c r="I207" s="36">
        <v>1464.0333333333335</v>
      </c>
      <c r="J207" s="36">
        <v>1476.116666666667</v>
      </c>
      <c r="K207" s="31">
        <v>1451.95</v>
      </c>
      <c r="L207" s="31">
        <v>1426.8</v>
      </c>
      <c r="M207" s="31">
        <v>136.38303999999999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548.54999999999995</v>
      </c>
      <c r="D208" s="36">
        <v>547.29999999999995</v>
      </c>
      <c r="E208" s="36">
        <v>540.79999999999995</v>
      </c>
      <c r="F208" s="36">
        <v>533.04999999999995</v>
      </c>
      <c r="G208" s="36">
        <v>526.54999999999995</v>
      </c>
      <c r="H208" s="36">
        <v>555.04999999999995</v>
      </c>
      <c r="I208" s="36">
        <v>561.54999999999995</v>
      </c>
      <c r="J208" s="36">
        <v>569.29999999999995</v>
      </c>
      <c r="K208" s="31">
        <v>553.79999999999995</v>
      </c>
      <c r="L208" s="31">
        <v>539.54999999999995</v>
      </c>
      <c r="M208" s="31">
        <v>75.247789999999995</v>
      </c>
      <c r="N208" s="1"/>
      <c r="O208" s="1"/>
    </row>
    <row r="209" spans="1:15" ht="12.75" customHeight="1">
      <c r="A209" s="33">
        <v>199</v>
      </c>
      <c r="B209" s="53" t="s">
        <v>398</v>
      </c>
      <c r="C209" s="31">
        <v>93.7</v>
      </c>
      <c r="D209" s="36">
        <v>92.816666666666663</v>
      </c>
      <c r="E209" s="36">
        <v>91.433333333333323</v>
      </c>
      <c r="F209" s="36">
        <v>89.166666666666657</v>
      </c>
      <c r="G209" s="36">
        <v>87.783333333333317</v>
      </c>
      <c r="H209" s="36">
        <v>95.083333333333329</v>
      </c>
      <c r="I209" s="36">
        <v>96.466666666666654</v>
      </c>
      <c r="J209" s="36">
        <v>98.733333333333334</v>
      </c>
      <c r="K209" s="31">
        <v>94.2</v>
      </c>
      <c r="L209" s="31">
        <v>90.55</v>
      </c>
      <c r="M209" s="31">
        <v>95.265739999999994</v>
      </c>
      <c r="N209" s="1"/>
      <c r="O209" s="1"/>
    </row>
    <row r="210" spans="1:15" ht="12.75" customHeight="1">
      <c r="A210" s="33">
        <v>200</v>
      </c>
      <c r="B210" s="53" t="s">
        <v>399</v>
      </c>
      <c r="C210" s="31">
        <v>428.25</v>
      </c>
      <c r="D210" s="36">
        <v>429.40000000000003</v>
      </c>
      <c r="E210" s="36">
        <v>424.35000000000008</v>
      </c>
      <c r="F210" s="36">
        <v>420.45000000000005</v>
      </c>
      <c r="G210" s="36">
        <v>415.40000000000009</v>
      </c>
      <c r="H210" s="36">
        <v>433.30000000000007</v>
      </c>
      <c r="I210" s="36">
        <v>438.35</v>
      </c>
      <c r="J210" s="36">
        <v>442.25000000000006</v>
      </c>
      <c r="K210" s="31">
        <v>434.45</v>
      </c>
      <c r="L210" s="31">
        <v>425.5</v>
      </c>
      <c r="M210" s="31">
        <v>0.27918999999999999</v>
      </c>
      <c r="N210" s="1"/>
      <c r="O210" s="1"/>
    </row>
    <row r="211" spans="1:15" ht="12.75" customHeight="1">
      <c r="A211" s="33">
        <v>201</v>
      </c>
      <c r="B211" s="53" t="s">
        <v>400</v>
      </c>
      <c r="C211" s="31">
        <v>807.9</v>
      </c>
      <c r="D211" s="36">
        <v>808.26666666666677</v>
      </c>
      <c r="E211" s="36">
        <v>802.63333333333355</v>
      </c>
      <c r="F211" s="36">
        <v>797.36666666666679</v>
      </c>
      <c r="G211" s="36">
        <v>791.73333333333358</v>
      </c>
      <c r="H211" s="36">
        <v>813.53333333333353</v>
      </c>
      <c r="I211" s="36">
        <v>819.16666666666674</v>
      </c>
      <c r="J211" s="36">
        <v>824.43333333333351</v>
      </c>
      <c r="K211" s="31">
        <v>813.9</v>
      </c>
      <c r="L211" s="31">
        <v>803</v>
      </c>
      <c r="M211" s="31">
        <v>1.4787999999999999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1686.75</v>
      </c>
      <c r="D212" s="36">
        <v>1680.9833333333333</v>
      </c>
      <c r="E212" s="36">
        <v>1666.9666666666667</v>
      </c>
      <c r="F212" s="36">
        <v>1647.1833333333334</v>
      </c>
      <c r="G212" s="36">
        <v>1633.1666666666667</v>
      </c>
      <c r="H212" s="36">
        <v>1700.7666666666667</v>
      </c>
      <c r="I212" s="36">
        <v>1714.7833333333335</v>
      </c>
      <c r="J212" s="36">
        <v>1734.5666666666666</v>
      </c>
      <c r="K212" s="31">
        <v>1695</v>
      </c>
      <c r="L212" s="31">
        <v>1661.2</v>
      </c>
      <c r="M212" s="31">
        <v>8.0284300000000002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4877.3999999999996</v>
      </c>
      <c r="D213" s="36">
        <v>4868.8499999999995</v>
      </c>
      <c r="E213" s="36">
        <v>4783.3499999999985</v>
      </c>
      <c r="F213" s="36">
        <v>4689.2999999999993</v>
      </c>
      <c r="G213" s="36">
        <v>4603.7999999999984</v>
      </c>
      <c r="H213" s="36">
        <v>4962.8999999999987</v>
      </c>
      <c r="I213" s="36">
        <v>5048.4000000000005</v>
      </c>
      <c r="J213" s="36">
        <v>5142.4499999999989</v>
      </c>
      <c r="K213" s="31">
        <v>4954.3500000000004</v>
      </c>
      <c r="L213" s="31">
        <v>4774.8</v>
      </c>
      <c r="M213" s="31">
        <v>15.202970000000001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625.6</v>
      </c>
      <c r="D214" s="36">
        <v>624.38333333333333</v>
      </c>
      <c r="E214" s="36">
        <v>619.2166666666667</v>
      </c>
      <c r="F214" s="36">
        <v>612.83333333333337</v>
      </c>
      <c r="G214" s="36">
        <v>607.66666666666674</v>
      </c>
      <c r="H214" s="36">
        <v>630.76666666666665</v>
      </c>
      <c r="I214" s="36">
        <v>635.93333333333339</v>
      </c>
      <c r="J214" s="36">
        <v>642.31666666666661</v>
      </c>
      <c r="K214" s="31">
        <v>629.54999999999995</v>
      </c>
      <c r="L214" s="31">
        <v>618</v>
      </c>
      <c r="M214" s="31">
        <v>43.647880000000001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3872.9</v>
      </c>
      <c r="D215" s="36">
        <v>3867.0833333333335</v>
      </c>
      <c r="E215" s="36">
        <v>3826.4666666666672</v>
      </c>
      <c r="F215" s="36">
        <v>3780.0333333333338</v>
      </c>
      <c r="G215" s="36">
        <v>3739.4166666666674</v>
      </c>
      <c r="H215" s="36">
        <v>3913.5166666666669</v>
      </c>
      <c r="I215" s="36">
        <v>3954.1333333333328</v>
      </c>
      <c r="J215" s="36">
        <v>4000.5666666666666</v>
      </c>
      <c r="K215" s="31">
        <v>3907.7</v>
      </c>
      <c r="L215" s="31">
        <v>3820.65</v>
      </c>
      <c r="M215" s="31">
        <v>14.62534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372.95</v>
      </c>
      <c r="D216" s="36">
        <v>367.9666666666667</v>
      </c>
      <c r="E216" s="36">
        <v>361.13333333333338</v>
      </c>
      <c r="F216" s="36">
        <v>349.31666666666666</v>
      </c>
      <c r="G216" s="36">
        <v>342.48333333333335</v>
      </c>
      <c r="H216" s="36">
        <v>379.78333333333342</v>
      </c>
      <c r="I216" s="36">
        <v>386.61666666666667</v>
      </c>
      <c r="J216" s="36">
        <v>398.43333333333345</v>
      </c>
      <c r="K216" s="31">
        <v>374.8</v>
      </c>
      <c r="L216" s="31">
        <v>356.15</v>
      </c>
      <c r="M216" s="31">
        <v>106.1579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501.55</v>
      </c>
      <c r="D217" s="36">
        <v>502.01666666666671</v>
      </c>
      <c r="E217" s="36">
        <v>489.63333333333344</v>
      </c>
      <c r="F217" s="36">
        <v>477.71666666666675</v>
      </c>
      <c r="G217" s="36">
        <v>465.33333333333348</v>
      </c>
      <c r="H217" s="36">
        <v>513.93333333333339</v>
      </c>
      <c r="I217" s="36">
        <v>526.31666666666672</v>
      </c>
      <c r="J217" s="36">
        <v>538.23333333333335</v>
      </c>
      <c r="K217" s="31">
        <v>514.4</v>
      </c>
      <c r="L217" s="31">
        <v>490.1</v>
      </c>
      <c r="M217" s="31">
        <v>74.27122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2362.5500000000002</v>
      </c>
      <c r="D218" s="36">
        <v>2351.5166666666669</v>
      </c>
      <c r="E218" s="36">
        <v>2332.0333333333338</v>
      </c>
      <c r="F218" s="36">
        <v>2301.5166666666669</v>
      </c>
      <c r="G218" s="36">
        <v>2282.0333333333338</v>
      </c>
      <c r="H218" s="36">
        <v>2382.0333333333338</v>
      </c>
      <c r="I218" s="36">
        <v>2401.5166666666664</v>
      </c>
      <c r="J218" s="36">
        <v>2432.0333333333338</v>
      </c>
      <c r="K218" s="31">
        <v>2371</v>
      </c>
      <c r="L218" s="31">
        <v>2321</v>
      </c>
      <c r="M218" s="31">
        <v>26.10266</v>
      </c>
      <c r="N218" s="1"/>
      <c r="O218" s="1"/>
    </row>
    <row r="219" spans="1:15" ht="12.75" customHeight="1">
      <c r="A219" s="33">
        <v>209</v>
      </c>
      <c r="B219" s="53" t="s">
        <v>276</v>
      </c>
      <c r="C219" s="31">
        <v>525.5</v>
      </c>
      <c r="D219" s="36">
        <v>508.91666666666669</v>
      </c>
      <c r="E219" s="36">
        <v>476.88333333333333</v>
      </c>
      <c r="F219" s="36">
        <v>428.26666666666665</v>
      </c>
      <c r="G219" s="36">
        <v>396.23333333333329</v>
      </c>
      <c r="H219" s="36">
        <v>557.5333333333333</v>
      </c>
      <c r="I219" s="36">
        <v>589.56666666666683</v>
      </c>
      <c r="J219" s="36">
        <v>638.18333333333339</v>
      </c>
      <c r="K219" s="31">
        <v>540.95000000000005</v>
      </c>
      <c r="L219" s="31">
        <v>460.3</v>
      </c>
      <c r="M219" s="31">
        <v>282.36129</v>
      </c>
      <c r="N219" s="1"/>
      <c r="O219" s="1"/>
    </row>
    <row r="220" spans="1:15" ht="12.75" customHeight="1">
      <c r="A220" s="33">
        <v>210</v>
      </c>
      <c r="B220" s="53" t="s">
        <v>402</v>
      </c>
      <c r="C220" s="31">
        <v>8761.4</v>
      </c>
      <c r="D220" s="36">
        <v>8858.2833333333347</v>
      </c>
      <c r="E220" s="36">
        <v>8616.5666666666693</v>
      </c>
      <c r="F220" s="36">
        <v>8471.7333333333354</v>
      </c>
      <c r="G220" s="36">
        <v>8230.0166666666701</v>
      </c>
      <c r="H220" s="36">
        <v>9003.1166666666686</v>
      </c>
      <c r="I220" s="36">
        <v>9244.8333333333321</v>
      </c>
      <c r="J220" s="36">
        <v>9389.6666666666679</v>
      </c>
      <c r="K220" s="31">
        <v>9100</v>
      </c>
      <c r="L220" s="31">
        <v>8713.4500000000007</v>
      </c>
      <c r="M220" s="31">
        <v>0.60448999999999997</v>
      </c>
      <c r="N220" s="1"/>
      <c r="O220" s="1"/>
    </row>
    <row r="221" spans="1:15" ht="12.75" customHeight="1">
      <c r="A221" s="33">
        <v>211</v>
      </c>
      <c r="B221" s="53" t="s">
        <v>403</v>
      </c>
      <c r="C221" s="31">
        <v>817.7</v>
      </c>
      <c r="D221" s="36">
        <v>832.56666666666661</v>
      </c>
      <c r="E221" s="36">
        <v>801.13333333333321</v>
      </c>
      <c r="F221" s="36">
        <v>784.56666666666661</v>
      </c>
      <c r="G221" s="36">
        <v>753.13333333333321</v>
      </c>
      <c r="H221" s="36">
        <v>849.13333333333321</v>
      </c>
      <c r="I221" s="36">
        <v>880.56666666666661</v>
      </c>
      <c r="J221" s="36">
        <v>897.13333333333321</v>
      </c>
      <c r="K221" s="31">
        <v>864</v>
      </c>
      <c r="L221" s="31">
        <v>816</v>
      </c>
      <c r="M221" s="31">
        <v>4.73184</v>
      </c>
      <c r="N221" s="1"/>
      <c r="O221" s="1"/>
    </row>
    <row r="222" spans="1:15" ht="12.75" customHeight="1">
      <c r="A222" s="33">
        <v>212</v>
      </c>
      <c r="B222" s="53" t="s">
        <v>277</v>
      </c>
      <c r="C222" s="31">
        <v>46823.199999999997</v>
      </c>
      <c r="D222" s="36">
        <v>45836.783333333326</v>
      </c>
      <c r="E222" s="36">
        <v>44448.966666666653</v>
      </c>
      <c r="F222" s="36">
        <v>42074.73333333333</v>
      </c>
      <c r="G222" s="36">
        <v>40686.916666666657</v>
      </c>
      <c r="H222" s="36">
        <v>48211.016666666648</v>
      </c>
      <c r="I222" s="36">
        <v>49598.833333333328</v>
      </c>
      <c r="J222" s="36">
        <v>51973.066666666644</v>
      </c>
      <c r="K222" s="31">
        <v>47224.6</v>
      </c>
      <c r="L222" s="31">
        <v>43462.55</v>
      </c>
      <c r="M222" s="31">
        <v>0.22345000000000001</v>
      </c>
      <c r="N222" s="1"/>
      <c r="O222" s="1"/>
    </row>
    <row r="223" spans="1:15" ht="12.75" customHeight="1">
      <c r="A223" s="33">
        <v>213</v>
      </c>
      <c r="B223" s="53" t="s">
        <v>404</v>
      </c>
      <c r="C223" s="31">
        <v>214.1</v>
      </c>
      <c r="D223" s="36">
        <v>213.41666666666666</v>
      </c>
      <c r="E223" s="36">
        <v>207.33333333333331</v>
      </c>
      <c r="F223" s="36">
        <v>200.56666666666666</v>
      </c>
      <c r="G223" s="36">
        <v>194.48333333333332</v>
      </c>
      <c r="H223" s="36">
        <v>220.18333333333331</v>
      </c>
      <c r="I223" s="36">
        <v>226.26666666666662</v>
      </c>
      <c r="J223" s="36">
        <v>233.0333333333333</v>
      </c>
      <c r="K223" s="31">
        <v>219.5</v>
      </c>
      <c r="L223" s="31">
        <v>206.65</v>
      </c>
      <c r="M223" s="31">
        <v>124.42587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1117.05</v>
      </c>
      <c r="D224" s="36">
        <v>1119.3333333333333</v>
      </c>
      <c r="E224" s="36">
        <v>1109.7666666666664</v>
      </c>
      <c r="F224" s="36">
        <v>1102.4833333333331</v>
      </c>
      <c r="G224" s="36">
        <v>1092.9166666666663</v>
      </c>
      <c r="H224" s="36">
        <v>1126.6166666666666</v>
      </c>
      <c r="I224" s="36">
        <v>1136.1833333333336</v>
      </c>
      <c r="J224" s="36">
        <v>1143.4666666666667</v>
      </c>
      <c r="K224" s="31">
        <v>1128.9000000000001</v>
      </c>
      <c r="L224" s="31">
        <v>1112.05</v>
      </c>
      <c r="M224" s="31">
        <v>85.736559999999997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1661.5</v>
      </c>
      <c r="D225" s="36">
        <v>1668</v>
      </c>
      <c r="E225" s="36">
        <v>1640.55</v>
      </c>
      <c r="F225" s="36">
        <v>1619.6</v>
      </c>
      <c r="G225" s="36">
        <v>1592.1499999999999</v>
      </c>
      <c r="H225" s="36">
        <v>1688.95</v>
      </c>
      <c r="I225" s="36">
        <v>1716.3999999999999</v>
      </c>
      <c r="J225" s="36">
        <v>1737.3500000000001</v>
      </c>
      <c r="K225" s="31">
        <v>1695.45</v>
      </c>
      <c r="L225" s="31">
        <v>1647.05</v>
      </c>
      <c r="M225" s="31">
        <v>4.7877200000000002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591.75</v>
      </c>
      <c r="D226" s="36">
        <v>587.71666666666658</v>
      </c>
      <c r="E226" s="36">
        <v>581.58333333333314</v>
      </c>
      <c r="F226" s="36">
        <v>571.41666666666652</v>
      </c>
      <c r="G226" s="36">
        <v>565.28333333333308</v>
      </c>
      <c r="H226" s="36">
        <v>597.88333333333321</v>
      </c>
      <c r="I226" s="36">
        <v>604.01666666666665</v>
      </c>
      <c r="J226" s="36">
        <v>614.18333333333328</v>
      </c>
      <c r="K226" s="31">
        <v>593.85</v>
      </c>
      <c r="L226" s="31">
        <v>577.54999999999995</v>
      </c>
      <c r="M226" s="31">
        <v>12.76601</v>
      </c>
      <c r="N226" s="1"/>
      <c r="O226" s="1"/>
    </row>
    <row r="227" spans="1:15" ht="12.75" customHeight="1">
      <c r="A227" s="33">
        <v>217</v>
      </c>
      <c r="B227" s="53" t="s">
        <v>278</v>
      </c>
      <c r="C227" s="31">
        <v>724.05</v>
      </c>
      <c r="D227" s="36">
        <v>726.04999999999984</v>
      </c>
      <c r="E227" s="36">
        <v>719.54999999999973</v>
      </c>
      <c r="F227" s="36">
        <v>715.04999999999984</v>
      </c>
      <c r="G227" s="36">
        <v>708.54999999999973</v>
      </c>
      <c r="H227" s="36">
        <v>730.54999999999973</v>
      </c>
      <c r="I227" s="36">
        <v>737.05</v>
      </c>
      <c r="J227" s="36">
        <v>741.54999999999973</v>
      </c>
      <c r="K227" s="31">
        <v>732.55</v>
      </c>
      <c r="L227" s="31">
        <v>721.55</v>
      </c>
      <c r="M227" s="31">
        <v>3.7575599999999998</v>
      </c>
      <c r="N227" s="1"/>
      <c r="O227" s="1"/>
    </row>
    <row r="228" spans="1:15" ht="12.75" customHeight="1">
      <c r="A228" s="33">
        <v>218</v>
      </c>
      <c r="B228" s="53" t="s">
        <v>405</v>
      </c>
      <c r="C228" s="31">
        <v>83.6</v>
      </c>
      <c r="D228" s="36">
        <v>83.899999999999991</v>
      </c>
      <c r="E228" s="36">
        <v>81.999999999999986</v>
      </c>
      <c r="F228" s="36">
        <v>80.399999999999991</v>
      </c>
      <c r="G228" s="36">
        <v>78.499999999999986</v>
      </c>
      <c r="H228" s="36">
        <v>85.499999999999986</v>
      </c>
      <c r="I228" s="36">
        <v>87.399999999999991</v>
      </c>
      <c r="J228" s="36">
        <v>88.999999999999986</v>
      </c>
      <c r="K228" s="31">
        <v>85.8</v>
      </c>
      <c r="L228" s="31">
        <v>82.3</v>
      </c>
      <c r="M228" s="31">
        <v>48.283549999999998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76.55</v>
      </c>
      <c r="D229" s="36">
        <v>76.3</v>
      </c>
      <c r="E229" s="36">
        <v>75.75</v>
      </c>
      <c r="F229" s="36">
        <v>74.95</v>
      </c>
      <c r="G229" s="36">
        <v>74.400000000000006</v>
      </c>
      <c r="H229" s="36">
        <v>77.099999999999994</v>
      </c>
      <c r="I229" s="36">
        <v>77.649999999999977</v>
      </c>
      <c r="J229" s="36">
        <v>78.449999999999989</v>
      </c>
      <c r="K229" s="31">
        <v>76.849999999999994</v>
      </c>
      <c r="L229" s="31">
        <v>75.5</v>
      </c>
      <c r="M229" s="31">
        <v>454.50531999999998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112.75</v>
      </c>
      <c r="D230" s="36">
        <v>112.25</v>
      </c>
      <c r="E230" s="36">
        <v>111.25</v>
      </c>
      <c r="F230" s="36">
        <v>109.75</v>
      </c>
      <c r="G230" s="36">
        <v>108.75</v>
      </c>
      <c r="H230" s="36">
        <v>113.75</v>
      </c>
      <c r="I230" s="36">
        <v>114.75</v>
      </c>
      <c r="J230" s="36">
        <v>116.25</v>
      </c>
      <c r="K230" s="31">
        <v>113.25</v>
      </c>
      <c r="L230" s="31">
        <v>110.75</v>
      </c>
      <c r="M230" s="31">
        <v>62.82882</v>
      </c>
      <c r="N230" s="1"/>
      <c r="O230" s="1"/>
    </row>
    <row r="231" spans="1:15" ht="12.75" customHeight="1">
      <c r="A231" s="33">
        <v>221</v>
      </c>
      <c r="B231" s="53" t="s">
        <v>407</v>
      </c>
      <c r="C231" s="31">
        <v>399.8</v>
      </c>
      <c r="D231" s="36">
        <v>390.51666666666665</v>
      </c>
      <c r="E231" s="36">
        <v>377.5333333333333</v>
      </c>
      <c r="F231" s="36">
        <v>355.26666666666665</v>
      </c>
      <c r="G231" s="36">
        <v>342.2833333333333</v>
      </c>
      <c r="H231" s="36">
        <v>412.7833333333333</v>
      </c>
      <c r="I231" s="36">
        <v>425.76666666666665</v>
      </c>
      <c r="J231" s="36">
        <v>448.0333333333333</v>
      </c>
      <c r="K231" s="31">
        <v>403.5</v>
      </c>
      <c r="L231" s="31">
        <v>368.25</v>
      </c>
      <c r="M231" s="31">
        <v>40.392299999999999</v>
      </c>
      <c r="N231" s="1"/>
      <c r="O231" s="1"/>
    </row>
    <row r="232" spans="1:15" ht="12.75" customHeight="1">
      <c r="A232" s="33">
        <v>222</v>
      </c>
      <c r="B232" s="53" t="s">
        <v>408</v>
      </c>
      <c r="C232" s="31">
        <v>62.65</v>
      </c>
      <c r="D232" s="36">
        <v>63.79999999999999</v>
      </c>
      <c r="E232" s="36">
        <v>60.899999999999977</v>
      </c>
      <c r="F232" s="36">
        <v>59.149999999999984</v>
      </c>
      <c r="G232" s="36">
        <v>56.249999999999972</v>
      </c>
      <c r="H232" s="36">
        <v>65.549999999999983</v>
      </c>
      <c r="I232" s="36">
        <v>68.45</v>
      </c>
      <c r="J232" s="36">
        <v>70.199999999999989</v>
      </c>
      <c r="K232" s="31">
        <v>66.7</v>
      </c>
      <c r="L232" s="31">
        <v>62.05</v>
      </c>
      <c r="M232" s="31">
        <v>361.08053000000001</v>
      </c>
      <c r="N232" s="1"/>
      <c r="O232" s="1"/>
    </row>
    <row r="233" spans="1:15" ht="12.75" customHeight="1">
      <c r="A233" s="33">
        <v>223</v>
      </c>
      <c r="B233" s="53" t="s">
        <v>812</v>
      </c>
      <c r="C233" s="31">
        <v>228.3</v>
      </c>
      <c r="D233" s="36">
        <v>226.05000000000004</v>
      </c>
      <c r="E233" s="36">
        <v>221.80000000000007</v>
      </c>
      <c r="F233" s="36">
        <v>215.30000000000004</v>
      </c>
      <c r="G233" s="36">
        <v>211.05000000000007</v>
      </c>
      <c r="H233" s="36">
        <v>232.55000000000007</v>
      </c>
      <c r="I233" s="36">
        <v>236.8</v>
      </c>
      <c r="J233" s="36">
        <v>243.30000000000007</v>
      </c>
      <c r="K233" s="31">
        <v>230.3</v>
      </c>
      <c r="L233" s="31">
        <v>219.55</v>
      </c>
      <c r="M233" s="31">
        <v>61.857660000000003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433.35</v>
      </c>
      <c r="D234" s="36">
        <v>432.06666666666666</v>
      </c>
      <c r="E234" s="36">
        <v>427.7833333333333</v>
      </c>
      <c r="F234" s="36">
        <v>422.21666666666664</v>
      </c>
      <c r="G234" s="36">
        <v>417.93333333333328</v>
      </c>
      <c r="H234" s="36">
        <v>437.63333333333333</v>
      </c>
      <c r="I234" s="36">
        <v>441.91666666666674</v>
      </c>
      <c r="J234" s="36">
        <v>447.48333333333335</v>
      </c>
      <c r="K234" s="31">
        <v>436.35</v>
      </c>
      <c r="L234" s="31">
        <v>426.5</v>
      </c>
      <c r="M234" s="31">
        <v>139.85963000000001</v>
      </c>
      <c r="N234" s="1"/>
      <c r="O234" s="1"/>
    </row>
    <row r="235" spans="1:15" ht="12.75" customHeight="1">
      <c r="A235" s="33">
        <v>225</v>
      </c>
      <c r="B235" s="53" t="s">
        <v>409</v>
      </c>
      <c r="C235" s="31">
        <v>277.89999999999998</v>
      </c>
      <c r="D235" s="36">
        <v>276.45</v>
      </c>
      <c r="E235" s="36">
        <v>270</v>
      </c>
      <c r="F235" s="36">
        <v>262.10000000000002</v>
      </c>
      <c r="G235" s="36">
        <v>255.65000000000003</v>
      </c>
      <c r="H235" s="36">
        <v>284.34999999999997</v>
      </c>
      <c r="I235" s="36">
        <v>290.7999999999999</v>
      </c>
      <c r="J235" s="36">
        <v>298.69999999999993</v>
      </c>
      <c r="K235" s="31">
        <v>282.89999999999998</v>
      </c>
      <c r="L235" s="31">
        <v>268.55</v>
      </c>
      <c r="M235" s="31">
        <v>12.48738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205.7</v>
      </c>
      <c r="D236" s="36">
        <v>204.20000000000002</v>
      </c>
      <c r="E236" s="36">
        <v>201.90000000000003</v>
      </c>
      <c r="F236" s="36">
        <v>198.10000000000002</v>
      </c>
      <c r="G236" s="36">
        <v>195.80000000000004</v>
      </c>
      <c r="H236" s="36">
        <v>208.00000000000003</v>
      </c>
      <c r="I236" s="36">
        <v>210.30000000000004</v>
      </c>
      <c r="J236" s="36">
        <v>214.10000000000002</v>
      </c>
      <c r="K236" s="31">
        <v>206.5</v>
      </c>
      <c r="L236" s="31">
        <v>200.4</v>
      </c>
      <c r="M236" s="31">
        <v>14.39076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154.9</v>
      </c>
      <c r="D237" s="36">
        <v>153.98333333333335</v>
      </c>
      <c r="E237" s="36">
        <v>151.56666666666669</v>
      </c>
      <c r="F237" s="36">
        <v>148.23333333333335</v>
      </c>
      <c r="G237" s="36">
        <v>145.81666666666669</v>
      </c>
      <c r="H237" s="36">
        <v>157.31666666666669</v>
      </c>
      <c r="I237" s="36">
        <v>159.73333333333332</v>
      </c>
      <c r="J237" s="36">
        <v>163.06666666666669</v>
      </c>
      <c r="K237" s="31">
        <v>156.4</v>
      </c>
      <c r="L237" s="31">
        <v>150.65</v>
      </c>
      <c r="M237" s="31">
        <v>53.296329999999998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2665.8</v>
      </c>
      <c r="D238" s="36">
        <v>2656.1166666666668</v>
      </c>
      <c r="E238" s="36">
        <v>2638.2333333333336</v>
      </c>
      <c r="F238" s="36">
        <v>2610.666666666667</v>
      </c>
      <c r="G238" s="36">
        <v>2592.7833333333338</v>
      </c>
      <c r="H238" s="36">
        <v>2683.6833333333334</v>
      </c>
      <c r="I238" s="36">
        <v>2701.5666666666666</v>
      </c>
      <c r="J238" s="36">
        <v>2729.1333333333332</v>
      </c>
      <c r="K238" s="31">
        <v>2674</v>
      </c>
      <c r="L238" s="31">
        <v>2628.55</v>
      </c>
      <c r="M238" s="31">
        <v>2.36</v>
      </c>
      <c r="N238" s="1"/>
      <c r="O238" s="1"/>
    </row>
    <row r="239" spans="1:15" ht="12.75" customHeight="1">
      <c r="A239" s="33">
        <v>229</v>
      </c>
      <c r="B239" s="53" t="s">
        <v>279</v>
      </c>
      <c r="C239" s="31">
        <v>514.29999999999995</v>
      </c>
      <c r="D239" s="36">
        <v>515.4666666666667</v>
      </c>
      <c r="E239" s="36">
        <v>507.93333333333339</v>
      </c>
      <c r="F239" s="36">
        <v>501.56666666666672</v>
      </c>
      <c r="G239" s="36">
        <v>494.03333333333342</v>
      </c>
      <c r="H239" s="36">
        <v>521.83333333333337</v>
      </c>
      <c r="I239" s="36">
        <v>529.36666666666667</v>
      </c>
      <c r="J239" s="36">
        <v>535.73333333333335</v>
      </c>
      <c r="K239" s="31">
        <v>523</v>
      </c>
      <c r="L239" s="31">
        <v>509.1</v>
      </c>
      <c r="M239" s="31">
        <v>27.280149999999999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145.05000000000001</v>
      </c>
      <c r="D240" s="36">
        <v>143.93333333333334</v>
      </c>
      <c r="E240" s="36">
        <v>141.86666666666667</v>
      </c>
      <c r="F240" s="36">
        <v>138.68333333333334</v>
      </c>
      <c r="G240" s="36">
        <v>136.61666666666667</v>
      </c>
      <c r="H240" s="36">
        <v>147.11666666666667</v>
      </c>
      <c r="I240" s="36">
        <v>149.18333333333334</v>
      </c>
      <c r="J240" s="36">
        <v>152.36666666666667</v>
      </c>
      <c r="K240" s="31">
        <v>146</v>
      </c>
      <c r="L240" s="31">
        <v>140.75</v>
      </c>
      <c r="M240" s="31">
        <v>83.79083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543.54999999999995</v>
      </c>
      <c r="D241" s="36">
        <v>544.84999999999991</v>
      </c>
      <c r="E241" s="36">
        <v>536.79999999999984</v>
      </c>
      <c r="F241" s="36">
        <v>530.04999999999995</v>
      </c>
      <c r="G241" s="36">
        <v>521.99999999999989</v>
      </c>
      <c r="H241" s="36">
        <v>551.5999999999998</v>
      </c>
      <c r="I241" s="36">
        <v>559.65</v>
      </c>
      <c r="J241" s="36">
        <v>566.39999999999975</v>
      </c>
      <c r="K241" s="31">
        <v>552.9</v>
      </c>
      <c r="L241" s="31">
        <v>538.1</v>
      </c>
      <c r="M241" s="31">
        <v>32.671669999999999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158.94999999999999</v>
      </c>
      <c r="D242" s="36">
        <v>158.21666666666667</v>
      </c>
      <c r="E242" s="36">
        <v>156.28333333333333</v>
      </c>
      <c r="F242" s="36">
        <v>153.61666666666667</v>
      </c>
      <c r="G242" s="36">
        <v>151.68333333333334</v>
      </c>
      <c r="H242" s="36">
        <v>160.88333333333333</v>
      </c>
      <c r="I242" s="36">
        <v>162.81666666666666</v>
      </c>
      <c r="J242" s="36">
        <v>165.48333333333332</v>
      </c>
      <c r="K242" s="31">
        <v>160.15</v>
      </c>
      <c r="L242" s="31">
        <v>155.55000000000001</v>
      </c>
      <c r="M242" s="31">
        <v>240.21566000000001</v>
      </c>
      <c r="N242" s="1"/>
      <c r="O242" s="1"/>
    </row>
    <row r="243" spans="1:15" ht="12.75" customHeight="1">
      <c r="A243" s="33">
        <v>233</v>
      </c>
      <c r="B243" s="53" t="s">
        <v>410</v>
      </c>
      <c r="C243" s="31">
        <v>62</v>
      </c>
      <c r="D243" s="36">
        <v>61.449999999999996</v>
      </c>
      <c r="E243" s="36">
        <v>60.29999999999999</v>
      </c>
      <c r="F243" s="36">
        <v>58.599999999999994</v>
      </c>
      <c r="G243" s="36">
        <v>57.449999999999989</v>
      </c>
      <c r="H243" s="36">
        <v>63.149999999999991</v>
      </c>
      <c r="I243" s="36">
        <v>64.3</v>
      </c>
      <c r="J243" s="36">
        <v>66</v>
      </c>
      <c r="K243" s="31">
        <v>62.6</v>
      </c>
      <c r="L243" s="31">
        <v>59.75</v>
      </c>
      <c r="M243" s="31">
        <v>157.62156999999999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995.55</v>
      </c>
      <c r="D244" s="36">
        <v>994.16666666666663</v>
      </c>
      <c r="E244" s="36">
        <v>984.38333333333321</v>
      </c>
      <c r="F244" s="36">
        <v>973.21666666666658</v>
      </c>
      <c r="G244" s="36">
        <v>963.43333333333317</v>
      </c>
      <c r="H244" s="36">
        <v>1005.3333333333333</v>
      </c>
      <c r="I244" s="36">
        <v>1015.1166666666668</v>
      </c>
      <c r="J244" s="36">
        <v>1026.2833333333333</v>
      </c>
      <c r="K244" s="31">
        <v>1003.95</v>
      </c>
      <c r="L244" s="31">
        <v>983</v>
      </c>
      <c r="M244" s="31">
        <v>13.07761</v>
      </c>
      <c r="N244" s="1"/>
      <c r="O244" s="1"/>
    </row>
    <row r="245" spans="1:15" ht="12.75" customHeight="1">
      <c r="A245" s="33">
        <v>235</v>
      </c>
      <c r="B245" s="53" t="s">
        <v>411</v>
      </c>
      <c r="C245" s="31">
        <v>148.05000000000001</v>
      </c>
      <c r="D245" s="36">
        <v>146.68333333333334</v>
      </c>
      <c r="E245" s="36">
        <v>143.81666666666666</v>
      </c>
      <c r="F245" s="36">
        <v>139.58333333333331</v>
      </c>
      <c r="G245" s="36">
        <v>136.71666666666664</v>
      </c>
      <c r="H245" s="36">
        <v>150.91666666666669</v>
      </c>
      <c r="I245" s="36">
        <v>153.78333333333336</v>
      </c>
      <c r="J245" s="36">
        <v>158.01666666666671</v>
      </c>
      <c r="K245" s="31">
        <v>149.55000000000001</v>
      </c>
      <c r="L245" s="31">
        <v>142.44999999999999</v>
      </c>
      <c r="M245" s="31">
        <v>272.05054999999999</v>
      </c>
      <c r="N245" s="1"/>
      <c r="O245" s="1"/>
    </row>
    <row r="246" spans="1:15" ht="12.75" customHeight="1">
      <c r="A246" s="33">
        <v>236</v>
      </c>
      <c r="B246" s="53" t="s">
        <v>412</v>
      </c>
      <c r="C246" s="31">
        <v>1354.55</v>
      </c>
      <c r="D246" s="36">
        <v>1360.1833333333334</v>
      </c>
      <c r="E246" s="36">
        <v>1332.3666666666668</v>
      </c>
      <c r="F246" s="36">
        <v>1310.1833333333334</v>
      </c>
      <c r="G246" s="36">
        <v>1282.3666666666668</v>
      </c>
      <c r="H246" s="36">
        <v>1382.3666666666668</v>
      </c>
      <c r="I246" s="36">
        <v>1410.1833333333334</v>
      </c>
      <c r="J246" s="36">
        <v>1432.3666666666668</v>
      </c>
      <c r="K246" s="31">
        <v>1388</v>
      </c>
      <c r="L246" s="31">
        <v>1338</v>
      </c>
      <c r="M246" s="31">
        <v>0.26545999999999997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446</v>
      </c>
      <c r="D247" s="36">
        <v>447.73333333333329</v>
      </c>
      <c r="E247" s="36">
        <v>438.66666666666657</v>
      </c>
      <c r="F247" s="36">
        <v>431.33333333333326</v>
      </c>
      <c r="G247" s="36">
        <v>422.26666666666654</v>
      </c>
      <c r="H247" s="36">
        <v>455.06666666666661</v>
      </c>
      <c r="I247" s="36">
        <v>464.13333333333333</v>
      </c>
      <c r="J247" s="36">
        <v>471.46666666666664</v>
      </c>
      <c r="K247" s="31">
        <v>456.8</v>
      </c>
      <c r="L247" s="31">
        <v>440.4</v>
      </c>
      <c r="M247" s="31">
        <v>41.435459999999999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330.55</v>
      </c>
      <c r="D248" s="36">
        <v>328.65</v>
      </c>
      <c r="E248" s="36">
        <v>324.54999999999995</v>
      </c>
      <c r="F248" s="36">
        <v>318.54999999999995</v>
      </c>
      <c r="G248" s="36">
        <v>314.44999999999993</v>
      </c>
      <c r="H248" s="36">
        <v>334.65</v>
      </c>
      <c r="I248" s="36">
        <v>338.75</v>
      </c>
      <c r="J248" s="36">
        <v>344.75</v>
      </c>
      <c r="K248" s="31">
        <v>332.75</v>
      </c>
      <c r="L248" s="31">
        <v>322.64999999999998</v>
      </c>
      <c r="M248" s="31">
        <v>64.383039999999994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1410.15</v>
      </c>
      <c r="D249" s="36">
        <v>1410.0666666666666</v>
      </c>
      <c r="E249" s="36">
        <v>1395.6333333333332</v>
      </c>
      <c r="F249" s="36">
        <v>1381.1166666666666</v>
      </c>
      <c r="G249" s="36">
        <v>1366.6833333333332</v>
      </c>
      <c r="H249" s="36">
        <v>1424.5833333333333</v>
      </c>
      <c r="I249" s="36">
        <v>1439.0166666666667</v>
      </c>
      <c r="J249" s="36">
        <v>1453.5333333333333</v>
      </c>
      <c r="K249" s="31">
        <v>1424.5</v>
      </c>
      <c r="L249" s="31">
        <v>1395.55</v>
      </c>
      <c r="M249" s="31">
        <v>15.751720000000001</v>
      </c>
      <c r="N249" s="1"/>
      <c r="O249" s="1"/>
    </row>
    <row r="250" spans="1:15" ht="12.75" customHeight="1">
      <c r="A250" s="33">
        <v>240</v>
      </c>
      <c r="B250" s="53" t="s">
        <v>413</v>
      </c>
      <c r="C250" s="31">
        <v>32.049999999999997</v>
      </c>
      <c r="D250" s="36">
        <v>31.583333333333332</v>
      </c>
      <c r="E250" s="36">
        <v>30.966666666666661</v>
      </c>
      <c r="F250" s="36">
        <v>29.883333333333329</v>
      </c>
      <c r="G250" s="36">
        <v>29.266666666666659</v>
      </c>
      <c r="H250" s="36">
        <v>32.666666666666664</v>
      </c>
      <c r="I250" s="36">
        <v>33.283333333333331</v>
      </c>
      <c r="J250" s="36">
        <v>34.366666666666667</v>
      </c>
      <c r="K250" s="31">
        <v>32.200000000000003</v>
      </c>
      <c r="L250" s="31">
        <v>30.5</v>
      </c>
      <c r="M250" s="31">
        <v>201.64928</v>
      </c>
      <c r="N250" s="1"/>
      <c r="O250" s="1"/>
    </row>
    <row r="251" spans="1:15" ht="12.75" customHeight="1">
      <c r="A251" s="33">
        <v>241</v>
      </c>
      <c r="B251" s="53" t="s">
        <v>183</v>
      </c>
      <c r="C251" s="31">
        <v>6027.4</v>
      </c>
      <c r="D251" s="36">
        <v>5980.8499999999995</v>
      </c>
      <c r="E251" s="36">
        <v>5911.6999999999989</v>
      </c>
      <c r="F251" s="36">
        <v>5795.9999999999991</v>
      </c>
      <c r="G251" s="36">
        <v>5726.8499999999985</v>
      </c>
      <c r="H251" s="36">
        <v>6096.5499999999993</v>
      </c>
      <c r="I251" s="36">
        <v>6165.6999999999989</v>
      </c>
      <c r="J251" s="36">
        <v>6281.4</v>
      </c>
      <c r="K251" s="31">
        <v>6050</v>
      </c>
      <c r="L251" s="31">
        <v>5865.15</v>
      </c>
      <c r="M251" s="31">
        <v>2.8051400000000002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1424.9</v>
      </c>
      <c r="D252" s="36">
        <v>1424.6166666666668</v>
      </c>
      <c r="E252" s="36">
        <v>1413.2833333333335</v>
      </c>
      <c r="F252" s="36">
        <v>1401.6666666666667</v>
      </c>
      <c r="G252" s="36">
        <v>1390.3333333333335</v>
      </c>
      <c r="H252" s="36">
        <v>1436.2333333333336</v>
      </c>
      <c r="I252" s="36">
        <v>1447.5666666666666</v>
      </c>
      <c r="J252" s="36">
        <v>1459.1833333333336</v>
      </c>
      <c r="K252" s="31">
        <v>1435.95</v>
      </c>
      <c r="L252" s="31">
        <v>1413</v>
      </c>
      <c r="M252" s="31">
        <v>87.774810000000002</v>
      </c>
      <c r="N252" s="1"/>
      <c r="O252" s="1"/>
    </row>
    <row r="253" spans="1:15" ht="12.75" customHeight="1">
      <c r="A253" s="33">
        <v>243</v>
      </c>
      <c r="B253" s="53" t="s">
        <v>831</v>
      </c>
      <c r="C253" s="31">
        <v>4356.5</v>
      </c>
      <c r="D253" s="36">
        <v>4322.9333333333334</v>
      </c>
      <c r="E253" s="36">
        <v>4235.8666666666668</v>
      </c>
      <c r="F253" s="36">
        <v>4115.2333333333336</v>
      </c>
      <c r="G253" s="36">
        <v>4028.166666666667</v>
      </c>
      <c r="H253" s="36">
        <v>4443.5666666666666</v>
      </c>
      <c r="I253" s="36">
        <v>4530.6333333333341</v>
      </c>
      <c r="J253" s="36">
        <v>4651.2666666666664</v>
      </c>
      <c r="K253" s="31">
        <v>4410</v>
      </c>
      <c r="L253" s="31">
        <v>4202.3</v>
      </c>
      <c r="M253" s="31">
        <v>0.40608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874.95</v>
      </c>
      <c r="D254" s="36">
        <v>895.65</v>
      </c>
      <c r="E254" s="36">
        <v>843.3</v>
      </c>
      <c r="F254" s="36">
        <v>811.65</v>
      </c>
      <c r="G254" s="36">
        <v>759.3</v>
      </c>
      <c r="H254" s="36">
        <v>927.3</v>
      </c>
      <c r="I254" s="36">
        <v>979.65000000000009</v>
      </c>
      <c r="J254" s="36">
        <v>1011.3</v>
      </c>
      <c r="K254" s="31">
        <v>948</v>
      </c>
      <c r="L254" s="31">
        <v>864</v>
      </c>
      <c r="M254" s="31">
        <v>38.637230000000002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4019.2</v>
      </c>
      <c r="D255" s="36">
        <v>4018.4333333333329</v>
      </c>
      <c r="E255" s="36">
        <v>3991.516666666666</v>
      </c>
      <c r="F255" s="36">
        <v>3963.833333333333</v>
      </c>
      <c r="G255" s="36">
        <v>3936.9166666666661</v>
      </c>
      <c r="H255" s="36">
        <v>4046.1166666666659</v>
      </c>
      <c r="I255" s="36">
        <v>4073.0333333333328</v>
      </c>
      <c r="J255" s="36">
        <v>4100.7166666666653</v>
      </c>
      <c r="K255" s="31">
        <v>4045.35</v>
      </c>
      <c r="L255" s="31">
        <v>3990.75</v>
      </c>
      <c r="M255" s="31">
        <v>6.9496099999999998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1312.95</v>
      </c>
      <c r="D256" s="36">
        <v>1305.6000000000001</v>
      </c>
      <c r="E256" s="36">
        <v>1291.3000000000002</v>
      </c>
      <c r="F256" s="36">
        <v>1269.6500000000001</v>
      </c>
      <c r="G256" s="36">
        <v>1255.3500000000001</v>
      </c>
      <c r="H256" s="36">
        <v>1327.2500000000002</v>
      </c>
      <c r="I256" s="36">
        <v>1341.55</v>
      </c>
      <c r="J256" s="36">
        <v>1363.2000000000003</v>
      </c>
      <c r="K256" s="31">
        <v>1319.9</v>
      </c>
      <c r="L256" s="31">
        <v>1283.95</v>
      </c>
      <c r="M256" s="31">
        <v>3.1668699999999999</v>
      </c>
      <c r="N256" s="1"/>
      <c r="O256" s="1"/>
    </row>
    <row r="257" spans="1:15" ht="12.75" customHeight="1">
      <c r="A257" s="33">
        <v>247</v>
      </c>
      <c r="B257" s="53" t="s">
        <v>414</v>
      </c>
      <c r="C257" s="31">
        <v>1817.35</v>
      </c>
      <c r="D257" s="36">
        <v>1791.2833333333331</v>
      </c>
      <c r="E257" s="36">
        <v>1751.5166666666662</v>
      </c>
      <c r="F257" s="36">
        <v>1685.6833333333332</v>
      </c>
      <c r="G257" s="36">
        <v>1645.9166666666663</v>
      </c>
      <c r="H257" s="36">
        <v>1857.1166666666661</v>
      </c>
      <c r="I257" s="36">
        <v>1896.883333333333</v>
      </c>
      <c r="J257" s="36">
        <v>1962.716666666666</v>
      </c>
      <c r="K257" s="31">
        <v>1831.05</v>
      </c>
      <c r="L257" s="31">
        <v>1725.45</v>
      </c>
      <c r="M257" s="31">
        <v>1.40673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3840.9</v>
      </c>
      <c r="D258" s="36">
        <v>3841.9666666666667</v>
      </c>
      <c r="E258" s="36">
        <v>3783.9333333333334</v>
      </c>
      <c r="F258" s="36">
        <v>3726.9666666666667</v>
      </c>
      <c r="G258" s="36">
        <v>3668.9333333333334</v>
      </c>
      <c r="H258" s="36">
        <v>3898.9333333333334</v>
      </c>
      <c r="I258" s="36">
        <v>3956.9666666666672</v>
      </c>
      <c r="J258" s="36">
        <v>4013.9333333333334</v>
      </c>
      <c r="K258" s="31">
        <v>3900</v>
      </c>
      <c r="L258" s="31">
        <v>3785</v>
      </c>
      <c r="M258" s="31">
        <v>3.6103900000000002</v>
      </c>
      <c r="N258" s="1"/>
      <c r="O258" s="1"/>
    </row>
    <row r="259" spans="1:15" ht="12.75" customHeight="1">
      <c r="A259" s="33">
        <v>249</v>
      </c>
      <c r="B259" s="53" t="s">
        <v>415</v>
      </c>
      <c r="C259" s="31">
        <v>1876.35</v>
      </c>
      <c r="D259" s="36">
        <v>1843.7666666666664</v>
      </c>
      <c r="E259" s="36">
        <v>1793.6833333333329</v>
      </c>
      <c r="F259" s="36">
        <v>1711.0166666666664</v>
      </c>
      <c r="G259" s="36">
        <v>1660.9333333333329</v>
      </c>
      <c r="H259" s="36">
        <v>1926.4333333333329</v>
      </c>
      <c r="I259" s="36">
        <v>1976.5166666666664</v>
      </c>
      <c r="J259" s="36">
        <v>2059.1833333333329</v>
      </c>
      <c r="K259" s="31">
        <v>1893.85</v>
      </c>
      <c r="L259" s="31">
        <v>1761.1</v>
      </c>
      <c r="M259" s="31">
        <v>1.56199</v>
      </c>
      <c r="N259" s="1"/>
      <c r="O259" s="1"/>
    </row>
    <row r="260" spans="1:15" ht="12.75" customHeight="1">
      <c r="A260" s="33">
        <v>250</v>
      </c>
      <c r="B260" s="53" t="s">
        <v>416</v>
      </c>
      <c r="C260" s="31">
        <v>775.65</v>
      </c>
      <c r="D260" s="36">
        <v>773.56666666666661</v>
      </c>
      <c r="E260" s="36">
        <v>766.23333333333323</v>
      </c>
      <c r="F260" s="36">
        <v>756.81666666666661</v>
      </c>
      <c r="G260" s="36">
        <v>749.48333333333323</v>
      </c>
      <c r="H260" s="36">
        <v>782.98333333333323</v>
      </c>
      <c r="I260" s="36">
        <v>790.31666666666672</v>
      </c>
      <c r="J260" s="36">
        <v>799.73333333333323</v>
      </c>
      <c r="K260" s="31">
        <v>780.9</v>
      </c>
      <c r="L260" s="31">
        <v>764.15</v>
      </c>
      <c r="M260" s="31">
        <v>1.1209100000000001</v>
      </c>
      <c r="N260" s="1"/>
      <c r="O260" s="1"/>
    </row>
    <row r="261" spans="1:15" ht="12.75" customHeight="1">
      <c r="A261" s="33">
        <v>251</v>
      </c>
      <c r="B261" s="53" t="s">
        <v>417</v>
      </c>
      <c r="C261" s="31">
        <v>356.15</v>
      </c>
      <c r="D261" s="36">
        <v>355.63333333333338</v>
      </c>
      <c r="E261" s="36">
        <v>352.26666666666677</v>
      </c>
      <c r="F261" s="36">
        <v>348.38333333333338</v>
      </c>
      <c r="G261" s="36">
        <v>345.01666666666677</v>
      </c>
      <c r="H261" s="36">
        <v>359.51666666666677</v>
      </c>
      <c r="I261" s="36">
        <v>362.88333333333344</v>
      </c>
      <c r="J261" s="36">
        <v>366.76666666666677</v>
      </c>
      <c r="K261" s="31">
        <v>359</v>
      </c>
      <c r="L261" s="31">
        <v>351.75</v>
      </c>
      <c r="M261" s="31">
        <v>4.9483199999999998</v>
      </c>
      <c r="N261" s="1"/>
      <c r="O261" s="1"/>
    </row>
    <row r="262" spans="1:15" ht="12.75" customHeight="1">
      <c r="A262" s="33">
        <v>252</v>
      </c>
      <c r="B262" s="53" t="s">
        <v>418</v>
      </c>
      <c r="C262" s="31">
        <v>80.150000000000006</v>
      </c>
      <c r="D262" s="36">
        <v>79.766666666666666</v>
      </c>
      <c r="E262" s="36">
        <v>78.333333333333329</v>
      </c>
      <c r="F262" s="36">
        <v>76.516666666666666</v>
      </c>
      <c r="G262" s="36">
        <v>75.083333333333329</v>
      </c>
      <c r="H262" s="36">
        <v>81.583333333333329</v>
      </c>
      <c r="I262" s="36">
        <v>83.016666666666666</v>
      </c>
      <c r="J262" s="36">
        <v>84.833333333333329</v>
      </c>
      <c r="K262" s="31">
        <v>81.2</v>
      </c>
      <c r="L262" s="31">
        <v>77.95</v>
      </c>
      <c r="M262" s="31">
        <v>21.84517</v>
      </c>
      <c r="N262" s="1"/>
      <c r="O262" s="1"/>
    </row>
    <row r="263" spans="1:15" ht="12.75" customHeight="1">
      <c r="A263" s="33">
        <v>253</v>
      </c>
      <c r="B263" s="53" t="s">
        <v>280</v>
      </c>
      <c r="C263" s="31">
        <v>570.25</v>
      </c>
      <c r="D263" s="36">
        <v>554.81666666666672</v>
      </c>
      <c r="E263" s="36">
        <v>535.63333333333344</v>
      </c>
      <c r="F263" s="36">
        <v>501.01666666666677</v>
      </c>
      <c r="G263" s="36">
        <v>481.83333333333348</v>
      </c>
      <c r="H263" s="36">
        <v>589.43333333333339</v>
      </c>
      <c r="I263" s="36">
        <v>608.61666666666656</v>
      </c>
      <c r="J263" s="36">
        <v>643.23333333333335</v>
      </c>
      <c r="K263" s="31">
        <v>574</v>
      </c>
      <c r="L263" s="31">
        <v>520.20000000000005</v>
      </c>
      <c r="M263" s="31">
        <v>102.73764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853.6</v>
      </c>
      <c r="D264" s="36">
        <v>848.5</v>
      </c>
      <c r="E264" s="36">
        <v>841.05</v>
      </c>
      <c r="F264" s="36">
        <v>828.5</v>
      </c>
      <c r="G264" s="36">
        <v>821.05</v>
      </c>
      <c r="H264" s="36">
        <v>861.05</v>
      </c>
      <c r="I264" s="36">
        <v>868.5</v>
      </c>
      <c r="J264" s="36">
        <v>881.05</v>
      </c>
      <c r="K264" s="31">
        <v>855.95</v>
      </c>
      <c r="L264" s="31">
        <v>835.95</v>
      </c>
      <c r="M264" s="31">
        <v>19.472950000000001</v>
      </c>
      <c r="N264" s="1"/>
      <c r="O264" s="1"/>
    </row>
    <row r="265" spans="1:15" ht="12.75" customHeight="1">
      <c r="A265" s="33">
        <v>255</v>
      </c>
      <c r="B265" s="53" t="s">
        <v>419</v>
      </c>
      <c r="C265" s="31">
        <v>127.85</v>
      </c>
      <c r="D265" s="36">
        <v>127.13333333333334</v>
      </c>
      <c r="E265" s="36">
        <v>124.76666666666668</v>
      </c>
      <c r="F265" s="36">
        <v>121.68333333333334</v>
      </c>
      <c r="G265" s="36">
        <v>119.31666666666668</v>
      </c>
      <c r="H265" s="36">
        <v>130.2166666666667</v>
      </c>
      <c r="I265" s="36">
        <v>132.58333333333331</v>
      </c>
      <c r="J265" s="36">
        <v>135.66666666666669</v>
      </c>
      <c r="K265" s="31">
        <v>129.5</v>
      </c>
      <c r="L265" s="31">
        <v>124.05</v>
      </c>
      <c r="M265" s="31">
        <v>34.293030000000002</v>
      </c>
      <c r="N265" s="1"/>
      <c r="O265" s="1"/>
    </row>
    <row r="266" spans="1:15" ht="12.75" customHeight="1">
      <c r="A266" s="33">
        <v>256</v>
      </c>
      <c r="B266" s="53" t="s">
        <v>870</v>
      </c>
      <c r="C266" s="31">
        <v>531.9</v>
      </c>
      <c r="D266" s="36">
        <v>531.15</v>
      </c>
      <c r="E266" s="36">
        <v>523.79999999999995</v>
      </c>
      <c r="F266" s="36">
        <v>515.69999999999993</v>
      </c>
      <c r="G266" s="36">
        <v>508.34999999999991</v>
      </c>
      <c r="H266" s="36">
        <v>539.25</v>
      </c>
      <c r="I266" s="36">
        <v>546.60000000000014</v>
      </c>
      <c r="J266" s="36">
        <v>554.70000000000005</v>
      </c>
      <c r="K266" s="31">
        <v>538.5</v>
      </c>
      <c r="L266" s="31">
        <v>523.04999999999995</v>
      </c>
      <c r="M266" s="31">
        <v>10.574859999999999</v>
      </c>
      <c r="N266" s="1"/>
      <c r="O266" s="1"/>
    </row>
    <row r="267" spans="1:15" ht="12.75" customHeight="1">
      <c r="A267" s="33">
        <v>257</v>
      </c>
      <c r="B267" s="53" t="s">
        <v>420</v>
      </c>
      <c r="C267" s="31">
        <v>687.65</v>
      </c>
      <c r="D267" s="36">
        <v>679.38333333333333</v>
      </c>
      <c r="E267" s="36">
        <v>665.16666666666663</v>
      </c>
      <c r="F267" s="36">
        <v>642.68333333333328</v>
      </c>
      <c r="G267" s="36">
        <v>628.46666666666658</v>
      </c>
      <c r="H267" s="36">
        <v>701.86666666666667</v>
      </c>
      <c r="I267" s="36">
        <v>716.08333333333337</v>
      </c>
      <c r="J267" s="36">
        <v>738.56666666666672</v>
      </c>
      <c r="K267" s="31">
        <v>693.6</v>
      </c>
      <c r="L267" s="31">
        <v>656.9</v>
      </c>
      <c r="M267" s="31">
        <v>13.50872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930.55</v>
      </c>
      <c r="D268" s="36">
        <v>927.78333333333342</v>
      </c>
      <c r="E268" s="36">
        <v>918.71666666666681</v>
      </c>
      <c r="F268" s="36">
        <v>906.88333333333344</v>
      </c>
      <c r="G268" s="36">
        <v>897.81666666666683</v>
      </c>
      <c r="H268" s="36">
        <v>939.61666666666679</v>
      </c>
      <c r="I268" s="36">
        <v>948.68333333333339</v>
      </c>
      <c r="J268" s="36">
        <v>960.51666666666677</v>
      </c>
      <c r="K268" s="31">
        <v>936.85</v>
      </c>
      <c r="L268" s="31">
        <v>915.95</v>
      </c>
      <c r="M268" s="31">
        <v>8.3509100000000007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462.6</v>
      </c>
      <c r="D269" s="36">
        <v>461.45</v>
      </c>
      <c r="E269" s="36">
        <v>455.15</v>
      </c>
      <c r="F269" s="36">
        <v>447.7</v>
      </c>
      <c r="G269" s="36">
        <v>441.4</v>
      </c>
      <c r="H269" s="36">
        <v>468.9</v>
      </c>
      <c r="I269" s="36">
        <v>475.20000000000005</v>
      </c>
      <c r="J269" s="36">
        <v>482.65</v>
      </c>
      <c r="K269" s="31">
        <v>467.75</v>
      </c>
      <c r="L269" s="31">
        <v>454</v>
      </c>
      <c r="M269" s="31">
        <v>18.117190000000001</v>
      </c>
      <c r="N269" s="1"/>
      <c r="O269" s="1"/>
    </row>
    <row r="270" spans="1:15" ht="12.75" customHeight="1">
      <c r="A270" s="33">
        <v>260</v>
      </c>
      <c r="B270" s="53" t="s">
        <v>421</v>
      </c>
      <c r="C270" s="31">
        <v>529.95000000000005</v>
      </c>
      <c r="D270" s="36">
        <v>522.98333333333335</v>
      </c>
      <c r="E270" s="36">
        <v>511.9666666666667</v>
      </c>
      <c r="F270" s="36">
        <v>493.98333333333335</v>
      </c>
      <c r="G270" s="36">
        <v>482.9666666666667</v>
      </c>
      <c r="H270" s="36">
        <v>540.9666666666667</v>
      </c>
      <c r="I270" s="36">
        <v>551.98333333333335</v>
      </c>
      <c r="J270" s="36">
        <v>569.9666666666667</v>
      </c>
      <c r="K270" s="31">
        <v>534</v>
      </c>
      <c r="L270" s="31">
        <v>505</v>
      </c>
      <c r="M270" s="31">
        <v>5.49078</v>
      </c>
      <c r="N270" s="1"/>
      <c r="O270" s="1"/>
    </row>
    <row r="271" spans="1:15" ht="12.75" customHeight="1">
      <c r="A271" s="33">
        <v>261</v>
      </c>
      <c r="B271" s="53" t="s">
        <v>422</v>
      </c>
      <c r="C271" s="31">
        <v>699.1</v>
      </c>
      <c r="D271" s="36">
        <v>692.85</v>
      </c>
      <c r="E271" s="36">
        <v>682.25</v>
      </c>
      <c r="F271" s="36">
        <v>665.4</v>
      </c>
      <c r="G271" s="36">
        <v>654.79999999999995</v>
      </c>
      <c r="H271" s="36">
        <v>709.7</v>
      </c>
      <c r="I271" s="36">
        <v>720.30000000000018</v>
      </c>
      <c r="J271" s="36">
        <v>737.15000000000009</v>
      </c>
      <c r="K271" s="31">
        <v>703.45</v>
      </c>
      <c r="L271" s="31">
        <v>676</v>
      </c>
      <c r="M271" s="31">
        <v>2.4116599999999999</v>
      </c>
      <c r="N271" s="1"/>
      <c r="O271" s="1"/>
    </row>
    <row r="272" spans="1:15" ht="12.75" customHeight="1">
      <c r="A272" s="33">
        <v>262</v>
      </c>
      <c r="B272" s="53" t="s">
        <v>423</v>
      </c>
      <c r="C272" s="31">
        <v>1020.3</v>
      </c>
      <c r="D272" s="36">
        <v>1019.0833333333334</v>
      </c>
      <c r="E272" s="36">
        <v>1005.2166666666667</v>
      </c>
      <c r="F272" s="36">
        <v>990.13333333333333</v>
      </c>
      <c r="G272" s="36">
        <v>976.26666666666665</v>
      </c>
      <c r="H272" s="36">
        <v>1034.1666666666667</v>
      </c>
      <c r="I272" s="36">
        <v>1048.0333333333333</v>
      </c>
      <c r="J272" s="36">
        <v>1063.1166666666668</v>
      </c>
      <c r="K272" s="31">
        <v>1032.95</v>
      </c>
      <c r="L272" s="31">
        <v>1004</v>
      </c>
      <c r="M272" s="31">
        <v>2.1720100000000002</v>
      </c>
      <c r="N272" s="1"/>
      <c r="O272" s="1"/>
    </row>
    <row r="273" spans="1:15" ht="12.75" customHeight="1">
      <c r="A273" s="33">
        <v>263</v>
      </c>
      <c r="B273" s="53" t="s">
        <v>424</v>
      </c>
      <c r="C273" s="31">
        <v>460.3</v>
      </c>
      <c r="D273" s="36">
        <v>459.5</v>
      </c>
      <c r="E273" s="36">
        <v>453.1</v>
      </c>
      <c r="F273" s="36">
        <v>445.90000000000003</v>
      </c>
      <c r="G273" s="36">
        <v>439.50000000000006</v>
      </c>
      <c r="H273" s="36">
        <v>466.7</v>
      </c>
      <c r="I273" s="36">
        <v>473.09999999999997</v>
      </c>
      <c r="J273" s="36">
        <v>480.29999999999995</v>
      </c>
      <c r="K273" s="31">
        <v>465.9</v>
      </c>
      <c r="L273" s="31">
        <v>452.3</v>
      </c>
      <c r="M273" s="31">
        <v>5.4764699999999999</v>
      </c>
      <c r="N273" s="1"/>
      <c r="O273" s="1"/>
    </row>
    <row r="274" spans="1:15" ht="12.75" customHeight="1">
      <c r="A274" s="33">
        <v>264</v>
      </c>
      <c r="B274" s="53" t="s">
        <v>425</v>
      </c>
      <c r="C274" s="31">
        <v>801.7</v>
      </c>
      <c r="D274" s="36">
        <v>794.05000000000007</v>
      </c>
      <c r="E274" s="36">
        <v>780.75000000000011</v>
      </c>
      <c r="F274" s="36">
        <v>759.80000000000007</v>
      </c>
      <c r="G274" s="36">
        <v>746.50000000000011</v>
      </c>
      <c r="H274" s="36">
        <v>815.00000000000011</v>
      </c>
      <c r="I274" s="36">
        <v>828.30000000000007</v>
      </c>
      <c r="J274" s="36">
        <v>849.25000000000011</v>
      </c>
      <c r="K274" s="31">
        <v>807.35</v>
      </c>
      <c r="L274" s="31">
        <v>773.1</v>
      </c>
      <c r="M274" s="31">
        <v>1.4194100000000001</v>
      </c>
      <c r="N274" s="1"/>
      <c r="O274" s="1"/>
    </row>
    <row r="275" spans="1:15" ht="12.75" customHeight="1">
      <c r="A275" s="33">
        <v>265</v>
      </c>
      <c r="B275" s="53" t="s">
        <v>426</v>
      </c>
      <c r="C275" s="31">
        <v>3928.5</v>
      </c>
      <c r="D275" s="36">
        <v>3902.8666666666668</v>
      </c>
      <c r="E275" s="36">
        <v>3831.9333333333334</v>
      </c>
      <c r="F275" s="36">
        <v>3735.3666666666668</v>
      </c>
      <c r="G275" s="36">
        <v>3664.4333333333334</v>
      </c>
      <c r="H275" s="36">
        <v>3999.4333333333334</v>
      </c>
      <c r="I275" s="36">
        <v>4070.3666666666668</v>
      </c>
      <c r="J275" s="36">
        <v>4166.9333333333334</v>
      </c>
      <c r="K275" s="31">
        <v>3973.8</v>
      </c>
      <c r="L275" s="31">
        <v>3806.3</v>
      </c>
      <c r="M275" s="31">
        <v>2.2490999999999999</v>
      </c>
      <c r="N275" s="1"/>
      <c r="O275" s="1"/>
    </row>
    <row r="276" spans="1:15" ht="12.75" customHeight="1">
      <c r="A276" s="33">
        <v>266</v>
      </c>
      <c r="B276" s="53" t="s">
        <v>427</v>
      </c>
      <c r="C276" s="31">
        <v>246.9</v>
      </c>
      <c r="D276" s="36">
        <v>245.23333333333335</v>
      </c>
      <c r="E276" s="36">
        <v>242.4666666666667</v>
      </c>
      <c r="F276" s="36">
        <v>238.03333333333336</v>
      </c>
      <c r="G276" s="36">
        <v>235.26666666666671</v>
      </c>
      <c r="H276" s="36">
        <v>249.66666666666669</v>
      </c>
      <c r="I276" s="36">
        <v>252.43333333333334</v>
      </c>
      <c r="J276" s="36">
        <v>256.86666666666667</v>
      </c>
      <c r="K276" s="31">
        <v>248</v>
      </c>
      <c r="L276" s="31">
        <v>240.8</v>
      </c>
      <c r="M276" s="31">
        <v>2.4863200000000001</v>
      </c>
      <c r="N276" s="1"/>
      <c r="O276" s="1"/>
    </row>
    <row r="277" spans="1:15" ht="12.75" customHeight="1">
      <c r="A277" s="33">
        <v>267</v>
      </c>
      <c r="B277" s="53" t="s">
        <v>428</v>
      </c>
      <c r="C277" s="31">
        <v>1463.9</v>
      </c>
      <c r="D277" s="36">
        <v>1463.3166666666666</v>
      </c>
      <c r="E277" s="36">
        <v>1436.6333333333332</v>
      </c>
      <c r="F277" s="36">
        <v>1409.3666666666666</v>
      </c>
      <c r="G277" s="36">
        <v>1382.6833333333332</v>
      </c>
      <c r="H277" s="36">
        <v>1490.5833333333333</v>
      </c>
      <c r="I277" s="36">
        <v>1517.2666666666667</v>
      </c>
      <c r="J277" s="36">
        <v>1544.5333333333333</v>
      </c>
      <c r="K277" s="31">
        <v>1490</v>
      </c>
      <c r="L277" s="31">
        <v>1436.05</v>
      </c>
      <c r="M277" s="31">
        <v>6.3587300000000004</v>
      </c>
      <c r="N277" s="1"/>
      <c r="O277" s="1"/>
    </row>
    <row r="278" spans="1:15" ht="12.75" customHeight="1">
      <c r="A278" s="33">
        <v>268</v>
      </c>
      <c r="B278" s="53" t="s">
        <v>429</v>
      </c>
      <c r="C278" s="31">
        <v>277.39999999999998</v>
      </c>
      <c r="D278" s="36">
        <v>278.45</v>
      </c>
      <c r="E278" s="36">
        <v>274.84999999999997</v>
      </c>
      <c r="F278" s="36">
        <v>272.29999999999995</v>
      </c>
      <c r="G278" s="36">
        <v>268.69999999999993</v>
      </c>
      <c r="H278" s="36">
        <v>281</v>
      </c>
      <c r="I278" s="36">
        <v>284.60000000000002</v>
      </c>
      <c r="J278" s="36">
        <v>287.15000000000003</v>
      </c>
      <c r="K278" s="31">
        <v>282.05</v>
      </c>
      <c r="L278" s="31">
        <v>275.89999999999998</v>
      </c>
      <c r="M278" s="31">
        <v>7.8333599999999999</v>
      </c>
      <c r="N278" s="1"/>
      <c r="O278" s="1"/>
    </row>
    <row r="279" spans="1:15" ht="12.75" customHeight="1">
      <c r="A279" s="33">
        <v>269</v>
      </c>
      <c r="B279" s="53" t="s">
        <v>833</v>
      </c>
      <c r="C279" s="31">
        <v>4561.8500000000004</v>
      </c>
      <c r="D279" s="36">
        <v>4550.8</v>
      </c>
      <c r="E279" s="36">
        <v>4511.6000000000004</v>
      </c>
      <c r="F279" s="36">
        <v>4461.3500000000004</v>
      </c>
      <c r="G279" s="36">
        <v>4422.1500000000005</v>
      </c>
      <c r="H279" s="36">
        <v>4601.05</v>
      </c>
      <c r="I279" s="36">
        <v>4640.2499999999991</v>
      </c>
      <c r="J279" s="36">
        <v>4690.5</v>
      </c>
      <c r="K279" s="31">
        <v>4590</v>
      </c>
      <c r="L279" s="31">
        <v>4500.55</v>
      </c>
      <c r="M279" s="31">
        <v>0.13921</v>
      </c>
      <c r="N279" s="1"/>
      <c r="O279" s="1"/>
    </row>
    <row r="280" spans="1:15" ht="12.75" customHeight="1">
      <c r="A280" s="33">
        <v>270</v>
      </c>
      <c r="B280" s="53" t="s">
        <v>430</v>
      </c>
      <c r="C280" s="31">
        <v>1180.5</v>
      </c>
      <c r="D280" s="36">
        <v>1178.2</v>
      </c>
      <c r="E280" s="36">
        <v>1162.4000000000001</v>
      </c>
      <c r="F280" s="36">
        <v>1144.3</v>
      </c>
      <c r="G280" s="36">
        <v>1128.5</v>
      </c>
      <c r="H280" s="36">
        <v>1196.3000000000002</v>
      </c>
      <c r="I280" s="36">
        <v>1212.0999999999999</v>
      </c>
      <c r="J280" s="36">
        <v>1230.2000000000003</v>
      </c>
      <c r="K280" s="31">
        <v>1194</v>
      </c>
      <c r="L280" s="31">
        <v>1160.0999999999999</v>
      </c>
      <c r="M280" s="31">
        <v>6.4216899999999999</v>
      </c>
      <c r="N280" s="1"/>
      <c r="O280" s="1"/>
    </row>
    <row r="281" spans="1:15" ht="12.75" customHeight="1">
      <c r="A281" s="33">
        <v>271</v>
      </c>
      <c r="B281" s="53" t="s">
        <v>820</v>
      </c>
      <c r="C281" s="31">
        <v>1164.3499999999999</v>
      </c>
      <c r="D281" s="36">
        <v>1171.0166666666667</v>
      </c>
      <c r="E281" s="36">
        <v>1144.0333333333333</v>
      </c>
      <c r="F281" s="36">
        <v>1123.7166666666667</v>
      </c>
      <c r="G281" s="36">
        <v>1096.7333333333333</v>
      </c>
      <c r="H281" s="36">
        <v>1191.3333333333333</v>
      </c>
      <c r="I281" s="36">
        <v>1218.3166666666664</v>
      </c>
      <c r="J281" s="36">
        <v>1238.6333333333332</v>
      </c>
      <c r="K281" s="31">
        <v>1198</v>
      </c>
      <c r="L281" s="31">
        <v>1150.7</v>
      </c>
      <c r="M281" s="31">
        <v>1.45923</v>
      </c>
      <c r="N281" s="1"/>
      <c r="O281" s="1"/>
    </row>
    <row r="282" spans="1:15" ht="12.75" customHeight="1">
      <c r="A282" s="33">
        <v>272</v>
      </c>
      <c r="B282" s="53" t="s">
        <v>431</v>
      </c>
      <c r="C282" s="31">
        <v>410.55</v>
      </c>
      <c r="D282" s="36">
        <v>406.39999999999992</v>
      </c>
      <c r="E282" s="36">
        <v>392.79999999999984</v>
      </c>
      <c r="F282" s="36">
        <v>375.0499999999999</v>
      </c>
      <c r="G282" s="36">
        <v>361.44999999999982</v>
      </c>
      <c r="H282" s="36">
        <v>424.14999999999986</v>
      </c>
      <c r="I282" s="36">
        <v>437.74999999999989</v>
      </c>
      <c r="J282" s="36">
        <v>455.49999999999989</v>
      </c>
      <c r="K282" s="31">
        <v>420</v>
      </c>
      <c r="L282" s="31">
        <v>388.65</v>
      </c>
      <c r="M282" s="31">
        <v>18.077549999999999</v>
      </c>
      <c r="N282" s="1"/>
      <c r="O282" s="1"/>
    </row>
    <row r="283" spans="1:15" ht="12.75" customHeight="1">
      <c r="A283" s="33">
        <v>273</v>
      </c>
      <c r="B283" s="53" t="s">
        <v>432</v>
      </c>
      <c r="C283" s="31">
        <v>277.85000000000002</v>
      </c>
      <c r="D283" s="36">
        <v>278.76666666666665</v>
      </c>
      <c r="E283" s="36">
        <v>275.08333333333331</v>
      </c>
      <c r="F283" s="36">
        <v>272.31666666666666</v>
      </c>
      <c r="G283" s="36">
        <v>268.63333333333333</v>
      </c>
      <c r="H283" s="36">
        <v>281.5333333333333</v>
      </c>
      <c r="I283" s="36">
        <v>285.2166666666667</v>
      </c>
      <c r="J283" s="36">
        <v>287.98333333333329</v>
      </c>
      <c r="K283" s="31">
        <v>282.45</v>
      </c>
      <c r="L283" s="31">
        <v>276</v>
      </c>
      <c r="M283" s="31">
        <v>3.3394400000000002</v>
      </c>
      <c r="N283" s="1"/>
      <c r="O283" s="1"/>
    </row>
    <row r="284" spans="1:15" ht="12.75" customHeight="1">
      <c r="A284" s="33">
        <v>274</v>
      </c>
      <c r="B284" s="53" t="s">
        <v>433</v>
      </c>
      <c r="C284" s="31">
        <v>190.4</v>
      </c>
      <c r="D284" s="36">
        <v>189.58333333333334</v>
      </c>
      <c r="E284" s="36">
        <v>186.61666666666667</v>
      </c>
      <c r="F284" s="36">
        <v>182.83333333333334</v>
      </c>
      <c r="G284" s="36">
        <v>179.86666666666667</v>
      </c>
      <c r="H284" s="36">
        <v>193.36666666666667</v>
      </c>
      <c r="I284" s="36">
        <v>196.33333333333331</v>
      </c>
      <c r="J284" s="36">
        <v>200.11666666666667</v>
      </c>
      <c r="K284" s="31">
        <v>192.55</v>
      </c>
      <c r="L284" s="31">
        <v>185.8</v>
      </c>
      <c r="M284" s="31">
        <v>31.838480000000001</v>
      </c>
      <c r="N284" s="1"/>
      <c r="O284" s="1"/>
    </row>
    <row r="285" spans="1:15" ht="12.75" customHeight="1">
      <c r="A285" s="33">
        <v>275</v>
      </c>
      <c r="B285" s="53" t="s">
        <v>871</v>
      </c>
      <c r="C285" s="31">
        <v>2531.6</v>
      </c>
      <c r="D285" s="36">
        <v>2500.2166666666667</v>
      </c>
      <c r="E285" s="36">
        <v>2455.4333333333334</v>
      </c>
      <c r="F285" s="36">
        <v>2379.2666666666669</v>
      </c>
      <c r="G285" s="36">
        <v>2334.4833333333336</v>
      </c>
      <c r="H285" s="36">
        <v>2576.3833333333332</v>
      </c>
      <c r="I285" s="36">
        <v>2621.166666666667</v>
      </c>
      <c r="J285" s="36">
        <v>2697.333333333333</v>
      </c>
      <c r="K285" s="31">
        <v>2545</v>
      </c>
      <c r="L285" s="31">
        <v>2424.0500000000002</v>
      </c>
      <c r="M285" s="31">
        <v>0.63022999999999996</v>
      </c>
      <c r="N285" s="1"/>
      <c r="O285" s="1"/>
    </row>
    <row r="286" spans="1:15" ht="12.75" customHeight="1">
      <c r="A286" s="33">
        <v>276</v>
      </c>
      <c r="B286" s="53" t="s">
        <v>434</v>
      </c>
      <c r="C286" s="31">
        <v>724</v>
      </c>
      <c r="D286" s="36">
        <v>728.69999999999993</v>
      </c>
      <c r="E286" s="36">
        <v>710.39999999999986</v>
      </c>
      <c r="F286" s="36">
        <v>696.8</v>
      </c>
      <c r="G286" s="36">
        <v>678.49999999999989</v>
      </c>
      <c r="H286" s="36">
        <v>742.29999999999984</v>
      </c>
      <c r="I286" s="36">
        <v>760.5999999999998</v>
      </c>
      <c r="J286" s="36">
        <v>774.19999999999982</v>
      </c>
      <c r="K286" s="31">
        <v>747</v>
      </c>
      <c r="L286" s="31">
        <v>715.1</v>
      </c>
      <c r="M286" s="31">
        <v>2.5409299999999999</v>
      </c>
      <c r="N286" s="1"/>
      <c r="O286" s="1"/>
    </row>
    <row r="287" spans="1:15" ht="12.75" customHeight="1">
      <c r="A287" s="33">
        <v>277</v>
      </c>
      <c r="B287" s="53" t="s">
        <v>832</v>
      </c>
      <c r="C287" s="31">
        <v>750.2</v>
      </c>
      <c r="D287" s="36">
        <v>751.16666666666663</v>
      </c>
      <c r="E287" s="36">
        <v>740.33333333333326</v>
      </c>
      <c r="F287" s="36">
        <v>730.46666666666658</v>
      </c>
      <c r="G287" s="36">
        <v>719.63333333333321</v>
      </c>
      <c r="H287" s="36">
        <v>761.0333333333333</v>
      </c>
      <c r="I287" s="36">
        <v>771.86666666666656</v>
      </c>
      <c r="J287" s="36">
        <v>781.73333333333335</v>
      </c>
      <c r="K287" s="31">
        <v>762</v>
      </c>
      <c r="L287" s="31">
        <v>741.3</v>
      </c>
      <c r="M287" s="31">
        <v>1.93126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1627.95</v>
      </c>
      <c r="D288" s="36">
        <v>1632.3166666666668</v>
      </c>
      <c r="E288" s="36">
        <v>1611.5333333333338</v>
      </c>
      <c r="F288" s="36">
        <v>1595.116666666667</v>
      </c>
      <c r="G288" s="36">
        <v>1574.3333333333339</v>
      </c>
      <c r="H288" s="36">
        <v>1648.7333333333336</v>
      </c>
      <c r="I288" s="36">
        <v>1669.5166666666669</v>
      </c>
      <c r="J288" s="36">
        <v>1685.9333333333334</v>
      </c>
      <c r="K288" s="31">
        <v>1653.1</v>
      </c>
      <c r="L288" s="31">
        <v>1615.9</v>
      </c>
      <c r="M288" s="31">
        <v>117.69401999999999</v>
      </c>
      <c r="N288" s="1"/>
      <c r="O288" s="1"/>
    </row>
    <row r="289" spans="1:15" ht="12.75" customHeight="1">
      <c r="A289" s="33">
        <v>279</v>
      </c>
      <c r="B289" s="53" t="s">
        <v>435</v>
      </c>
      <c r="C289" s="31">
        <v>1998.5</v>
      </c>
      <c r="D289" s="36">
        <v>2006.1666666666667</v>
      </c>
      <c r="E289" s="36">
        <v>1977.3333333333335</v>
      </c>
      <c r="F289" s="36">
        <v>1956.1666666666667</v>
      </c>
      <c r="G289" s="36">
        <v>1927.3333333333335</v>
      </c>
      <c r="H289" s="36">
        <v>2027.3333333333335</v>
      </c>
      <c r="I289" s="36">
        <v>2056.166666666667</v>
      </c>
      <c r="J289" s="36">
        <v>2077.3333333333335</v>
      </c>
      <c r="K289" s="31">
        <v>2035</v>
      </c>
      <c r="L289" s="31">
        <v>1985</v>
      </c>
      <c r="M289" s="31">
        <v>0.46404000000000001</v>
      </c>
      <c r="N289" s="1"/>
      <c r="O289" s="1"/>
    </row>
    <row r="290" spans="1:15" ht="12.75" customHeight="1">
      <c r="A290" s="33">
        <v>280</v>
      </c>
      <c r="B290" s="53" t="s">
        <v>907</v>
      </c>
      <c r="C290" s="31">
        <v>155.19999999999999</v>
      </c>
      <c r="D290" s="36">
        <v>156.11666666666665</v>
      </c>
      <c r="E290" s="36">
        <v>152.5333333333333</v>
      </c>
      <c r="F290" s="36">
        <v>149.86666666666665</v>
      </c>
      <c r="G290" s="36">
        <v>146.2833333333333</v>
      </c>
      <c r="H290" s="36">
        <v>158.7833333333333</v>
      </c>
      <c r="I290" s="36">
        <v>162.36666666666662</v>
      </c>
      <c r="J290" s="36">
        <v>165.0333333333333</v>
      </c>
      <c r="K290" s="31">
        <v>159.69999999999999</v>
      </c>
      <c r="L290" s="31">
        <v>153.44999999999999</v>
      </c>
      <c r="M290" s="31">
        <v>45.135269999999998</v>
      </c>
      <c r="N290" s="1"/>
      <c r="O290" s="1"/>
    </row>
    <row r="291" spans="1:15" ht="12.75" customHeight="1">
      <c r="A291" s="33">
        <v>281</v>
      </c>
      <c r="B291" s="53" t="s">
        <v>166</v>
      </c>
      <c r="C291" s="31">
        <v>4359</v>
      </c>
      <c r="D291" s="36">
        <v>4374.3833333333332</v>
      </c>
      <c r="E291" s="36">
        <v>4322.3666666666668</v>
      </c>
      <c r="F291" s="36">
        <v>4285.7333333333336</v>
      </c>
      <c r="G291" s="36">
        <v>4233.7166666666672</v>
      </c>
      <c r="H291" s="36">
        <v>4411.0166666666664</v>
      </c>
      <c r="I291" s="36">
        <v>4463.0333333333328</v>
      </c>
      <c r="J291" s="36">
        <v>4499.6666666666661</v>
      </c>
      <c r="K291" s="31">
        <v>4426.3999999999996</v>
      </c>
      <c r="L291" s="31">
        <v>4337.75</v>
      </c>
      <c r="M291" s="31">
        <v>1.14994</v>
      </c>
      <c r="N291" s="1"/>
      <c r="O291" s="1"/>
    </row>
    <row r="292" spans="1:15" ht="12.75" customHeight="1">
      <c r="A292" s="33">
        <v>282</v>
      </c>
      <c r="B292" s="53" t="s">
        <v>163</v>
      </c>
      <c r="C292" s="31">
        <v>626.5</v>
      </c>
      <c r="D292" s="36">
        <v>629.38333333333333</v>
      </c>
      <c r="E292" s="36">
        <v>619.61666666666667</v>
      </c>
      <c r="F292" s="36">
        <v>612.73333333333335</v>
      </c>
      <c r="G292" s="36">
        <v>602.9666666666667</v>
      </c>
      <c r="H292" s="36">
        <v>636.26666666666665</v>
      </c>
      <c r="I292" s="36">
        <v>646.0333333333333</v>
      </c>
      <c r="J292" s="36">
        <v>652.91666666666663</v>
      </c>
      <c r="K292" s="31">
        <v>639.15</v>
      </c>
      <c r="L292" s="31">
        <v>622.5</v>
      </c>
      <c r="M292" s="31">
        <v>22.077950000000001</v>
      </c>
      <c r="N292" s="1"/>
      <c r="O292" s="1"/>
    </row>
    <row r="293" spans="1:15" ht="12.75" customHeight="1">
      <c r="A293" s="33">
        <v>283</v>
      </c>
      <c r="B293" s="53" t="s">
        <v>165</v>
      </c>
      <c r="C293" s="31">
        <v>4607.6499999999996</v>
      </c>
      <c r="D293" s="36">
        <v>4607.7333333333327</v>
      </c>
      <c r="E293" s="36">
        <v>4565.5166666666655</v>
      </c>
      <c r="F293" s="36">
        <v>4523.3833333333332</v>
      </c>
      <c r="G293" s="36">
        <v>4481.1666666666661</v>
      </c>
      <c r="H293" s="36">
        <v>4649.866666666665</v>
      </c>
      <c r="I293" s="36">
        <v>4692.0833333333321</v>
      </c>
      <c r="J293" s="36">
        <v>4734.2166666666644</v>
      </c>
      <c r="K293" s="31">
        <v>4649.95</v>
      </c>
      <c r="L293" s="31">
        <v>4565.6000000000004</v>
      </c>
      <c r="M293" s="31">
        <v>3.1581600000000001</v>
      </c>
      <c r="N293" s="1"/>
      <c r="O293" s="1"/>
    </row>
    <row r="294" spans="1:15" ht="12.75" customHeight="1">
      <c r="A294" s="33">
        <v>284</v>
      </c>
      <c r="B294" s="53" t="s">
        <v>436</v>
      </c>
      <c r="C294" s="31">
        <v>16328.6</v>
      </c>
      <c r="D294" s="36">
        <v>16364.166666666666</v>
      </c>
      <c r="E294" s="36">
        <v>16199.433333333331</v>
      </c>
      <c r="F294" s="36">
        <v>16070.266666666665</v>
      </c>
      <c r="G294" s="36">
        <v>15905.533333333329</v>
      </c>
      <c r="H294" s="36">
        <v>16493.333333333332</v>
      </c>
      <c r="I294" s="36">
        <v>16658.066666666666</v>
      </c>
      <c r="J294" s="36">
        <v>16787.233333333334</v>
      </c>
      <c r="K294" s="31">
        <v>16528.900000000001</v>
      </c>
      <c r="L294" s="31">
        <v>16235</v>
      </c>
      <c r="M294" s="31">
        <v>4.0320000000000002E-2</v>
      </c>
      <c r="N294" s="1"/>
      <c r="O294" s="1"/>
    </row>
    <row r="295" spans="1:15" ht="12.75" customHeight="1">
      <c r="A295" s="33">
        <v>285</v>
      </c>
      <c r="B295" s="53" t="s">
        <v>164</v>
      </c>
      <c r="C295" s="31">
        <v>3271.45</v>
      </c>
      <c r="D295" s="36">
        <v>3270.7333333333336</v>
      </c>
      <c r="E295" s="36">
        <v>3235.3166666666671</v>
      </c>
      <c r="F295" s="36">
        <v>3199.1833333333334</v>
      </c>
      <c r="G295" s="36">
        <v>3163.7666666666669</v>
      </c>
      <c r="H295" s="36">
        <v>3306.8666666666672</v>
      </c>
      <c r="I295" s="36">
        <v>3342.2833333333333</v>
      </c>
      <c r="J295" s="36">
        <v>3378.4166666666674</v>
      </c>
      <c r="K295" s="31">
        <v>3306.15</v>
      </c>
      <c r="L295" s="31">
        <v>3234.6</v>
      </c>
      <c r="M295" s="31">
        <v>41.321910000000003</v>
      </c>
      <c r="N295" s="1"/>
      <c r="O295" s="1"/>
    </row>
    <row r="296" spans="1:15" ht="12.75" customHeight="1">
      <c r="A296" s="33">
        <v>286</v>
      </c>
      <c r="B296" s="53" t="s">
        <v>437</v>
      </c>
      <c r="C296" s="31">
        <v>473.4</v>
      </c>
      <c r="D296" s="36">
        <v>470.36666666666662</v>
      </c>
      <c r="E296" s="36">
        <v>463.03333333333325</v>
      </c>
      <c r="F296" s="36">
        <v>452.66666666666663</v>
      </c>
      <c r="G296" s="36">
        <v>445.33333333333326</v>
      </c>
      <c r="H296" s="36">
        <v>480.73333333333323</v>
      </c>
      <c r="I296" s="36">
        <v>488.06666666666661</v>
      </c>
      <c r="J296" s="36">
        <v>498.43333333333322</v>
      </c>
      <c r="K296" s="31">
        <v>477.7</v>
      </c>
      <c r="L296" s="31">
        <v>460</v>
      </c>
      <c r="M296" s="31">
        <v>1.48851</v>
      </c>
      <c r="N296" s="1"/>
      <c r="O296" s="1"/>
    </row>
    <row r="297" spans="1:15" ht="12.75" customHeight="1">
      <c r="A297" s="33">
        <v>287</v>
      </c>
      <c r="B297" s="53" t="s">
        <v>162</v>
      </c>
      <c r="C297" s="31">
        <v>437.55</v>
      </c>
      <c r="D297" s="36">
        <v>434.81666666666666</v>
      </c>
      <c r="E297" s="36">
        <v>429.73333333333335</v>
      </c>
      <c r="F297" s="36">
        <v>421.91666666666669</v>
      </c>
      <c r="G297" s="36">
        <v>416.83333333333337</v>
      </c>
      <c r="H297" s="36">
        <v>442.63333333333333</v>
      </c>
      <c r="I297" s="36">
        <v>447.7166666666667</v>
      </c>
      <c r="J297" s="36">
        <v>455.5333333333333</v>
      </c>
      <c r="K297" s="31">
        <v>439.9</v>
      </c>
      <c r="L297" s="31">
        <v>427</v>
      </c>
      <c r="M297" s="31">
        <v>9.1382600000000007</v>
      </c>
      <c r="N297" s="1"/>
      <c r="O297" s="1"/>
    </row>
    <row r="298" spans="1:15" ht="12.75" customHeight="1">
      <c r="A298" s="33">
        <v>288</v>
      </c>
      <c r="B298" s="53" t="s">
        <v>438</v>
      </c>
      <c r="C298" s="31">
        <v>228.5</v>
      </c>
      <c r="D298" s="36">
        <v>229.66666666666666</v>
      </c>
      <c r="E298" s="36">
        <v>225.68333333333331</v>
      </c>
      <c r="F298" s="36">
        <v>222.86666666666665</v>
      </c>
      <c r="G298" s="36">
        <v>218.8833333333333</v>
      </c>
      <c r="H298" s="36">
        <v>232.48333333333332</v>
      </c>
      <c r="I298" s="36">
        <v>236.46666666666667</v>
      </c>
      <c r="J298" s="36">
        <v>239.28333333333333</v>
      </c>
      <c r="K298" s="31">
        <v>233.65</v>
      </c>
      <c r="L298" s="31">
        <v>226.85</v>
      </c>
      <c r="M298" s="31">
        <v>6.6974900000000002</v>
      </c>
      <c r="N298" s="1"/>
      <c r="O298" s="1"/>
    </row>
    <row r="299" spans="1:15" ht="12.75" customHeight="1">
      <c r="A299" s="33">
        <v>289</v>
      </c>
      <c r="B299" s="53" t="s">
        <v>439</v>
      </c>
      <c r="C299" s="31">
        <v>142.4</v>
      </c>
      <c r="D299" s="36">
        <v>143.53333333333333</v>
      </c>
      <c r="E299" s="36">
        <v>139.86666666666667</v>
      </c>
      <c r="F299" s="36">
        <v>137.33333333333334</v>
      </c>
      <c r="G299" s="36">
        <v>133.66666666666669</v>
      </c>
      <c r="H299" s="36">
        <v>146.06666666666666</v>
      </c>
      <c r="I299" s="36">
        <v>149.73333333333335</v>
      </c>
      <c r="J299" s="36">
        <v>152.26666666666665</v>
      </c>
      <c r="K299" s="31">
        <v>147.19999999999999</v>
      </c>
      <c r="L299" s="31">
        <v>141</v>
      </c>
      <c r="M299" s="31">
        <v>28.673490000000001</v>
      </c>
      <c r="N299" s="1"/>
      <c r="O299" s="1"/>
    </row>
    <row r="300" spans="1:15" ht="12.75" customHeight="1">
      <c r="A300" s="33">
        <v>290</v>
      </c>
      <c r="B300" s="53" t="s">
        <v>281</v>
      </c>
      <c r="C300" s="31">
        <v>910.95</v>
      </c>
      <c r="D300" s="36">
        <v>916</v>
      </c>
      <c r="E300" s="36">
        <v>897.1</v>
      </c>
      <c r="F300" s="36">
        <v>883.25</v>
      </c>
      <c r="G300" s="36">
        <v>864.35</v>
      </c>
      <c r="H300" s="36">
        <v>929.85</v>
      </c>
      <c r="I300" s="36">
        <v>948.75000000000011</v>
      </c>
      <c r="J300" s="36">
        <v>962.6</v>
      </c>
      <c r="K300" s="31">
        <v>934.9</v>
      </c>
      <c r="L300" s="31">
        <v>902.15</v>
      </c>
      <c r="M300" s="31">
        <v>28.534020000000002</v>
      </c>
      <c r="N300" s="1"/>
      <c r="O300" s="1"/>
    </row>
    <row r="301" spans="1:15" ht="12.75" customHeight="1">
      <c r="A301" s="33">
        <v>291</v>
      </c>
      <c r="B301" s="53" t="s">
        <v>282</v>
      </c>
      <c r="C301" s="31">
        <v>7810.4</v>
      </c>
      <c r="D301" s="36">
        <v>7773.8</v>
      </c>
      <c r="E301" s="36">
        <v>7687.6</v>
      </c>
      <c r="F301" s="36">
        <v>7564.8</v>
      </c>
      <c r="G301" s="36">
        <v>7478.6</v>
      </c>
      <c r="H301" s="36">
        <v>7896.6</v>
      </c>
      <c r="I301" s="36">
        <v>7982.7999999999993</v>
      </c>
      <c r="J301" s="36">
        <v>8105.6</v>
      </c>
      <c r="K301" s="31">
        <v>7860</v>
      </c>
      <c r="L301" s="31">
        <v>7651</v>
      </c>
      <c r="M301" s="31">
        <v>0.66725000000000001</v>
      </c>
      <c r="N301" s="1"/>
      <c r="O301" s="1"/>
    </row>
    <row r="302" spans="1:15" ht="12.75" customHeight="1">
      <c r="A302" s="33">
        <v>292</v>
      </c>
      <c r="B302" s="53" t="s">
        <v>167</v>
      </c>
      <c r="C302" s="31">
        <v>1608.55</v>
      </c>
      <c r="D302" s="36">
        <v>1601.7</v>
      </c>
      <c r="E302" s="36">
        <v>1585.8500000000001</v>
      </c>
      <c r="F302" s="36">
        <v>1563.15</v>
      </c>
      <c r="G302" s="36">
        <v>1547.3000000000002</v>
      </c>
      <c r="H302" s="36">
        <v>1624.4</v>
      </c>
      <c r="I302" s="36">
        <v>1640.25</v>
      </c>
      <c r="J302" s="36">
        <v>1662.95</v>
      </c>
      <c r="K302" s="31">
        <v>1617.55</v>
      </c>
      <c r="L302" s="31">
        <v>1579</v>
      </c>
      <c r="M302" s="31">
        <v>7.3106600000000004</v>
      </c>
      <c r="N302" s="1"/>
      <c r="O302" s="1"/>
    </row>
    <row r="303" spans="1:15" ht="12.75" customHeight="1">
      <c r="A303" s="33">
        <v>293</v>
      </c>
      <c r="B303" s="53" t="s">
        <v>440</v>
      </c>
      <c r="C303" s="31">
        <v>1471.75</v>
      </c>
      <c r="D303" s="36">
        <v>1468.1499999999999</v>
      </c>
      <c r="E303" s="36">
        <v>1445.6999999999998</v>
      </c>
      <c r="F303" s="36">
        <v>1419.6499999999999</v>
      </c>
      <c r="G303" s="36">
        <v>1397.1999999999998</v>
      </c>
      <c r="H303" s="36">
        <v>1494.1999999999998</v>
      </c>
      <c r="I303" s="36">
        <v>1516.65</v>
      </c>
      <c r="J303" s="36">
        <v>1542.6999999999998</v>
      </c>
      <c r="K303" s="31">
        <v>1490.6</v>
      </c>
      <c r="L303" s="31">
        <v>1442.1</v>
      </c>
      <c r="M303" s="31">
        <v>0.79552999999999996</v>
      </c>
      <c r="N303" s="1"/>
      <c r="O303" s="1"/>
    </row>
    <row r="304" spans="1:15" ht="12.75" customHeight="1">
      <c r="A304" s="33">
        <v>294</v>
      </c>
      <c r="B304" s="53" t="s">
        <v>441</v>
      </c>
      <c r="C304" s="31">
        <v>69</v>
      </c>
      <c r="D304" s="36">
        <v>68.7</v>
      </c>
      <c r="E304" s="36">
        <v>67.350000000000009</v>
      </c>
      <c r="F304" s="36">
        <v>65.7</v>
      </c>
      <c r="G304" s="36">
        <v>64.350000000000009</v>
      </c>
      <c r="H304" s="36">
        <v>70.350000000000009</v>
      </c>
      <c r="I304" s="36">
        <v>71.7</v>
      </c>
      <c r="J304" s="36">
        <v>73.350000000000009</v>
      </c>
      <c r="K304" s="31">
        <v>70.05</v>
      </c>
      <c r="L304" s="31">
        <v>67.05</v>
      </c>
      <c r="M304" s="31">
        <v>15.15222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127595.7</v>
      </c>
      <c r="D305" s="36">
        <v>126996.7</v>
      </c>
      <c r="E305" s="36">
        <v>126142.45</v>
      </c>
      <c r="F305" s="36">
        <v>124689.2</v>
      </c>
      <c r="G305" s="36">
        <v>123834.95</v>
      </c>
      <c r="H305" s="36">
        <v>128449.95</v>
      </c>
      <c r="I305" s="36">
        <v>129304.2</v>
      </c>
      <c r="J305" s="36">
        <v>130757.45</v>
      </c>
      <c r="K305" s="31">
        <v>127850.95</v>
      </c>
      <c r="L305" s="31">
        <v>125543.45</v>
      </c>
      <c r="M305" s="31">
        <v>5.9220000000000002E-2</v>
      </c>
      <c r="N305" s="1"/>
      <c r="O305" s="1"/>
    </row>
    <row r="306" spans="1:15" ht="12.75" customHeight="1">
      <c r="A306" s="33">
        <v>296</v>
      </c>
      <c r="B306" s="53" t="s">
        <v>442</v>
      </c>
      <c r="C306" s="31">
        <v>1790.55</v>
      </c>
      <c r="D306" s="36">
        <v>1789.4166666666667</v>
      </c>
      <c r="E306" s="36">
        <v>1764.8833333333334</v>
      </c>
      <c r="F306" s="36">
        <v>1739.2166666666667</v>
      </c>
      <c r="G306" s="36">
        <v>1714.6833333333334</v>
      </c>
      <c r="H306" s="36">
        <v>1815.0833333333335</v>
      </c>
      <c r="I306" s="36">
        <v>1839.6166666666668</v>
      </c>
      <c r="J306" s="36">
        <v>1865.2833333333335</v>
      </c>
      <c r="K306" s="31">
        <v>1813.95</v>
      </c>
      <c r="L306" s="31">
        <v>1763.75</v>
      </c>
      <c r="M306" s="31">
        <v>0.71135999999999999</v>
      </c>
      <c r="N306" s="1"/>
      <c r="O306" s="1"/>
    </row>
    <row r="307" spans="1:15" ht="12.75" customHeight="1">
      <c r="A307" s="33">
        <v>297</v>
      </c>
      <c r="B307" s="53" t="s">
        <v>443</v>
      </c>
      <c r="C307" s="31">
        <v>1125.3</v>
      </c>
      <c r="D307" s="36">
        <v>1124.6166666666668</v>
      </c>
      <c r="E307" s="36">
        <v>1103.7333333333336</v>
      </c>
      <c r="F307" s="36">
        <v>1082.1666666666667</v>
      </c>
      <c r="G307" s="36">
        <v>1061.2833333333335</v>
      </c>
      <c r="H307" s="36">
        <v>1146.1833333333336</v>
      </c>
      <c r="I307" s="36">
        <v>1167.0666666666668</v>
      </c>
      <c r="J307" s="36">
        <v>1188.6333333333337</v>
      </c>
      <c r="K307" s="31">
        <v>1145.5</v>
      </c>
      <c r="L307" s="31">
        <v>1103.05</v>
      </c>
      <c r="M307" s="31">
        <v>16.732099999999999</v>
      </c>
      <c r="N307" s="1"/>
      <c r="O307" s="1"/>
    </row>
    <row r="308" spans="1:15" ht="12.75" customHeight="1">
      <c r="A308" s="33">
        <v>298</v>
      </c>
      <c r="B308" s="53" t="s">
        <v>177</v>
      </c>
      <c r="C308" s="31">
        <v>1300.3499999999999</v>
      </c>
      <c r="D308" s="36">
        <v>1297.3166666666666</v>
      </c>
      <c r="E308" s="36">
        <v>1260.0333333333333</v>
      </c>
      <c r="F308" s="36">
        <v>1219.7166666666667</v>
      </c>
      <c r="G308" s="36">
        <v>1182.4333333333334</v>
      </c>
      <c r="H308" s="36">
        <v>1337.6333333333332</v>
      </c>
      <c r="I308" s="36">
        <v>1374.9166666666665</v>
      </c>
      <c r="J308" s="36">
        <v>1415.2333333333331</v>
      </c>
      <c r="K308" s="31">
        <v>1334.6</v>
      </c>
      <c r="L308" s="31">
        <v>1257</v>
      </c>
      <c r="M308" s="31">
        <v>16.444990000000001</v>
      </c>
      <c r="N308" s="1"/>
      <c r="O308" s="1"/>
    </row>
    <row r="309" spans="1:15" ht="12.75" customHeight="1">
      <c r="A309" s="33">
        <v>299</v>
      </c>
      <c r="B309" s="53" t="s">
        <v>169</v>
      </c>
      <c r="C309" s="31">
        <v>250.55</v>
      </c>
      <c r="D309" s="36">
        <v>250.08333333333334</v>
      </c>
      <c r="E309" s="36">
        <v>246.66666666666669</v>
      </c>
      <c r="F309" s="36">
        <v>242.78333333333333</v>
      </c>
      <c r="G309" s="36">
        <v>239.36666666666667</v>
      </c>
      <c r="H309" s="36">
        <v>253.9666666666667</v>
      </c>
      <c r="I309" s="36">
        <v>257.38333333333338</v>
      </c>
      <c r="J309" s="36">
        <v>261.26666666666671</v>
      </c>
      <c r="K309" s="31">
        <v>253.5</v>
      </c>
      <c r="L309" s="31">
        <v>246.2</v>
      </c>
      <c r="M309" s="31">
        <v>80.153469999999999</v>
      </c>
      <c r="N309" s="1"/>
      <c r="O309" s="1"/>
    </row>
    <row r="310" spans="1:15" ht="12.75" customHeight="1">
      <c r="A310" s="33">
        <v>300</v>
      </c>
      <c r="B310" s="53" t="s">
        <v>168</v>
      </c>
      <c r="C310" s="31">
        <v>2193.0500000000002</v>
      </c>
      <c r="D310" s="36">
        <v>2202.5666666666671</v>
      </c>
      <c r="E310" s="36">
        <v>2173.483333333334</v>
      </c>
      <c r="F310" s="36">
        <v>2153.916666666667</v>
      </c>
      <c r="G310" s="36">
        <v>2124.8333333333339</v>
      </c>
      <c r="H310" s="36">
        <v>2222.1333333333341</v>
      </c>
      <c r="I310" s="36">
        <v>2251.2166666666672</v>
      </c>
      <c r="J310" s="36">
        <v>2270.7833333333342</v>
      </c>
      <c r="K310" s="31">
        <v>2231.65</v>
      </c>
      <c r="L310" s="31">
        <v>2183</v>
      </c>
      <c r="M310" s="31">
        <v>30.459119999999999</v>
      </c>
      <c r="N310" s="1"/>
      <c r="O310" s="1"/>
    </row>
    <row r="311" spans="1:15" ht="12.75" customHeight="1">
      <c r="A311" s="33">
        <v>301</v>
      </c>
      <c r="B311" s="53" t="s">
        <v>444</v>
      </c>
      <c r="C311" s="31">
        <v>410.5</v>
      </c>
      <c r="D311" s="36">
        <v>411.95</v>
      </c>
      <c r="E311" s="36">
        <v>406.29999999999995</v>
      </c>
      <c r="F311" s="36">
        <v>402.09999999999997</v>
      </c>
      <c r="G311" s="36">
        <v>396.44999999999993</v>
      </c>
      <c r="H311" s="36">
        <v>416.15</v>
      </c>
      <c r="I311" s="36">
        <v>421.79999999999995</v>
      </c>
      <c r="J311" s="36">
        <v>426</v>
      </c>
      <c r="K311" s="31">
        <v>417.6</v>
      </c>
      <c r="L311" s="31">
        <v>407.75</v>
      </c>
      <c r="M311" s="31">
        <v>0.90683999999999998</v>
      </c>
      <c r="N311" s="1"/>
      <c r="O311" s="1"/>
    </row>
    <row r="312" spans="1:15" ht="12.75" customHeight="1">
      <c r="A312" s="33">
        <v>302</v>
      </c>
      <c r="B312" s="53" t="s">
        <v>445</v>
      </c>
      <c r="C312" s="31">
        <v>609.6</v>
      </c>
      <c r="D312" s="36">
        <v>604.98333333333335</v>
      </c>
      <c r="E312" s="36">
        <v>595.81666666666672</v>
      </c>
      <c r="F312" s="36">
        <v>582.03333333333342</v>
      </c>
      <c r="G312" s="36">
        <v>572.86666666666679</v>
      </c>
      <c r="H312" s="36">
        <v>618.76666666666665</v>
      </c>
      <c r="I312" s="36">
        <v>627.93333333333317</v>
      </c>
      <c r="J312" s="36">
        <v>641.71666666666658</v>
      </c>
      <c r="K312" s="31">
        <v>614.15</v>
      </c>
      <c r="L312" s="31">
        <v>591.20000000000005</v>
      </c>
      <c r="M312" s="31">
        <v>1.49491</v>
      </c>
      <c r="N312" s="1"/>
      <c r="O312" s="1"/>
    </row>
    <row r="313" spans="1:15" ht="12.75" customHeight="1">
      <c r="A313" s="33">
        <v>303</v>
      </c>
      <c r="B313" s="53" t="s">
        <v>170</v>
      </c>
      <c r="C313" s="31">
        <v>174.5</v>
      </c>
      <c r="D313" s="36">
        <v>172.33333333333334</v>
      </c>
      <c r="E313" s="36">
        <v>169.7166666666667</v>
      </c>
      <c r="F313" s="36">
        <v>164.93333333333337</v>
      </c>
      <c r="G313" s="36">
        <v>162.31666666666672</v>
      </c>
      <c r="H313" s="36">
        <v>177.11666666666667</v>
      </c>
      <c r="I313" s="36">
        <v>179.73333333333329</v>
      </c>
      <c r="J313" s="36">
        <v>184.51666666666665</v>
      </c>
      <c r="K313" s="31">
        <v>174.95</v>
      </c>
      <c r="L313" s="31">
        <v>167.55</v>
      </c>
      <c r="M313" s="31">
        <v>158.15293</v>
      </c>
      <c r="N313" s="1"/>
      <c r="O313" s="1"/>
    </row>
    <row r="314" spans="1:15" ht="12.75" customHeight="1">
      <c r="A314" s="33">
        <v>304</v>
      </c>
      <c r="B314" s="53" t="s">
        <v>446</v>
      </c>
      <c r="C314" s="31">
        <v>210.55</v>
      </c>
      <c r="D314" s="36">
        <v>212.1</v>
      </c>
      <c r="E314" s="36">
        <v>205.85</v>
      </c>
      <c r="F314" s="36">
        <v>201.15</v>
      </c>
      <c r="G314" s="36">
        <v>194.9</v>
      </c>
      <c r="H314" s="36">
        <v>216.79999999999998</v>
      </c>
      <c r="I314" s="36">
        <v>223.04999999999998</v>
      </c>
      <c r="J314" s="36">
        <v>227.74999999999997</v>
      </c>
      <c r="K314" s="31">
        <v>218.35</v>
      </c>
      <c r="L314" s="31">
        <v>207.4</v>
      </c>
      <c r="M314" s="31">
        <v>49.396160000000002</v>
      </c>
      <c r="N314" s="1"/>
      <c r="O314" s="1"/>
    </row>
    <row r="315" spans="1:15" ht="12.75" customHeight="1">
      <c r="A315" s="33">
        <v>305</v>
      </c>
      <c r="B315" s="53" t="s">
        <v>838</v>
      </c>
      <c r="C315" s="31">
        <v>2236.75</v>
      </c>
      <c r="D315" s="36">
        <v>2215.9666666666667</v>
      </c>
      <c r="E315" s="36">
        <v>2176.9333333333334</v>
      </c>
      <c r="F315" s="36">
        <v>2117.1166666666668</v>
      </c>
      <c r="G315" s="36">
        <v>2078.0833333333335</v>
      </c>
      <c r="H315" s="36">
        <v>2275.7833333333333</v>
      </c>
      <c r="I315" s="36">
        <v>2314.8166666666671</v>
      </c>
      <c r="J315" s="36">
        <v>2374.6333333333332</v>
      </c>
      <c r="K315" s="31">
        <v>2255</v>
      </c>
      <c r="L315" s="31">
        <v>2156.15</v>
      </c>
      <c r="M315" s="31">
        <v>2.5064600000000001</v>
      </c>
      <c r="N315" s="1"/>
      <c r="O315" s="1"/>
    </row>
    <row r="316" spans="1:15" ht="12.75" customHeight="1">
      <c r="A316" s="33">
        <v>306</v>
      </c>
      <c r="B316" s="53" t="s">
        <v>171</v>
      </c>
      <c r="C316" s="31">
        <v>587.15</v>
      </c>
      <c r="D316" s="36">
        <v>583.28333333333342</v>
      </c>
      <c r="E316" s="36">
        <v>578.06666666666683</v>
      </c>
      <c r="F316" s="36">
        <v>568.98333333333346</v>
      </c>
      <c r="G316" s="36">
        <v>563.76666666666688</v>
      </c>
      <c r="H316" s="36">
        <v>592.36666666666679</v>
      </c>
      <c r="I316" s="36">
        <v>597.58333333333326</v>
      </c>
      <c r="J316" s="36">
        <v>606.66666666666674</v>
      </c>
      <c r="K316" s="31">
        <v>588.5</v>
      </c>
      <c r="L316" s="31">
        <v>574.20000000000005</v>
      </c>
      <c r="M316" s="31">
        <v>17.753039999999999</v>
      </c>
      <c r="N316" s="1"/>
      <c r="O316" s="1"/>
    </row>
    <row r="317" spans="1:15" ht="12.75" customHeight="1">
      <c r="A317" s="33">
        <v>307</v>
      </c>
      <c r="B317" s="53" t="s">
        <v>172</v>
      </c>
      <c r="C317" s="31">
        <v>12675.5</v>
      </c>
      <c r="D317" s="36">
        <v>12624.483333333332</v>
      </c>
      <c r="E317" s="36">
        <v>12552.016666666663</v>
      </c>
      <c r="F317" s="36">
        <v>12428.533333333331</v>
      </c>
      <c r="G317" s="36">
        <v>12356.066666666662</v>
      </c>
      <c r="H317" s="36">
        <v>12747.966666666664</v>
      </c>
      <c r="I317" s="36">
        <v>12820.433333333334</v>
      </c>
      <c r="J317" s="36">
        <v>12943.916666666664</v>
      </c>
      <c r="K317" s="31">
        <v>12696.95</v>
      </c>
      <c r="L317" s="31">
        <v>12501</v>
      </c>
      <c r="M317" s="31">
        <v>3.2867000000000002</v>
      </c>
      <c r="N317" s="1"/>
      <c r="O317" s="1"/>
    </row>
    <row r="318" spans="1:15" ht="12.75" customHeight="1">
      <c r="A318" s="33">
        <v>308</v>
      </c>
      <c r="B318" s="53" t="s">
        <v>447</v>
      </c>
      <c r="C318" s="31">
        <v>2367.85</v>
      </c>
      <c r="D318" s="36">
        <v>2380.3000000000002</v>
      </c>
      <c r="E318" s="36">
        <v>2315.6000000000004</v>
      </c>
      <c r="F318" s="36">
        <v>2263.3500000000004</v>
      </c>
      <c r="G318" s="36">
        <v>2198.6500000000005</v>
      </c>
      <c r="H318" s="36">
        <v>2432.5500000000002</v>
      </c>
      <c r="I318" s="36">
        <v>2497.25</v>
      </c>
      <c r="J318" s="36">
        <v>2549.5</v>
      </c>
      <c r="K318" s="31">
        <v>2445</v>
      </c>
      <c r="L318" s="31">
        <v>2328.0500000000002</v>
      </c>
      <c r="M318" s="31">
        <v>0.40812999999999999</v>
      </c>
      <c r="N318" s="1"/>
      <c r="O318" s="1"/>
    </row>
    <row r="319" spans="1:15" ht="12.75" customHeight="1">
      <c r="A319" s="33">
        <v>309</v>
      </c>
      <c r="B319" s="53" t="s">
        <v>176</v>
      </c>
      <c r="C319" s="31">
        <v>976.1</v>
      </c>
      <c r="D319" s="36">
        <v>975.76666666666677</v>
      </c>
      <c r="E319" s="36">
        <v>954.83333333333348</v>
      </c>
      <c r="F319" s="36">
        <v>933.56666666666672</v>
      </c>
      <c r="G319" s="36">
        <v>912.63333333333344</v>
      </c>
      <c r="H319" s="36">
        <v>997.03333333333353</v>
      </c>
      <c r="I319" s="36">
        <v>1017.9666666666667</v>
      </c>
      <c r="J319" s="36">
        <v>1039.2333333333336</v>
      </c>
      <c r="K319" s="31">
        <v>996.7</v>
      </c>
      <c r="L319" s="31">
        <v>954.5</v>
      </c>
      <c r="M319" s="31">
        <v>13.07701</v>
      </c>
      <c r="N319" s="1"/>
      <c r="O319" s="1"/>
    </row>
    <row r="320" spans="1:15" ht="12.75" customHeight="1">
      <c r="A320" s="33">
        <v>310</v>
      </c>
      <c r="B320" s="53" t="s">
        <v>283</v>
      </c>
      <c r="C320" s="31">
        <v>811.4</v>
      </c>
      <c r="D320" s="36">
        <v>802.55000000000007</v>
      </c>
      <c r="E320" s="36">
        <v>791.10000000000014</v>
      </c>
      <c r="F320" s="36">
        <v>770.80000000000007</v>
      </c>
      <c r="G320" s="36">
        <v>759.35000000000014</v>
      </c>
      <c r="H320" s="36">
        <v>822.85000000000014</v>
      </c>
      <c r="I320" s="36">
        <v>834.30000000000018</v>
      </c>
      <c r="J320" s="36">
        <v>854.60000000000014</v>
      </c>
      <c r="K320" s="31">
        <v>814</v>
      </c>
      <c r="L320" s="31">
        <v>782.25</v>
      </c>
      <c r="M320" s="31">
        <v>6.7465200000000003</v>
      </c>
      <c r="N320" s="1"/>
      <c r="O320" s="1"/>
    </row>
    <row r="321" spans="1:15" ht="12.75" customHeight="1">
      <c r="A321" s="33">
        <v>311</v>
      </c>
      <c r="B321" s="53" t="s">
        <v>448</v>
      </c>
      <c r="C321" s="31">
        <v>2196.9499999999998</v>
      </c>
      <c r="D321" s="36">
        <v>2203.9166666666665</v>
      </c>
      <c r="E321" s="36">
        <v>2169.3833333333332</v>
      </c>
      <c r="F321" s="36">
        <v>2141.8166666666666</v>
      </c>
      <c r="G321" s="36">
        <v>2107.2833333333333</v>
      </c>
      <c r="H321" s="36">
        <v>2231.4833333333331</v>
      </c>
      <c r="I321" s="36">
        <v>2266.0166666666669</v>
      </c>
      <c r="J321" s="36">
        <v>2293.583333333333</v>
      </c>
      <c r="K321" s="31">
        <v>2238.4499999999998</v>
      </c>
      <c r="L321" s="31">
        <v>2176.35</v>
      </c>
      <c r="M321" s="31">
        <v>8.1541999999999994</v>
      </c>
      <c r="N321" s="1"/>
      <c r="O321" s="1"/>
    </row>
    <row r="322" spans="1:15" ht="12.75" customHeight="1">
      <c r="A322" s="33">
        <v>312</v>
      </c>
      <c r="B322" s="53" t="s">
        <v>449</v>
      </c>
      <c r="C322" s="31">
        <v>703.45</v>
      </c>
      <c r="D322" s="36">
        <v>697.75</v>
      </c>
      <c r="E322" s="36">
        <v>688.15</v>
      </c>
      <c r="F322" s="36">
        <v>672.85</v>
      </c>
      <c r="G322" s="36">
        <v>663.25</v>
      </c>
      <c r="H322" s="36">
        <v>713.05</v>
      </c>
      <c r="I322" s="36">
        <v>722.64999999999986</v>
      </c>
      <c r="J322" s="36">
        <v>737.94999999999993</v>
      </c>
      <c r="K322" s="31">
        <v>707.35</v>
      </c>
      <c r="L322" s="31">
        <v>682.45</v>
      </c>
      <c r="M322" s="31">
        <v>0.56774000000000002</v>
      </c>
      <c r="N322" s="1"/>
      <c r="O322" s="1"/>
    </row>
    <row r="323" spans="1:15" ht="12.75" customHeight="1">
      <c r="A323" s="33">
        <v>313</v>
      </c>
      <c r="B323" s="53" t="s">
        <v>450</v>
      </c>
      <c r="C323" s="31">
        <v>1037.3499999999999</v>
      </c>
      <c r="D323" s="36">
        <v>1032.7</v>
      </c>
      <c r="E323" s="36">
        <v>1023.6500000000001</v>
      </c>
      <c r="F323" s="36">
        <v>1009.95</v>
      </c>
      <c r="G323" s="36">
        <v>1000.9000000000001</v>
      </c>
      <c r="H323" s="36">
        <v>1046.4000000000001</v>
      </c>
      <c r="I323" s="36">
        <v>1055.4499999999998</v>
      </c>
      <c r="J323" s="36">
        <v>1069.1500000000001</v>
      </c>
      <c r="K323" s="31">
        <v>1041.75</v>
      </c>
      <c r="L323" s="31">
        <v>1019</v>
      </c>
      <c r="M323" s="31">
        <v>3.8252199999999998</v>
      </c>
      <c r="N323" s="1"/>
      <c r="O323" s="1"/>
    </row>
    <row r="324" spans="1:15" ht="12.75" customHeight="1">
      <c r="A324" s="33">
        <v>314</v>
      </c>
      <c r="B324" s="53" t="s">
        <v>175</v>
      </c>
      <c r="C324" s="31">
        <v>1747.85</v>
      </c>
      <c r="D324" s="36">
        <v>1734.8166666666666</v>
      </c>
      <c r="E324" s="36">
        <v>1708.7333333333331</v>
      </c>
      <c r="F324" s="36">
        <v>1669.6166666666666</v>
      </c>
      <c r="G324" s="36">
        <v>1643.5333333333331</v>
      </c>
      <c r="H324" s="36">
        <v>1773.9333333333332</v>
      </c>
      <c r="I324" s="36">
        <v>1800.0166666666667</v>
      </c>
      <c r="J324" s="36">
        <v>1839.1333333333332</v>
      </c>
      <c r="K324" s="31">
        <v>1760.9</v>
      </c>
      <c r="L324" s="31">
        <v>1695.7</v>
      </c>
      <c r="M324" s="31">
        <v>1.83992</v>
      </c>
      <c r="N324" s="1"/>
      <c r="O324" s="1"/>
    </row>
    <row r="325" spans="1:15" ht="12.75" customHeight="1">
      <c r="A325" s="33">
        <v>315</v>
      </c>
      <c r="B325" s="53" t="s">
        <v>837</v>
      </c>
      <c r="C325" s="31">
        <v>414.3</v>
      </c>
      <c r="D325" s="36">
        <v>411.91666666666669</v>
      </c>
      <c r="E325" s="36">
        <v>402.63333333333338</v>
      </c>
      <c r="F325" s="36">
        <v>390.9666666666667</v>
      </c>
      <c r="G325" s="36">
        <v>381.68333333333339</v>
      </c>
      <c r="H325" s="36">
        <v>423.58333333333337</v>
      </c>
      <c r="I325" s="36">
        <v>432.86666666666667</v>
      </c>
      <c r="J325" s="36">
        <v>444.53333333333336</v>
      </c>
      <c r="K325" s="31">
        <v>421.2</v>
      </c>
      <c r="L325" s="31">
        <v>400.25</v>
      </c>
      <c r="M325" s="31">
        <v>8.8311299999999999</v>
      </c>
      <c r="N325" s="1"/>
      <c r="O325" s="1"/>
    </row>
    <row r="326" spans="1:15" ht="12.75" customHeight="1">
      <c r="A326" s="33">
        <v>316</v>
      </c>
      <c r="B326" s="53" t="s">
        <v>284</v>
      </c>
      <c r="C326" s="31">
        <v>67.5</v>
      </c>
      <c r="D326" s="36">
        <v>67.766666666666666</v>
      </c>
      <c r="E326" s="36">
        <v>66.833333333333329</v>
      </c>
      <c r="F326" s="36">
        <v>66.166666666666657</v>
      </c>
      <c r="G326" s="36">
        <v>65.23333333333332</v>
      </c>
      <c r="H326" s="36">
        <v>68.433333333333337</v>
      </c>
      <c r="I326" s="36">
        <v>69.366666666666674</v>
      </c>
      <c r="J326" s="36">
        <v>70.033333333333346</v>
      </c>
      <c r="K326" s="31">
        <v>68.7</v>
      </c>
      <c r="L326" s="31">
        <v>67.099999999999994</v>
      </c>
      <c r="M326" s="31">
        <v>27.174779999999998</v>
      </c>
      <c r="N326" s="1"/>
      <c r="O326" s="1"/>
    </row>
    <row r="327" spans="1:15" ht="12.75" customHeight="1">
      <c r="A327" s="33">
        <v>317</v>
      </c>
      <c r="B327" s="53" t="s">
        <v>451</v>
      </c>
      <c r="C327" s="31">
        <v>2147.4</v>
      </c>
      <c r="D327" s="36">
        <v>2147.6666666666665</v>
      </c>
      <c r="E327" s="36">
        <v>2085.7333333333331</v>
      </c>
      <c r="F327" s="36">
        <v>2024.0666666666666</v>
      </c>
      <c r="G327" s="36">
        <v>1962.1333333333332</v>
      </c>
      <c r="H327" s="36">
        <v>2209.333333333333</v>
      </c>
      <c r="I327" s="36">
        <v>2271.2666666666664</v>
      </c>
      <c r="J327" s="36">
        <v>2332.9333333333329</v>
      </c>
      <c r="K327" s="31">
        <v>2209.6</v>
      </c>
      <c r="L327" s="31">
        <v>2086</v>
      </c>
      <c r="M327" s="31">
        <v>5.0007400000000004</v>
      </c>
      <c r="N327" s="1"/>
      <c r="O327" s="1"/>
    </row>
    <row r="328" spans="1:15" ht="12.75" customHeight="1">
      <c r="A328" s="33">
        <v>318</v>
      </c>
      <c r="B328" s="53" t="s">
        <v>179</v>
      </c>
      <c r="C328" s="31">
        <v>2231.1999999999998</v>
      </c>
      <c r="D328" s="36">
        <v>2230.9</v>
      </c>
      <c r="E328" s="36">
        <v>2212.0500000000002</v>
      </c>
      <c r="F328" s="36">
        <v>2192.9</v>
      </c>
      <c r="G328" s="36">
        <v>2174.0500000000002</v>
      </c>
      <c r="H328" s="36">
        <v>2250.0500000000002</v>
      </c>
      <c r="I328" s="36">
        <v>2268.8999999999996</v>
      </c>
      <c r="J328" s="36">
        <v>2288.0500000000002</v>
      </c>
      <c r="K328" s="31">
        <v>2249.75</v>
      </c>
      <c r="L328" s="31">
        <v>2211.75</v>
      </c>
      <c r="M328" s="31">
        <v>1.6881699999999999</v>
      </c>
      <c r="N328" s="1"/>
      <c r="O328" s="1"/>
    </row>
    <row r="329" spans="1:15" ht="12.75" customHeight="1">
      <c r="A329" s="33">
        <v>319</v>
      </c>
      <c r="B329" s="53" t="s">
        <v>174</v>
      </c>
      <c r="C329" s="31">
        <v>3819.5</v>
      </c>
      <c r="D329" s="36">
        <v>3807.5166666666664</v>
      </c>
      <c r="E329" s="36">
        <v>3757.4833333333327</v>
      </c>
      <c r="F329" s="36">
        <v>3695.4666666666662</v>
      </c>
      <c r="G329" s="36">
        <v>3645.4333333333325</v>
      </c>
      <c r="H329" s="36">
        <v>3869.5333333333328</v>
      </c>
      <c r="I329" s="36">
        <v>3919.5666666666666</v>
      </c>
      <c r="J329" s="36">
        <v>3981.583333333333</v>
      </c>
      <c r="K329" s="31">
        <v>3857.55</v>
      </c>
      <c r="L329" s="31">
        <v>3745.5</v>
      </c>
      <c r="M329" s="31">
        <v>3.7127699999999999</v>
      </c>
      <c r="N329" s="1"/>
      <c r="O329" s="1"/>
    </row>
    <row r="330" spans="1:15" ht="12.75" customHeight="1">
      <c r="A330" s="33">
        <v>320</v>
      </c>
      <c r="B330" s="53" t="s">
        <v>181</v>
      </c>
      <c r="C330" s="31">
        <v>1663.25</v>
      </c>
      <c r="D330" s="36">
        <v>1641.9666666666665</v>
      </c>
      <c r="E330" s="36">
        <v>1611.9333333333329</v>
      </c>
      <c r="F330" s="36">
        <v>1560.6166666666666</v>
      </c>
      <c r="G330" s="36">
        <v>1530.583333333333</v>
      </c>
      <c r="H330" s="36">
        <v>1693.2833333333328</v>
      </c>
      <c r="I330" s="36">
        <v>1723.3166666666662</v>
      </c>
      <c r="J330" s="36">
        <v>1774.6333333333328</v>
      </c>
      <c r="K330" s="31">
        <v>1672</v>
      </c>
      <c r="L330" s="31">
        <v>1590.65</v>
      </c>
      <c r="M330" s="31">
        <v>5.15191</v>
      </c>
      <c r="N330" s="1"/>
      <c r="O330" s="1"/>
    </row>
    <row r="331" spans="1:15" ht="12.75" customHeight="1">
      <c r="A331" s="33">
        <v>321</v>
      </c>
      <c r="B331" s="53" t="s">
        <v>452</v>
      </c>
      <c r="C331" s="31">
        <v>974</v>
      </c>
      <c r="D331" s="36">
        <v>975.04999999999984</v>
      </c>
      <c r="E331" s="36">
        <v>963.24999999999966</v>
      </c>
      <c r="F331" s="36">
        <v>952.49999999999977</v>
      </c>
      <c r="G331" s="36">
        <v>940.69999999999959</v>
      </c>
      <c r="H331" s="36">
        <v>985.79999999999973</v>
      </c>
      <c r="I331" s="36">
        <v>997.59999999999991</v>
      </c>
      <c r="J331" s="36">
        <v>1008.3499999999998</v>
      </c>
      <c r="K331" s="31">
        <v>986.85</v>
      </c>
      <c r="L331" s="31">
        <v>964.3</v>
      </c>
      <c r="M331" s="31">
        <v>2.7758400000000001</v>
      </c>
      <c r="N331" s="1"/>
      <c r="O331" s="1"/>
    </row>
    <row r="332" spans="1:15" ht="12.75" customHeight="1">
      <c r="A332" s="33">
        <v>322</v>
      </c>
      <c r="B332" s="53" t="s">
        <v>453</v>
      </c>
      <c r="C332" s="31">
        <v>132.4</v>
      </c>
      <c r="D332" s="36">
        <v>130.88333333333333</v>
      </c>
      <c r="E332" s="36">
        <v>128.41666666666666</v>
      </c>
      <c r="F332" s="36">
        <v>124.43333333333334</v>
      </c>
      <c r="G332" s="36">
        <v>121.96666666666667</v>
      </c>
      <c r="H332" s="36">
        <v>134.86666666666665</v>
      </c>
      <c r="I332" s="36">
        <v>137.33333333333334</v>
      </c>
      <c r="J332" s="36">
        <v>141.31666666666663</v>
      </c>
      <c r="K332" s="31">
        <v>133.35</v>
      </c>
      <c r="L332" s="31">
        <v>126.9</v>
      </c>
      <c r="M332" s="31">
        <v>102.54403000000001</v>
      </c>
      <c r="N332" s="1"/>
      <c r="O332" s="1"/>
    </row>
    <row r="333" spans="1:15" ht="12.75" customHeight="1">
      <c r="A333" s="33">
        <v>323</v>
      </c>
      <c r="B333" s="53" t="s">
        <v>454</v>
      </c>
      <c r="C333" s="31">
        <v>242.3</v>
      </c>
      <c r="D333" s="36">
        <v>238.78333333333333</v>
      </c>
      <c r="E333" s="36">
        <v>234.06666666666666</v>
      </c>
      <c r="F333" s="36">
        <v>225.83333333333334</v>
      </c>
      <c r="G333" s="36">
        <v>221.11666666666667</v>
      </c>
      <c r="H333" s="36">
        <v>247.01666666666665</v>
      </c>
      <c r="I333" s="36">
        <v>251.73333333333329</v>
      </c>
      <c r="J333" s="36">
        <v>259.96666666666664</v>
      </c>
      <c r="K333" s="31">
        <v>243.5</v>
      </c>
      <c r="L333" s="31">
        <v>230.55</v>
      </c>
      <c r="M333" s="31">
        <v>41.475549999999998</v>
      </c>
      <c r="N333" s="1"/>
      <c r="O333" s="1"/>
    </row>
    <row r="334" spans="1:15" ht="12.75" customHeight="1">
      <c r="A334" s="33">
        <v>324</v>
      </c>
      <c r="B334" s="53" t="s">
        <v>455</v>
      </c>
      <c r="C334" s="31">
        <v>94.5</v>
      </c>
      <c r="D334" s="36">
        <v>93.466666666666654</v>
      </c>
      <c r="E334" s="36">
        <v>91.433333333333309</v>
      </c>
      <c r="F334" s="36">
        <v>88.36666666666666</v>
      </c>
      <c r="G334" s="36">
        <v>86.333333333333314</v>
      </c>
      <c r="H334" s="36">
        <v>96.533333333333303</v>
      </c>
      <c r="I334" s="36">
        <v>98.566666666666634</v>
      </c>
      <c r="J334" s="36">
        <v>101.6333333333333</v>
      </c>
      <c r="K334" s="31">
        <v>95.5</v>
      </c>
      <c r="L334" s="31">
        <v>90.4</v>
      </c>
      <c r="M334" s="31">
        <v>996.53413999999998</v>
      </c>
      <c r="N334" s="1"/>
      <c r="O334" s="1"/>
    </row>
    <row r="335" spans="1:15" ht="12.75" customHeight="1">
      <c r="A335" s="33">
        <v>325</v>
      </c>
      <c r="B335" s="53" t="s">
        <v>456</v>
      </c>
      <c r="C335" s="31">
        <v>217.4</v>
      </c>
      <c r="D335" s="36">
        <v>215.03333333333333</v>
      </c>
      <c r="E335" s="36">
        <v>210.86666666666667</v>
      </c>
      <c r="F335" s="36">
        <v>204.33333333333334</v>
      </c>
      <c r="G335" s="36">
        <v>200.16666666666669</v>
      </c>
      <c r="H335" s="36">
        <v>221.56666666666666</v>
      </c>
      <c r="I335" s="36">
        <v>225.73333333333335</v>
      </c>
      <c r="J335" s="36">
        <v>232.26666666666665</v>
      </c>
      <c r="K335" s="31">
        <v>219.2</v>
      </c>
      <c r="L335" s="31">
        <v>208.5</v>
      </c>
      <c r="M335" s="31">
        <v>34.601179999999999</v>
      </c>
      <c r="N335" s="1"/>
      <c r="O335" s="1"/>
    </row>
    <row r="336" spans="1:15" ht="12.75" customHeight="1">
      <c r="A336" s="33">
        <v>326</v>
      </c>
      <c r="B336" s="53" t="s">
        <v>186</v>
      </c>
      <c r="C336" s="31">
        <v>255.4</v>
      </c>
      <c r="D336" s="36">
        <v>253.61666666666665</v>
      </c>
      <c r="E336" s="36">
        <v>250.23333333333329</v>
      </c>
      <c r="F336" s="36">
        <v>245.06666666666663</v>
      </c>
      <c r="G336" s="36">
        <v>241.68333333333328</v>
      </c>
      <c r="H336" s="36">
        <v>258.7833333333333</v>
      </c>
      <c r="I336" s="36">
        <v>262.16666666666669</v>
      </c>
      <c r="J336" s="36">
        <v>267.33333333333331</v>
      </c>
      <c r="K336" s="31">
        <v>257</v>
      </c>
      <c r="L336" s="31">
        <v>248.45</v>
      </c>
      <c r="M336" s="31">
        <v>94.470200000000006</v>
      </c>
      <c r="N336" s="1"/>
      <c r="O336" s="1"/>
    </row>
    <row r="337" spans="1:15" ht="12.75" customHeight="1">
      <c r="A337" s="33">
        <v>327</v>
      </c>
      <c r="B337" s="53" t="s">
        <v>835</v>
      </c>
      <c r="C337" s="31">
        <v>60.6</v>
      </c>
      <c r="D337" s="36">
        <v>60.016666666666673</v>
      </c>
      <c r="E337" s="36">
        <v>58.833333333333343</v>
      </c>
      <c r="F337" s="36">
        <v>57.06666666666667</v>
      </c>
      <c r="G337" s="36">
        <v>55.88333333333334</v>
      </c>
      <c r="H337" s="36">
        <v>61.783333333333346</v>
      </c>
      <c r="I337" s="36">
        <v>62.966666666666669</v>
      </c>
      <c r="J337" s="36">
        <v>64.733333333333348</v>
      </c>
      <c r="K337" s="31">
        <v>61.2</v>
      </c>
      <c r="L337" s="31">
        <v>58.25</v>
      </c>
      <c r="M337" s="31">
        <v>102.99507</v>
      </c>
      <c r="N337" s="1"/>
      <c r="O337" s="1"/>
    </row>
    <row r="338" spans="1:15" ht="12.75" customHeight="1">
      <c r="A338" s="33">
        <v>328</v>
      </c>
      <c r="B338" s="53" t="s">
        <v>188</v>
      </c>
      <c r="C338" s="31">
        <v>355.5</v>
      </c>
      <c r="D338" s="36">
        <v>353.13333333333338</v>
      </c>
      <c r="E338" s="36">
        <v>349.91666666666674</v>
      </c>
      <c r="F338" s="36">
        <v>344.33333333333337</v>
      </c>
      <c r="G338" s="36">
        <v>341.11666666666673</v>
      </c>
      <c r="H338" s="36">
        <v>358.71666666666675</v>
      </c>
      <c r="I338" s="36">
        <v>361.93333333333334</v>
      </c>
      <c r="J338" s="36">
        <v>367.51666666666677</v>
      </c>
      <c r="K338" s="31">
        <v>356.35</v>
      </c>
      <c r="L338" s="31">
        <v>347.55</v>
      </c>
      <c r="M338" s="31">
        <v>116.99095</v>
      </c>
      <c r="N338" s="1"/>
      <c r="O338" s="1"/>
    </row>
    <row r="339" spans="1:15" ht="12.75" customHeight="1">
      <c r="A339" s="33">
        <v>329</v>
      </c>
      <c r="B339" s="53" t="s">
        <v>458</v>
      </c>
      <c r="C339" s="31">
        <v>1262.2</v>
      </c>
      <c r="D339" s="36">
        <v>1258.2833333333333</v>
      </c>
      <c r="E339" s="36">
        <v>1246.5666666666666</v>
      </c>
      <c r="F339" s="36">
        <v>1230.9333333333334</v>
      </c>
      <c r="G339" s="36">
        <v>1219.2166666666667</v>
      </c>
      <c r="H339" s="36">
        <v>1273.9166666666665</v>
      </c>
      <c r="I339" s="36">
        <v>1285.6333333333332</v>
      </c>
      <c r="J339" s="36">
        <v>1301.2666666666664</v>
      </c>
      <c r="K339" s="31">
        <v>1270</v>
      </c>
      <c r="L339" s="31">
        <v>1242.6500000000001</v>
      </c>
      <c r="M339" s="31">
        <v>1.8719399999999999</v>
      </c>
      <c r="N339" s="1"/>
      <c r="O339" s="1"/>
    </row>
    <row r="340" spans="1:15" ht="12.75" customHeight="1">
      <c r="A340" s="33">
        <v>330</v>
      </c>
      <c r="B340" s="53" t="s">
        <v>182</v>
      </c>
      <c r="C340" s="31">
        <v>173.95</v>
      </c>
      <c r="D340" s="36">
        <v>172.65</v>
      </c>
      <c r="E340" s="36">
        <v>170.60000000000002</v>
      </c>
      <c r="F340" s="36">
        <v>167.25000000000003</v>
      </c>
      <c r="G340" s="36">
        <v>165.20000000000005</v>
      </c>
      <c r="H340" s="36">
        <v>176</v>
      </c>
      <c r="I340" s="36">
        <v>178.05</v>
      </c>
      <c r="J340" s="36">
        <v>181.39999999999998</v>
      </c>
      <c r="K340" s="31">
        <v>174.7</v>
      </c>
      <c r="L340" s="31">
        <v>169.3</v>
      </c>
      <c r="M340" s="31">
        <v>118.6626</v>
      </c>
      <c r="N340" s="1"/>
      <c r="O340" s="1"/>
    </row>
    <row r="341" spans="1:15" ht="12.75" customHeight="1">
      <c r="A341" s="33">
        <v>331</v>
      </c>
      <c r="B341" s="53" t="s">
        <v>184</v>
      </c>
      <c r="C341" s="31">
        <v>3247.55</v>
      </c>
      <c r="D341" s="36">
        <v>3251.3666666666668</v>
      </c>
      <c r="E341" s="36">
        <v>3207.7833333333338</v>
      </c>
      <c r="F341" s="36">
        <v>3168.0166666666669</v>
      </c>
      <c r="G341" s="36">
        <v>3124.4333333333338</v>
      </c>
      <c r="H341" s="36">
        <v>3291.1333333333337</v>
      </c>
      <c r="I341" s="36">
        <v>3334.7166666666667</v>
      </c>
      <c r="J341" s="36">
        <v>3374.4833333333336</v>
      </c>
      <c r="K341" s="31">
        <v>3294.95</v>
      </c>
      <c r="L341" s="31">
        <v>3211.6</v>
      </c>
      <c r="M341" s="31">
        <v>2.0689799999999998</v>
      </c>
      <c r="N341" s="1"/>
      <c r="O341" s="1"/>
    </row>
    <row r="342" spans="1:15" ht="12.75" customHeight="1">
      <c r="A342" s="33">
        <v>332</v>
      </c>
      <c r="B342" s="53" t="s">
        <v>459</v>
      </c>
      <c r="C342" s="31">
        <v>617.5</v>
      </c>
      <c r="D342" s="36">
        <v>617.44999999999993</v>
      </c>
      <c r="E342" s="36">
        <v>610.04999999999984</v>
      </c>
      <c r="F342" s="36">
        <v>602.59999999999991</v>
      </c>
      <c r="G342" s="36">
        <v>595.19999999999982</v>
      </c>
      <c r="H342" s="36">
        <v>624.89999999999986</v>
      </c>
      <c r="I342" s="36">
        <v>632.29999999999995</v>
      </c>
      <c r="J342" s="36">
        <v>639.74999999999989</v>
      </c>
      <c r="K342" s="31">
        <v>624.85</v>
      </c>
      <c r="L342" s="31">
        <v>610</v>
      </c>
      <c r="M342" s="31">
        <v>1.94913</v>
      </c>
      <c r="N342" s="1"/>
      <c r="O342" s="1"/>
    </row>
    <row r="343" spans="1:15" ht="12.75" customHeight="1">
      <c r="A343" s="33">
        <v>333</v>
      </c>
      <c r="B343" s="53" t="s">
        <v>185</v>
      </c>
      <c r="C343" s="31">
        <v>2533.1999999999998</v>
      </c>
      <c r="D343" s="36">
        <v>2528.5499999999997</v>
      </c>
      <c r="E343" s="36">
        <v>2508.0999999999995</v>
      </c>
      <c r="F343" s="36">
        <v>2482.9999999999995</v>
      </c>
      <c r="G343" s="36">
        <v>2462.5499999999993</v>
      </c>
      <c r="H343" s="36">
        <v>2553.6499999999996</v>
      </c>
      <c r="I343" s="36">
        <v>2574.0999999999995</v>
      </c>
      <c r="J343" s="36">
        <v>2599.1999999999998</v>
      </c>
      <c r="K343" s="31">
        <v>2549</v>
      </c>
      <c r="L343" s="31">
        <v>2503.4499999999998</v>
      </c>
      <c r="M343" s="31">
        <v>6.9741600000000004</v>
      </c>
      <c r="N343" s="1"/>
      <c r="O343" s="1"/>
    </row>
    <row r="344" spans="1:15" ht="12.75" customHeight="1">
      <c r="A344" s="33">
        <v>334</v>
      </c>
      <c r="B344" s="53" t="s">
        <v>460</v>
      </c>
      <c r="C344" s="31">
        <v>78</v>
      </c>
      <c r="D344" s="36">
        <v>76.899999999999991</v>
      </c>
      <c r="E344" s="36">
        <v>75.09999999999998</v>
      </c>
      <c r="F344" s="36">
        <v>72.199999999999989</v>
      </c>
      <c r="G344" s="36">
        <v>70.399999999999977</v>
      </c>
      <c r="H344" s="36">
        <v>79.799999999999983</v>
      </c>
      <c r="I344" s="36">
        <v>81.599999999999994</v>
      </c>
      <c r="J344" s="36">
        <v>84.499999999999986</v>
      </c>
      <c r="K344" s="31">
        <v>78.7</v>
      </c>
      <c r="L344" s="31">
        <v>74</v>
      </c>
      <c r="M344" s="31">
        <v>8.8380200000000002</v>
      </c>
      <c r="N344" s="1"/>
      <c r="O344" s="1"/>
    </row>
    <row r="345" spans="1:15" ht="12.75" customHeight="1">
      <c r="A345" s="33">
        <v>335</v>
      </c>
      <c r="B345" s="53" t="s">
        <v>285</v>
      </c>
      <c r="C345" s="31">
        <v>572.45000000000005</v>
      </c>
      <c r="D345" s="36">
        <v>571.83333333333337</v>
      </c>
      <c r="E345" s="36">
        <v>565.9666666666667</v>
      </c>
      <c r="F345" s="36">
        <v>559.48333333333335</v>
      </c>
      <c r="G345" s="36">
        <v>553.61666666666667</v>
      </c>
      <c r="H345" s="36">
        <v>578.31666666666672</v>
      </c>
      <c r="I345" s="36">
        <v>584.18333333333328</v>
      </c>
      <c r="J345" s="36">
        <v>590.66666666666674</v>
      </c>
      <c r="K345" s="31">
        <v>577.70000000000005</v>
      </c>
      <c r="L345" s="31">
        <v>565.35</v>
      </c>
      <c r="M345" s="31">
        <v>3.3371400000000002</v>
      </c>
      <c r="N345" s="1"/>
      <c r="O345" s="1"/>
    </row>
    <row r="346" spans="1:15" ht="12.75" customHeight="1">
      <c r="A346" s="33">
        <v>336</v>
      </c>
      <c r="B346" s="53" t="s">
        <v>461</v>
      </c>
      <c r="C346" s="31">
        <v>312.60000000000002</v>
      </c>
      <c r="D346" s="36">
        <v>314.18333333333334</v>
      </c>
      <c r="E346" s="36">
        <v>309.36666666666667</v>
      </c>
      <c r="F346" s="36">
        <v>306.13333333333333</v>
      </c>
      <c r="G346" s="36">
        <v>301.31666666666666</v>
      </c>
      <c r="H346" s="36">
        <v>317.41666666666669</v>
      </c>
      <c r="I346" s="36">
        <v>322.23333333333341</v>
      </c>
      <c r="J346" s="36">
        <v>325.4666666666667</v>
      </c>
      <c r="K346" s="31">
        <v>319</v>
      </c>
      <c r="L346" s="31">
        <v>310.95</v>
      </c>
      <c r="M346" s="31">
        <v>1.9443600000000001</v>
      </c>
      <c r="N346" s="1"/>
      <c r="O346" s="1"/>
    </row>
    <row r="347" spans="1:15" ht="12.75" customHeight="1">
      <c r="A347" s="33">
        <v>337</v>
      </c>
      <c r="B347" s="53" t="s">
        <v>189</v>
      </c>
      <c r="C347" s="31">
        <v>1469.65</v>
      </c>
      <c r="D347" s="36">
        <v>1466.25</v>
      </c>
      <c r="E347" s="36">
        <v>1447.8</v>
      </c>
      <c r="F347" s="36">
        <v>1425.95</v>
      </c>
      <c r="G347" s="36">
        <v>1407.5</v>
      </c>
      <c r="H347" s="36">
        <v>1488.1</v>
      </c>
      <c r="I347" s="36">
        <v>1506.5499999999997</v>
      </c>
      <c r="J347" s="36">
        <v>1528.3999999999999</v>
      </c>
      <c r="K347" s="31">
        <v>1484.7</v>
      </c>
      <c r="L347" s="31">
        <v>1444.4</v>
      </c>
      <c r="M347" s="31">
        <v>2.2257099999999999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270.25</v>
      </c>
      <c r="D348" s="36">
        <v>268.63333333333338</v>
      </c>
      <c r="E348" s="36">
        <v>266.06666666666678</v>
      </c>
      <c r="F348" s="36">
        <v>261.88333333333338</v>
      </c>
      <c r="G348" s="36">
        <v>259.31666666666678</v>
      </c>
      <c r="H348" s="36">
        <v>272.81666666666678</v>
      </c>
      <c r="I348" s="36">
        <v>275.38333333333338</v>
      </c>
      <c r="J348" s="36">
        <v>279.56666666666678</v>
      </c>
      <c r="K348" s="31">
        <v>271.2</v>
      </c>
      <c r="L348" s="31">
        <v>264.45</v>
      </c>
      <c r="M348" s="31">
        <v>95.307379999999995</v>
      </c>
      <c r="N348" s="1"/>
      <c r="O348" s="1"/>
    </row>
    <row r="349" spans="1:15" ht="12.75" customHeight="1">
      <c r="A349" s="33">
        <v>339</v>
      </c>
      <c r="B349" s="53" t="s">
        <v>286</v>
      </c>
      <c r="C349" s="31">
        <v>619.1</v>
      </c>
      <c r="D349" s="36">
        <v>613.2166666666667</v>
      </c>
      <c r="E349" s="36">
        <v>603.53333333333342</v>
      </c>
      <c r="F349" s="36">
        <v>587.9666666666667</v>
      </c>
      <c r="G349" s="36">
        <v>578.28333333333342</v>
      </c>
      <c r="H349" s="36">
        <v>628.78333333333342</v>
      </c>
      <c r="I349" s="36">
        <v>638.46666666666681</v>
      </c>
      <c r="J349" s="36">
        <v>654.03333333333342</v>
      </c>
      <c r="K349" s="31">
        <v>622.9</v>
      </c>
      <c r="L349" s="31">
        <v>597.65</v>
      </c>
      <c r="M349" s="31">
        <v>30.985309999999998</v>
      </c>
      <c r="N349" s="1"/>
      <c r="O349" s="1"/>
    </row>
    <row r="350" spans="1:15" ht="12.75" customHeight="1">
      <c r="A350" s="33">
        <v>340</v>
      </c>
      <c r="B350" s="53" t="s">
        <v>462</v>
      </c>
      <c r="C350" s="31">
        <v>1609.25</v>
      </c>
      <c r="D350" s="36">
        <v>1613.1333333333332</v>
      </c>
      <c r="E350" s="36">
        <v>1587.2666666666664</v>
      </c>
      <c r="F350" s="36">
        <v>1565.2833333333333</v>
      </c>
      <c r="G350" s="36">
        <v>1539.4166666666665</v>
      </c>
      <c r="H350" s="36">
        <v>1635.1166666666663</v>
      </c>
      <c r="I350" s="36">
        <v>1660.9833333333331</v>
      </c>
      <c r="J350" s="36">
        <v>1682.9666666666662</v>
      </c>
      <c r="K350" s="31">
        <v>1639</v>
      </c>
      <c r="L350" s="31">
        <v>1591.15</v>
      </c>
      <c r="M350" s="31">
        <v>3.4487100000000002</v>
      </c>
      <c r="N350" s="1"/>
      <c r="O350" s="1"/>
    </row>
    <row r="351" spans="1:15" ht="12.75" customHeight="1">
      <c r="A351" s="33">
        <v>341</v>
      </c>
      <c r="B351" s="53" t="s">
        <v>287</v>
      </c>
      <c r="C351" s="31">
        <v>349.65</v>
      </c>
      <c r="D351" s="36">
        <v>344.8</v>
      </c>
      <c r="E351" s="36">
        <v>339.95000000000005</v>
      </c>
      <c r="F351" s="36">
        <v>330.25000000000006</v>
      </c>
      <c r="G351" s="36">
        <v>325.40000000000009</v>
      </c>
      <c r="H351" s="36">
        <v>354.5</v>
      </c>
      <c r="I351" s="36">
        <v>359.35</v>
      </c>
      <c r="J351" s="36">
        <v>369.04999999999995</v>
      </c>
      <c r="K351" s="31">
        <v>349.65</v>
      </c>
      <c r="L351" s="31">
        <v>335.1</v>
      </c>
      <c r="M351" s="31">
        <v>56.928849999999997</v>
      </c>
      <c r="N351" s="1"/>
      <c r="O351" s="1"/>
    </row>
    <row r="352" spans="1:15" ht="12.75" customHeight="1">
      <c r="A352" s="33">
        <v>342</v>
      </c>
      <c r="B352" s="53" t="s">
        <v>190</v>
      </c>
      <c r="C352" s="31">
        <v>7580.75</v>
      </c>
      <c r="D352" s="36">
        <v>7541.0666666666666</v>
      </c>
      <c r="E352" s="36">
        <v>7473.6833333333334</v>
      </c>
      <c r="F352" s="36">
        <v>7366.6166666666668</v>
      </c>
      <c r="G352" s="36">
        <v>7299.2333333333336</v>
      </c>
      <c r="H352" s="36">
        <v>7648.1333333333332</v>
      </c>
      <c r="I352" s="36">
        <v>7715.5166666666664</v>
      </c>
      <c r="J352" s="36">
        <v>7822.583333333333</v>
      </c>
      <c r="K352" s="31">
        <v>7608.45</v>
      </c>
      <c r="L352" s="31">
        <v>7434</v>
      </c>
      <c r="M352" s="31">
        <v>1.1904999999999999</v>
      </c>
      <c r="N352" s="1"/>
      <c r="O352" s="1"/>
    </row>
    <row r="353" spans="1:15" ht="12.75" customHeight="1">
      <c r="A353" s="33">
        <v>343</v>
      </c>
      <c r="B353" s="53" t="s">
        <v>463</v>
      </c>
      <c r="C353" s="31">
        <v>208.75</v>
      </c>
      <c r="D353" s="36">
        <v>211.06666666666669</v>
      </c>
      <c r="E353" s="36">
        <v>205.73333333333338</v>
      </c>
      <c r="F353" s="36">
        <v>202.7166666666667</v>
      </c>
      <c r="G353" s="36">
        <v>197.38333333333338</v>
      </c>
      <c r="H353" s="36">
        <v>214.08333333333337</v>
      </c>
      <c r="I353" s="36">
        <v>219.41666666666669</v>
      </c>
      <c r="J353" s="36">
        <v>222.43333333333337</v>
      </c>
      <c r="K353" s="31">
        <v>216.4</v>
      </c>
      <c r="L353" s="31">
        <v>208.05</v>
      </c>
      <c r="M353" s="31">
        <v>5.7897400000000001</v>
      </c>
      <c r="N353" s="1"/>
      <c r="O353" s="1"/>
    </row>
    <row r="354" spans="1:15" ht="12.75" customHeight="1">
      <c r="A354" s="33">
        <v>344</v>
      </c>
      <c r="B354" s="53" t="s">
        <v>288</v>
      </c>
      <c r="C354" s="31">
        <v>1202.25</v>
      </c>
      <c r="D354" s="36">
        <v>1212.2833333333333</v>
      </c>
      <c r="E354" s="36">
        <v>1180.0666666666666</v>
      </c>
      <c r="F354" s="36">
        <v>1157.8833333333332</v>
      </c>
      <c r="G354" s="36">
        <v>1125.6666666666665</v>
      </c>
      <c r="H354" s="36">
        <v>1234.4666666666667</v>
      </c>
      <c r="I354" s="36">
        <v>1266.6833333333334</v>
      </c>
      <c r="J354" s="36">
        <v>1288.8666666666668</v>
      </c>
      <c r="K354" s="31">
        <v>1244.5</v>
      </c>
      <c r="L354" s="31">
        <v>1190.0999999999999</v>
      </c>
      <c r="M354" s="31">
        <v>12.359769999999999</v>
      </c>
      <c r="N354" s="1"/>
      <c r="O354" s="1"/>
    </row>
    <row r="355" spans="1:15" ht="12.75" customHeight="1">
      <c r="A355" s="33">
        <v>345</v>
      </c>
      <c r="B355" s="53" t="s">
        <v>464</v>
      </c>
      <c r="C355" s="31">
        <v>252.45</v>
      </c>
      <c r="D355" s="36">
        <v>250.51666666666665</v>
      </c>
      <c r="E355" s="36">
        <v>246.33333333333331</v>
      </c>
      <c r="F355" s="36">
        <v>240.21666666666667</v>
      </c>
      <c r="G355" s="36">
        <v>236.03333333333333</v>
      </c>
      <c r="H355" s="36">
        <v>256.63333333333333</v>
      </c>
      <c r="I355" s="36">
        <v>260.81666666666661</v>
      </c>
      <c r="J355" s="36">
        <v>266.93333333333328</v>
      </c>
      <c r="K355" s="31">
        <v>254.7</v>
      </c>
      <c r="L355" s="31">
        <v>244.4</v>
      </c>
      <c r="M355" s="31">
        <v>9.4270200000000006</v>
      </c>
      <c r="N355" s="1"/>
      <c r="O355" s="1"/>
    </row>
    <row r="356" spans="1:15" ht="12.75" customHeight="1">
      <c r="A356" s="33">
        <v>346</v>
      </c>
      <c r="B356" s="53" t="s">
        <v>198</v>
      </c>
      <c r="C356" s="31">
        <v>3562.6</v>
      </c>
      <c r="D356" s="36">
        <v>3545.7166666666667</v>
      </c>
      <c r="E356" s="36">
        <v>3521.0333333333333</v>
      </c>
      <c r="F356" s="36">
        <v>3479.4666666666667</v>
      </c>
      <c r="G356" s="36">
        <v>3454.7833333333333</v>
      </c>
      <c r="H356" s="36">
        <v>3587.2833333333333</v>
      </c>
      <c r="I356" s="36">
        <v>3611.9666666666667</v>
      </c>
      <c r="J356" s="36">
        <v>3653.5333333333333</v>
      </c>
      <c r="K356" s="31">
        <v>3570.4</v>
      </c>
      <c r="L356" s="31">
        <v>3504.15</v>
      </c>
      <c r="M356" s="31">
        <v>1.0630900000000001</v>
      </c>
      <c r="N356" s="1"/>
      <c r="O356" s="1"/>
    </row>
    <row r="357" spans="1:15" ht="12.75" customHeight="1">
      <c r="A357" s="33">
        <v>347</v>
      </c>
      <c r="B357" s="53" t="s">
        <v>465</v>
      </c>
      <c r="C357" s="31">
        <v>739.6</v>
      </c>
      <c r="D357" s="36">
        <v>744.13333333333321</v>
      </c>
      <c r="E357" s="36">
        <v>731.01666666666642</v>
      </c>
      <c r="F357" s="36">
        <v>722.43333333333317</v>
      </c>
      <c r="G357" s="36">
        <v>709.31666666666638</v>
      </c>
      <c r="H357" s="36">
        <v>752.71666666666647</v>
      </c>
      <c r="I357" s="36">
        <v>765.83333333333326</v>
      </c>
      <c r="J357" s="36">
        <v>774.41666666666652</v>
      </c>
      <c r="K357" s="31">
        <v>757.25</v>
      </c>
      <c r="L357" s="31">
        <v>735.55</v>
      </c>
      <c r="M357" s="31">
        <v>2.3620199999999998</v>
      </c>
      <c r="N357" s="1"/>
      <c r="O357" s="1"/>
    </row>
    <row r="358" spans="1:15" ht="12.75" customHeight="1">
      <c r="A358" s="33">
        <v>348</v>
      </c>
      <c r="B358" s="53" t="s">
        <v>466</v>
      </c>
      <c r="C358" s="31">
        <v>433.85</v>
      </c>
      <c r="D358" s="36">
        <v>431.2</v>
      </c>
      <c r="E358" s="36">
        <v>422.9</v>
      </c>
      <c r="F358" s="36">
        <v>411.95</v>
      </c>
      <c r="G358" s="36">
        <v>403.65</v>
      </c>
      <c r="H358" s="36">
        <v>442.15</v>
      </c>
      <c r="I358" s="36">
        <v>450.45000000000005</v>
      </c>
      <c r="J358" s="36">
        <v>461.4</v>
      </c>
      <c r="K358" s="31">
        <v>439.5</v>
      </c>
      <c r="L358" s="31">
        <v>420.25</v>
      </c>
      <c r="M358" s="31">
        <v>3.75359</v>
      </c>
      <c r="N358" s="1"/>
      <c r="O358" s="1"/>
    </row>
    <row r="359" spans="1:15" ht="12.75" customHeight="1">
      <c r="A359" s="33">
        <v>349</v>
      </c>
      <c r="B359" s="53" t="s">
        <v>203</v>
      </c>
      <c r="C359" s="31">
        <v>1288.0999999999999</v>
      </c>
      <c r="D359" s="36">
        <v>1290.3333333333333</v>
      </c>
      <c r="E359" s="36">
        <v>1275.8166666666666</v>
      </c>
      <c r="F359" s="36">
        <v>1263.5333333333333</v>
      </c>
      <c r="G359" s="36">
        <v>1249.0166666666667</v>
      </c>
      <c r="H359" s="36">
        <v>1302.6166666666666</v>
      </c>
      <c r="I359" s="36">
        <v>1317.1333333333334</v>
      </c>
      <c r="J359" s="36">
        <v>1329.4166666666665</v>
      </c>
      <c r="K359" s="31">
        <v>1304.8499999999999</v>
      </c>
      <c r="L359" s="31">
        <v>1278.05</v>
      </c>
      <c r="M359" s="31">
        <v>5.47295</v>
      </c>
      <c r="N359" s="1"/>
      <c r="O359" s="1"/>
    </row>
    <row r="360" spans="1:15" ht="12.75" customHeight="1">
      <c r="A360" s="33">
        <v>350</v>
      </c>
      <c r="B360" s="53" t="s">
        <v>192</v>
      </c>
      <c r="C360" s="31">
        <v>34524.550000000003</v>
      </c>
      <c r="D360" s="36">
        <v>34473.683333333334</v>
      </c>
      <c r="E360" s="36">
        <v>34248.366666666669</v>
      </c>
      <c r="F360" s="36">
        <v>33972.183333333334</v>
      </c>
      <c r="G360" s="36">
        <v>33746.866666666669</v>
      </c>
      <c r="H360" s="36">
        <v>34749.866666666669</v>
      </c>
      <c r="I360" s="36">
        <v>34975.183333333334</v>
      </c>
      <c r="J360" s="36">
        <v>35251.366666666669</v>
      </c>
      <c r="K360" s="31">
        <v>34699</v>
      </c>
      <c r="L360" s="31">
        <v>34197.5</v>
      </c>
      <c r="M360" s="31">
        <v>0.1862</v>
      </c>
      <c r="N360" s="1"/>
      <c r="O360" s="1"/>
    </row>
    <row r="361" spans="1:15" ht="12.75" customHeight="1">
      <c r="A361" s="33">
        <v>351</v>
      </c>
      <c r="B361" s="53" t="s">
        <v>289</v>
      </c>
      <c r="C361" s="31">
        <v>1361.4</v>
      </c>
      <c r="D361" s="36">
        <v>1359.0333333333335</v>
      </c>
      <c r="E361" s="36">
        <v>1345.366666666667</v>
      </c>
      <c r="F361" s="36">
        <v>1329.3333333333335</v>
      </c>
      <c r="G361" s="36">
        <v>1315.666666666667</v>
      </c>
      <c r="H361" s="36">
        <v>1375.0666666666671</v>
      </c>
      <c r="I361" s="36">
        <v>1388.7333333333336</v>
      </c>
      <c r="J361" s="36">
        <v>1404.7666666666671</v>
      </c>
      <c r="K361" s="31">
        <v>1372.7</v>
      </c>
      <c r="L361" s="31">
        <v>1343</v>
      </c>
      <c r="M361" s="31">
        <v>2.5176099999999999</v>
      </c>
      <c r="N361" s="1"/>
      <c r="O361" s="1"/>
    </row>
    <row r="362" spans="1:15" ht="12.75" customHeight="1">
      <c r="A362" s="33">
        <v>352</v>
      </c>
      <c r="B362" s="53" t="s">
        <v>194</v>
      </c>
      <c r="C362" s="31">
        <v>3367.5</v>
      </c>
      <c r="D362" s="36">
        <v>3341.4666666666667</v>
      </c>
      <c r="E362" s="36">
        <v>3280.0333333333333</v>
      </c>
      <c r="F362" s="36">
        <v>3192.5666666666666</v>
      </c>
      <c r="G362" s="36">
        <v>3131.1333333333332</v>
      </c>
      <c r="H362" s="36">
        <v>3428.9333333333334</v>
      </c>
      <c r="I362" s="36">
        <v>3490.3666666666668</v>
      </c>
      <c r="J362" s="36">
        <v>3577.8333333333335</v>
      </c>
      <c r="K362" s="31">
        <v>3402.9</v>
      </c>
      <c r="L362" s="31">
        <v>3254</v>
      </c>
      <c r="M362" s="31">
        <v>5.7402600000000001</v>
      </c>
      <c r="N362" s="1"/>
      <c r="O362" s="1"/>
    </row>
    <row r="363" spans="1:15" ht="12.75" customHeight="1">
      <c r="A363" s="33">
        <v>353</v>
      </c>
      <c r="B363" s="53" t="s">
        <v>195</v>
      </c>
      <c r="C363" s="31">
        <v>299.64999999999998</v>
      </c>
      <c r="D363" s="36">
        <v>298.06666666666666</v>
      </c>
      <c r="E363" s="36">
        <v>294.73333333333335</v>
      </c>
      <c r="F363" s="36">
        <v>289.81666666666666</v>
      </c>
      <c r="G363" s="36">
        <v>286.48333333333335</v>
      </c>
      <c r="H363" s="36">
        <v>302.98333333333335</v>
      </c>
      <c r="I363" s="36">
        <v>306.31666666666672</v>
      </c>
      <c r="J363" s="36">
        <v>311.23333333333335</v>
      </c>
      <c r="K363" s="31">
        <v>301.39999999999998</v>
      </c>
      <c r="L363" s="31">
        <v>293.14999999999998</v>
      </c>
      <c r="M363" s="31">
        <v>31.813110000000002</v>
      </c>
      <c r="N363" s="1"/>
      <c r="O363" s="1"/>
    </row>
    <row r="364" spans="1:15" ht="12.75" customHeight="1">
      <c r="A364" s="33">
        <v>354</v>
      </c>
      <c r="B364" s="53" t="s">
        <v>467</v>
      </c>
      <c r="C364" s="31">
        <v>4338.5</v>
      </c>
      <c r="D364" s="36">
        <v>4310.45</v>
      </c>
      <c r="E364" s="36">
        <v>4250.8999999999996</v>
      </c>
      <c r="F364" s="36">
        <v>4163.3</v>
      </c>
      <c r="G364" s="36">
        <v>4103.75</v>
      </c>
      <c r="H364" s="36">
        <v>4398.0499999999993</v>
      </c>
      <c r="I364" s="36">
        <v>4457.6000000000004</v>
      </c>
      <c r="J364" s="36">
        <v>4545.1999999999989</v>
      </c>
      <c r="K364" s="31">
        <v>4370</v>
      </c>
      <c r="L364" s="31">
        <v>4222.8500000000004</v>
      </c>
      <c r="M364" s="31">
        <v>0.13575000000000001</v>
      </c>
      <c r="N364" s="1"/>
      <c r="O364" s="1"/>
    </row>
    <row r="365" spans="1:15" ht="12.75" customHeight="1">
      <c r="A365" s="33">
        <v>355</v>
      </c>
      <c r="B365" s="53" t="s">
        <v>468</v>
      </c>
      <c r="C365" s="31">
        <v>2857.95</v>
      </c>
      <c r="D365" s="36">
        <v>2838.7833333333333</v>
      </c>
      <c r="E365" s="36">
        <v>2794.1666666666665</v>
      </c>
      <c r="F365" s="36">
        <v>2730.3833333333332</v>
      </c>
      <c r="G365" s="36">
        <v>2685.7666666666664</v>
      </c>
      <c r="H365" s="36">
        <v>2902.5666666666666</v>
      </c>
      <c r="I365" s="36">
        <v>2947.1833333333334</v>
      </c>
      <c r="J365" s="36">
        <v>3010.9666666666667</v>
      </c>
      <c r="K365" s="31">
        <v>2883.4</v>
      </c>
      <c r="L365" s="31">
        <v>2775</v>
      </c>
      <c r="M365" s="31">
        <v>4.8612900000000003</v>
      </c>
      <c r="N365" s="1"/>
      <c r="O365" s="1"/>
    </row>
    <row r="366" spans="1:15" ht="12.75" customHeight="1">
      <c r="A366" s="33">
        <v>356</v>
      </c>
      <c r="B366" s="53" t="s">
        <v>197</v>
      </c>
      <c r="C366" s="31">
        <v>2919.95</v>
      </c>
      <c r="D366" s="36">
        <v>2900.6833333333329</v>
      </c>
      <c r="E366" s="36">
        <v>2864.3666666666659</v>
      </c>
      <c r="F366" s="36">
        <v>2808.7833333333328</v>
      </c>
      <c r="G366" s="36">
        <v>2772.4666666666658</v>
      </c>
      <c r="H366" s="36">
        <v>2956.266666666666</v>
      </c>
      <c r="I366" s="36">
        <v>2992.5833333333326</v>
      </c>
      <c r="J366" s="36">
        <v>3048.1666666666661</v>
      </c>
      <c r="K366" s="31">
        <v>2937</v>
      </c>
      <c r="L366" s="31">
        <v>2845.1</v>
      </c>
      <c r="M366" s="31">
        <v>5.5514799999999997</v>
      </c>
      <c r="N366" s="1"/>
      <c r="O366" s="1"/>
    </row>
    <row r="367" spans="1:15" ht="12.75" customHeight="1">
      <c r="A367" s="33">
        <v>357</v>
      </c>
      <c r="B367" s="53" t="s">
        <v>193</v>
      </c>
      <c r="C367" s="31">
        <v>847.4</v>
      </c>
      <c r="D367" s="36">
        <v>837.56666666666661</v>
      </c>
      <c r="E367" s="36">
        <v>826.13333333333321</v>
      </c>
      <c r="F367" s="36">
        <v>804.86666666666656</v>
      </c>
      <c r="G367" s="36">
        <v>793.43333333333317</v>
      </c>
      <c r="H367" s="36">
        <v>858.83333333333326</v>
      </c>
      <c r="I367" s="36">
        <v>870.26666666666665</v>
      </c>
      <c r="J367" s="36">
        <v>891.5333333333333</v>
      </c>
      <c r="K367" s="31">
        <v>849</v>
      </c>
      <c r="L367" s="31">
        <v>816.3</v>
      </c>
      <c r="M367" s="31">
        <v>18.11909</v>
      </c>
      <c r="N367" s="1"/>
      <c r="O367" s="1"/>
    </row>
    <row r="368" spans="1:15" ht="12.75" customHeight="1">
      <c r="A368" s="33">
        <v>358</v>
      </c>
      <c r="B368" s="53" t="s">
        <v>469</v>
      </c>
      <c r="C368" s="31">
        <v>150.44999999999999</v>
      </c>
      <c r="D368" s="36">
        <v>148.83333333333334</v>
      </c>
      <c r="E368" s="36">
        <v>145.86666666666667</v>
      </c>
      <c r="F368" s="36">
        <v>141.28333333333333</v>
      </c>
      <c r="G368" s="36">
        <v>138.31666666666666</v>
      </c>
      <c r="H368" s="36">
        <v>153.41666666666669</v>
      </c>
      <c r="I368" s="36">
        <v>156.38333333333333</v>
      </c>
      <c r="J368" s="36">
        <v>160.9666666666667</v>
      </c>
      <c r="K368" s="31">
        <v>151.80000000000001</v>
      </c>
      <c r="L368" s="31">
        <v>144.25</v>
      </c>
      <c r="M368" s="31">
        <v>46.072429999999997</v>
      </c>
      <c r="N368" s="1"/>
      <c r="O368" s="1"/>
    </row>
    <row r="369" spans="1:15" ht="12.75" customHeight="1">
      <c r="A369" s="33">
        <v>359</v>
      </c>
      <c r="B369" s="53" t="s">
        <v>470</v>
      </c>
      <c r="C369" s="31">
        <v>1609.85</v>
      </c>
      <c r="D369" s="36">
        <v>1601.9333333333334</v>
      </c>
      <c r="E369" s="36">
        <v>1577.9166666666667</v>
      </c>
      <c r="F369" s="36">
        <v>1545.9833333333333</v>
      </c>
      <c r="G369" s="36">
        <v>1521.9666666666667</v>
      </c>
      <c r="H369" s="36">
        <v>1633.8666666666668</v>
      </c>
      <c r="I369" s="36">
        <v>1657.8833333333332</v>
      </c>
      <c r="J369" s="36">
        <v>1689.8166666666668</v>
      </c>
      <c r="K369" s="31">
        <v>1625.95</v>
      </c>
      <c r="L369" s="31">
        <v>1570</v>
      </c>
      <c r="M369" s="31">
        <v>0.17136000000000001</v>
      </c>
      <c r="N369" s="1"/>
      <c r="O369" s="1"/>
    </row>
    <row r="370" spans="1:15" ht="12.75" customHeight="1">
      <c r="A370" s="33">
        <v>360</v>
      </c>
      <c r="B370" s="53" t="s">
        <v>200</v>
      </c>
      <c r="C370" s="31">
        <v>6155.65</v>
      </c>
      <c r="D370" s="36">
        <v>6093.5333333333328</v>
      </c>
      <c r="E370" s="36">
        <v>5824.1166666666659</v>
      </c>
      <c r="F370" s="36">
        <v>5492.583333333333</v>
      </c>
      <c r="G370" s="36">
        <v>5223.1666666666661</v>
      </c>
      <c r="H370" s="36">
        <v>6425.0666666666657</v>
      </c>
      <c r="I370" s="36">
        <v>6694.4833333333336</v>
      </c>
      <c r="J370" s="36">
        <v>7026.0166666666655</v>
      </c>
      <c r="K370" s="31">
        <v>6362.95</v>
      </c>
      <c r="L370" s="31">
        <v>5762</v>
      </c>
      <c r="M370" s="31">
        <v>34.231070000000003</v>
      </c>
      <c r="N370" s="1"/>
      <c r="O370" s="1"/>
    </row>
    <row r="371" spans="1:15" ht="12.75" customHeight="1">
      <c r="A371" s="33">
        <v>361</v>
      </c>
      <c r="B371" s="53" t="s">
        <v>471</v>
      </c>
      <c r="C371" s="31">
        <v>847.2</v>
      </c>
      <c r="D371" s="36">
        <v>846.95000000000016</v>
      </c>
      <c r="E371" s="36">
        <v>838.0500000000003</v>
      </c>
      <c r="F371" s="36">
        <v>828.90000000000009</v>
      </c>
      <c r="G371" s="36">
        <v>820.00000000000023</v>
      </c>
      <c r="H371" s="36">
        <v>856.10000000000036</v>
      </c>
      <c r="I371" s="36">
        <v>865.00000000000023</v>
      </c>
      <c r="J371" s="36">
        <v>874.15000000000043</v>
      </c>
      <c r="K371" s="31">
        <v>855.85</v>
      </c>
      <c r="L371" s="31">
        <v>837.8</v>
      </c>
      <c r="M371" s="31">
        <v>0.48322999999999999</v>
      </c>
      <c r="N371" s="1"/>
      <c r="O371" s="1"/>
    </row>
    <row r="372" spans="1:15" ht="12.75" customHeight="1">
      <c r="A372" s="33">
        <v>362</v>
      </c>
      <c r="B372" s="53" t="s">
        <v>290</v>
      </c>
      <c r="C372" s="31">
        <v>462.85</v>
      </c>
      <c r="D372" s="36">
        <v>460.83333333333331</v>
      </c>
      <c r="E372" s="36">
        <v>455.06666666666661</v>
      </c>
      <c r="F372" s="36">
        <v>447.2833333333333</v>
      </c>
      <c r="G372" s="36">
        <v>441.51666666666659</v>
      </c>
      <c r="H372" s="36">
        <v>468.61666666666662</v>
      </c>
      <c r="I372" s="36">
        <v>474.38333333333338</v>
      </c>
      <c r="J372" s="36">
        <v>482.16666666666663</v>
      </c>
      <c r="K372" s="31">
        <v>466.6</v>
      </c>
      <c r="L372" s="31">
        <v>453.05</v>
      </c>
      <c r="M372" s="31">
        <v>7.9542099999999998</v>
      </c>
      <c r="N372" s="1"/>
      <c r="O372" s="1"/>
    </row>
    <row r="373" spans="1:15" ht="12.75" customHeight="1">
      <c r="A373" s="33">
        <v>363</v>
      </c>
      <c r="B373" s="53" t="s">
        <v>196</v>
      </c>
      <c r="C373" s="31">
        <v>417.65</v>
      </c>
      <c r="D373" s="36">
        <v>416.88333333333338</v>
      </c>
      <c r="E373" s="36">
        <v>408.46666666666675</v>
      </c>
      <c r="F373" s="36">
        <v>399.28333333333336</v>
      </c>
      <c r="G373" s="36">
        <v>390.86666666666673</v>
      </c>
      <c r="H373" s="36">
        <v>426.06666666666678</v>
      </c>
      <c r="I373" s="36">
        <v>434.48333333333341</v>
      </c>
      <c r="J373" s="36">
        <v>443.6666666666668</v>
      </c>
      <c r="K373" s="31">
        <v>425.3</v>
      </c>
      <c r="L373" s="31">
        <v>407.7</v>
      </c>
      <c r="M373" s="31">
        <v>145.27463</v>
      </c>
      <c r="N373" s="1"/>
      <c r="O373" s="1"/>
    </row>
    <row r="374" spans="1:15" ht="12.75" customHeight="1">
      <c r="A374" s="33">
        <v>364</v>
      </c>
      <c r="B374" s="53" t="s">
        <v>201</v>
      </c>
      <c r="C374" s="31">
        <v>303.75</v>
      </c>
      <c r="D374" s="36">
        <v>301.48333333333335</v>
      </c>
      <c r="E374" s="36">
        <v>298.51666666666671</v>
      </c>
      <c r="F374" s="36">
        <v>293.28333333333336</v>
      </c>
      <c r="G374" s="36">
        <v>290.31666666666672</v>
      </c>
      <c r="H374" s="36">
        <v>306.7166666666667</v>
      </c>
      <c r="I374" s="36">
        <v>309.68333333333339</v>
      </c>
      <c r="J374" s="36">
        <v>314.91666666666669</v>
      </c>
      <c r="K374" s="31">
        <v>304.45</v>
      </c>
      <c r="L374" s="31">
        <v>296.25</v>
      </c>
      <c r="M374" s="31">
        <v>117.86977</v>
      </c>
      <c r="N374" s="1"/>
      <c r="O374" s="1"/>
    </row>
    <row r="375" spans="1:15" ht="12.75" customHeight="1">
      <c r="A375" s="33">
        <v>365</v>
      </c>
      <c r="B375" s="53" t="s">
        <v>472</v>
      </c>
      <c r="C375" s="31">
        <v>522.25</v>
      </c>
      <c r="D375" s="36">
        <v>522.65</v>
      </c>
      <c r="E375" s="36">
        <v>516.59999999999991</v>
      </c>
      <c r="F375" s="36">
        <v>510.94999999999993</v>
      </c>
      <c r="G375" s="36">
        <v>504.89999999999986</v>
      </c>
      <c r="H375" s="36">
        <v>528.29999999999995</v>
      </c>
      <c r="I375" s="36">
        <v>534.34999999999991</v>
      </c>
      <c r="J375" s="36">
        <v>540</v>
      </c>
      <c r="K375" s="31">
        <v>528.70000000000005</v>
      </c>
      <c r="L375" s="31">
        <v>517</v>
      </c>
      <c r="M375" s="31">
        <v>3.1003500000000002</v>
      </c>
      <c r="N375" s="1"/>
      <c r="O375" s="1"/>
    </row>
    <row r="376" spans="1:15" ht="12.75" customHeight="1">
      <c r="A376" s="33">
        <v>366</v>
      </c>
      <c r="B376" s="53" t="s">
        <v>291</v>
      </c>
      <c r="C376" s="31">
        <v>1519.6</v>
      </c>
      <c r="D376" s="36">
        <v>1494.3333333333333</v>
      </c>
      <c r="E376" s="36">
        <v>1451.4166666666665</v>
      </c>
      <c r="F376" s="36">
        <v>1383.2333333333333</v>
      </c>
      <c r="G376" s="36">
        <v>1340.3166666666666</v>
      </c>
      <c r="H376" s="36">
        <v>1562.5166666666664</v>
      </c>
      <c r="I376" s="36">
        <v>1605.4333333333329</v>
      </c>
      <c r="J376" s="36">
        <v>1673.6166666666663</v>
      </c>
      <c r="K376" s="31">
        <v>1537.25</v>
      </c>
      <c r="L376" s="31">
        <v>1426.15</v>
      </c>
      <c r="M376" s="31">
        <v>10.82573</v>
      </c>
      <c r="N376" s="1"/>
      <c r="O376" s="1"/>
    </row>
    <row r="377" spans="1:15" ht="12.75" customHeight="1">
      <c r="A377" s="33">
        <v>367</v>
      </c>
      <c r="B377" s="53" t="s">
        <v>473</v>
      </c>
      <c r="C377" s="31">
        <v>639.04999999999995</v>
      </c>
      <c r="D377" s="36">
        <v>634.68333333333328</v>
      </c>
      <c r="E377" s="36">
        <v>625.36666666666656</v>
      </c>
      <c r="F377" s="36">
        <v>611.68333333333328</v>
      </c>
      <c r="G377" s="36">
        <v>602.36666666666656</v>
      </c>
      <c r="H377" s="36">
        <v>648.36666666666656</v>
      </c>
      <c r="I377" s="36">
        <v>657.68333333333339</v>
      </c>
      <c r="J377" s="36">
        <v>671.36666666666656</v>
      </c>
      <c r="K377" s="31">
        <v>644</v>
      </c>
      <c r="L377" s="31">
        <v>621</v>
      </c>
      <c r="M377" s="31">
        <v>1.65307</v>
      </c>
      <c r="N377" s="1"/>
      <c r="O377" s="1"/>
    </row>
    <row r="378" spans="1:15" ht="12.75" customHeight="1">
      <c r="A378" s="33">
        <v>368</v>
      </c>
      <c r="B378" s="53" t="s">
        <v>474</v>
      </c>
      <c r="C378" s="31">
        <v>150.4</v>
      </c>
      <c r="D378" s="36">
        <v>151.6</v>
      </c>
      <c r="E378" s="36">
        <v>147.75</v>
      </c>
      <c r="F378" s="36">
        <v>145.1</v>
      </c>
      <c r="G378" s="36">
        <v>141.25</v>
      </c>
      <c r="H378" s="36">
        <v>154.25</v>
      </c>
      <c r="I378" s="36">
        <v>158.09999999999997</v>
      </c>
      <c r="J378" s="36">
        <v>160.75</v>
      </c>
      <c r="K378" s="31">
        <v>155.44999999999999</v>
      </c>
      <c r="L378" s="31">
        <v>148.94999999999999</v>
      </c>
      <c r="M378" s="31">
        <v>2.7696100000000001</v>
      </c>
      <c r="N378" s="1"/>
      <c r="O378" s="1"/>
    </row>
    <row r="379" spans="1:15" ht="12.75" customHeight="1">
      <c r="A379" s="33">
        <v>369</v>
      </c>
      <c r="B379" s="53" t="s">
        <v>872</v>
      </c>
      <c r="C379" s="31">
        <v>4709.3500000000004</v>
      </c>
      <c r="D379" s="36">
        <v>4696.7833333333338</v>
      </c>
      <c r="E379" s="36">
        <v>4664.5666666666675</v>
      </c>
      <c r="F379" s="36">
        <v>4619.7833333333338</v>
      </c>
      <c r="G379" s="36">
        <v>4587.5666666666675</v>
      </c>
      <c r="H379" s="36">
        <v>4741.5666666666675</v>
      </c>
      <c r="I379" s="36">
        <v>4773.7833333333328</v>
      </c>
      <c r="J379" s="36">
        <v>4818.5666666666675</v>
      </c>
      <c r="K379" s="31">
        <v>4729</v>
      </c>
      <c r="L379" s="31">
        <v>4652</v>
      </c>
      <c r="M379" s="31">
        <v>2.4289999999999999E-2</v>
      </c>
      <c r="N379" s="1"/>
      <c r="O379" s="1"/>
    </row>
    <row r="380" spans="1:15" ht="12.75" customHeight="1">
      <c r="A380" s="33">
        <v>370</v>
      </c>
      <c r="B380" s="53" t="s">
        <v>292</v>
      </c>
      <c r="C380" s="31">
        <v>15703.15</v>
      </c>
      <c r="D380" s="36">
        <v>15771.699999999999</v>
      </c>
      <c r="E380" s="36">
        <v>15532.449999999997</v>
      </c>
      <c r="F380" s="36">
        <v>15361.749999999998</v>
      </c>
      <c r="G380" s="36">
        <v>15122.499999999996</v>
      </c>
      <c r="H380" s="36">
        <v>15942.399999999998</v>
      </c>
      <c r="I380" s="36">
        <v>16181.650000000001</v>
      </c>
      <c r="J380" s="36">
        <v>16352.349999999999</v>
      </c>
      <c r="K380" s="31">
        <v>16010.95</v>
      </c>
      <c r="L380" s="31">
        <v>15601</v>
      </c>
      <c r="M380" s="31">
        <v>7.4209999999999998E-2</v>
      </c>
      <c r="N380" s="1"/>
      <c r="O380" s="1"/>
    </row>
    <row r="381" spans="1:15" ht="12.75" customHeight="1">
      <c r="A381" s="33">
        <v>371</v>
      </c>
      <c r="B381" s="53" t="s">
        <v>199</v>
      </c>
      <c r="C381" s="31">
        <v>123.9</v>
      </c>
      <c r="D381" s="36">
        <v>123.05</v>
      </c>
      <c r="E381" s="36">
        <v>121.35</v>
      </c>
      <c r="F381" s="36">
        <v>118.8</v>
      </c>
      <c r="G381" s="36">
        <v>117.1</v>
      </c>
      <c r="H381" s="36">
        <v>125.6</v>
      </c>
      <c r="I381" s="36">
        <v>127.30000000000001</v>
      </c>
      <c r="J381" s="36">
        <v>129.85</v>
      </c>
      <c r="K381" s="31">
        <v>124.75</v>
      </c>
      <c r="L381" s="31">
        <v>120.5</v>
      </c>
      <c r="M381" s="31">
        <v>451.63173999999998</v>
      </c>
      <c r="N381" s="1"/>
      <c r="O381" s="1"/>
    </row>
    <row r="382" spans="1:15" ht="12.75" customHeight="1">
      <c r="A382" s="33">
        <v>372</v>
      </c>
      <c r="B382" s="53" t="s">
        <v>475</v>
      </c>
      <c r="C382" s="31">
        <v>641.5</v>
      </c>
      <c r="D382" s="36">
        <v>636.83333333333337</v>
      </c>
      <c r="E382" s="36">
        <v>620.66666666666674</v>
      </c>
      <c r="F382" s="36">
        <v>599.83333333333337</v>
      </c>
      <c r="G382" s="36">
        <v>583.66666666666674</v>
      </c>
      <c r="H382" s="36">
        <v>657.66666666666674</v>
      </c>
      <c r="I382" s="36">
        <v>673.83333333333348</v>
      </c>
      <c r="J382" s="36">
        <v>694.66666666666674</v>
      </c>
      <c r="K382" s="31">
        <v>653</v>
      </c>
      <c r="L382" s="31">
        <v>616</v>
      </c>
      <c r="M382" s="31">
        <v>19.445820000000001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243.85</v>
      </c>
      <c r="D383" s="36">
        <v>242.68333333333331</v>
      </c>
      <c r="E383" s="36">
        <v>239.16666666666663</v>
      </c>
      <c r="F383" s="36">
        <v>234.48333333333332</v>
      </c>
      <c r="G383" s="36">
        <v>230.96666666666664</v>
      </c>
      <c r="H383" s="36">
        <v>247.36666666666662</v>
      </c>
      <c r="I383" s="36">
        <v>250.88333333333333</v>
      </c>
      <c r="J383" s="36">
        <v>255.56666666666661</v>
      </c>
      <c r="K383" s="31">
        <v>246.2</v>
      </c>
      <c r="L383" s="31">
        <v>238</v>
      </c>
      <c r="M383" s="31">
        <v>53.812089999999998</v>
      </c>
      <c r="N383" s="1"/>
      <c r="O383" s="1"/>
    </row>
    <row r="384" spans="1:15" ht="12.75" customHeight="1">
      <c r="A384" s="33">
        <v>374</v>
      </c>
      <c r="B384" s="53" t="s">
        <v>207</v>
      </c>
      <c r="C384" s="31">
        <v>513.85</v>
      </c>
      <c r="D384" s="36">
        <v>510.13333333333327</v>
      </c>
      <c r="E384" s="36">
        <v>501.01666666666654</v>
      </c>
      <c r="F384" s="36">
        <v>488.18333333333328</v>
      </c>
      <c r="G384" s="36">
        <v>479.06666666666655</v>
      </c>
      <c r="H384" s="36">
        <v>522.96666666666647</v>
      </c>
      <c r="I384" s="36">
        <v>532.08333333333326</v>
      </c>
      <c r="J384" s="36">
        <v>544.91666666666652</v>
      </c>
      <c r="K384" s="31">
        <v>519.25</v>
      </c>
      <c r="L384" s="31">
        <v>497.3</v>
      </c>
      <c r="M384" s="31">
        <v>191.70559</v>
      </c>
      <c r="N384" s="1"/>
      <c r="O384" s="1"/>
    </row>
    <row r="385" spans="1:15" ht="12.75" customHeight="1">
      <c r="A385" s="33">
        <v>375</v>
      </c>
      <c r="B385" s="53" t="s">
        <v>476</v>
      </c>
      <c r="C385" s="31">
        <v>617.75</v>
      </c>
      <c r="D385" s="36">
        <v>613.85</v>
      </c>
      <c r="E385" s="36">
        <v>595.95000000000005</v>
      </c>
      <c r="F385" s="36">
        <v>574.15</v>
      </c>
      <c r="G385" s="36">
        <v>556.25</v>
      </c>
      <c r="H385" s="36">
        <v>635.65000000000009</v>
      </c>
      <c r="I385" s="36">
        <v>653.54999999999995</v>
      </c>
      <c r="J385" s="36">
        <v>675.35000000000014</v>
      </c>
      <c r="K385" s="31">
        <v>631.75</v>
      </c>
      <c r="L385" s="31">
        <v>592.04999999999995</v>
      </c>
      <c r="M385" s="31">
        <v>1.6107899999999999</v>
      </c>
      <c r="N385" s="1"/>
      <c r="O385" s="1"/>
    </row>
    <row r="386" spans="1:15" ht="12.75" customHeight="1">
      <c r="A386" s="33">
        <v>376</v>
      </c>
      <c r="B386" s="53" t="s">
        <v>477</v>
      </c>
      <c r="C386" s="31">
        <v>643.85</v>
      </c>
      <c r="D386" s="36">
        <v>637.58333333333337</v>
      </c>
      <c r="E386" s="36">
        <v>627.36666666666679</v>
      </c>
      <c r="F386" s="36">
        <v>610.88333333333344</v>
      </c>
      <c r="G386" s="36">
        <v>600.66666666666686</v>
      </c>
      <c r="H386" s="36">
        <v>654.06666666666672</v>
      </c>
      <c r="I386" s="36">
        <v>664.28333333333319</v>
      </c>
      <c r="J386" s="36">
        <v>680.76666666666665</v>
      </c>
      <c r="K386" s="31">
        <v>647.79999999999995</v>
      </c>
      <c r="L386" s="31">
        <v>621.1</v>
      </c>
      <c r="M386" s="31">
        <v>5.9367400000000004</v>
      </c>
      <c r="N386" s="1"/>
      <c r="O386" s="1"/>
    </row>
    <row r="387" spans="1:15" ht="12.75" customHeight="1">
      <c r="A387" s="33">
        <v>377</v>
      </c>
      <c r="B387" s="53" t="s">
        <v>478</v>
      </c>
      <c r="C387" s="31">
        <v>1639.55</v>
      </c>
      <c r="D387" s="36">
        <v>1628.25</v>
      </c>
      <c r="E387" s="36">
        <v>1606.3</v>
      </c>
      <c r="F387" s="36">
        <v>1573.05</v>
      </c>
      <c r="G387" s="36">
        <v>1551.1</v>
      </c>
      <c r="H387" s="36">
        <v>1661.5</v>
      </c>
      <c r="I387" s="36">
        <v>1683.4499999999998</v>
      </c>
      <c r="J387" s="36">
        <v>1716.7</v>
      </c>
      <c r="K387" s="31">
        <v>1650.2</v>
      </c>
      <c r="L387" s="31">
        <v>1595</v>
      </c>
      <c r="M387" s="31">
        <v>7.8854100000000003</v>
      </c>
      <c r="N387" s="1"/>
      <c r="O387" s="1"/>
    </row>
    <row r="388" spans="1:15" ht="12.75" customHeight="1">
      <c r="A388" s="33">
        <v>378</v>
      </c>
      <c r="B388" s="53" t="s">
        <v>479</v>
      </c>
      <c r="C388" s="31">
        <v>261.05</v>
      </c>
      <c r="D388" s="36">
        <v>258.76666666666671</v>
      </c>
      <c r="E388" s="36">
        <v>254.18333333333339</v>
      </c>
      <c r="F388" s="36">
        <v>247.31666666666669</v>
      </c>
      <c r="G388" s="36">
        <v>242.73333333333338</v>
      </c>
      <c r="H388" s="36">
        <v>265.63333333333344</v>
      </c>
      <c r="I388" s="36">
        <v>270.21666666666681</v>
      </c>
      <c r="J388" s="36">
        <v>277.08333333333343</v>
      </c>
      <c r="K388" s="31">
        <v>263.35000000000002</v>
      </c>
      <c r="L388" s="31">
        <v>251.9</v>
      </c>
      <c r="M388" s="31">
        <v>100.34497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156.55000000000001</v>
      </c>
      <c r="D389" s="36">
        <v>156.85</v>
      </c>
      <c r="E389" s="36">
        <v>154.5</v>
      </c>
      <c r="F389" s="36">
        <v>152.45000000000002</v>
      </c>
      <c r="G389" s="36">
        <v>150.10000000000002</v>
      </c>
      <c r="H389" s="36">
        <v>158.89999999999998</v>
      </c>
      <c r="I389" s="36">
        <v>161.24999999999994</v>
      </c>
      <c r="J389" s="36">
        <v>163.29999999999995</v>
      </c>
      <c r="K389" s="31">
        <v>159.19999999999999</v>
      </c>
      <c r="L389" s="31">
        <v>154.80000000000001</v>
      </c>
      <c r="M389" s="31">
        <v>28.9514</v>
      </c>
      <c r="N389" s="1"/>
      <c r="O389" s="1"/>
    </row>
    <row r="390" spans="1:15" ht="12.75" customHeight="1">
      <c r="A390" s="33">
        <v>380</v>
      </c>
      <c r="B390" s="53" t="s">
        <v>480</v>
      </c>
      <c r="C390" s="31">
        <v>1403.4</v>
      </c>
      <c r="D390" s="36">
        <v>1396.95</v>
      </c>
      <c r="E390" s="36">
        <v>1362</v>
      </c>
      <c r="F390" s="36">
        <v>1320.6</v>
      </c>
      <c r="G390" s="36">
        <v>1285.6499999999999</v>
      </c>
      <c r="H390" s="36">
        <v>1438.3500000000001</v>
      </c>
      <c r="I390" s="36">
        <v>1473.3000000000004</v>
      </c>
      <c r="J390" s="36">
        <v>1514.7000000000003</v>
      </c>
      <c r="K390" s="31">
        <v>1431.9</v>
      </c>
      <c r="L390" s="31">
        <v>1355.55</v>
      </c>
      <c r="M390" s="31">
        <v>1.82396</v>
      </c>
      <c r="N390" s="1"/>
      <c r="O390" s="1"/>
    </row>
    <row r="391" spans="1:15" ht="12.75" customHeight="1">
      <c r="A391" s="33">
        <v>381</v>
      </c>
      <c r="B391" s="53" t="s">
        <v>481</v>
      </c>
      <c r="C391" s="31">
        <v>304.35000000000002</v>
      </c>
      <c r="D391" s="36">
        <v>299.95</v>
      </c>
      <c r="E391" s="36">
        <v>293.45</v>
      </c>
      <c r="F391" s="36">
        <v>282.55</v>
      </c>
      <c r="G391" s="36">
        <v>276.05</v>
      </c>
      <c r="H391" s="36">
        <v>310.84999999999997</v>
      </c>
      <c r="I391" s="36">
        <v>317.34999999999997</v>
      </c>
      <c r="J391" s="36">
        <v>328.24999999999994</v>
      </c>
      <c r="K391" s="31">
        <v>306.45</v>
      </c>
      <c r="L391" s="31">
        <v>289.05</v>
      </c>
      <c r="M391" s="31">
        <v>5.12493</v>
      </c>
      <c r="N391" s="1"/>
      <c r="O391" s="1"/>
    </row>
    <row r="392" spans="1:15" ht="12.75" customHeight="1">
      <c r="A392" s="33">
        <v>382</v>
      </c>
      <c r="B392" s="53" t="s">
        <v>482</v>
      </c>
      <c r="C392" s="31">
        <v>269.60000000000002</v>
      </c>
      <c r="D392" s="36">
        <v>269.45</v>
      </c>
      <c r="E392" s="36">
        <v>267.7</v>
      </c>
      <c r="F392" s="36">
        <v>265.8</v>
      </c>
      <c r="G392" s="36">
        <v>264.05</v>
      </c>
      <c r="H392" s="36">
        <v>271.34999999999997</v>
      </c>
      <c r="I392" s="36">
        <v>273.09999999999997</v>
      </c>
      <c r="J392" s="36">
        <v>274.99999999999994</v>
      </c>
      <c r="K392" s="31">
        <v>271.2</v>
      </c>
      <c r="L392" s="31">
        <v>267.55</v>
      </c>
      <c r="M392" s="31">
        <v>2.47377</v>
      </c>
      <c r="N392" s="1"/>
      <c r="O392" s="1"/>
    </row>
    <row r="393" spans="1:15" ht="12.75" customHeight="1">
      <c r="A393" s="33">
        <v>383</v>
      </c>
      <c r="B393" s="53" t="s">
        <v>483</v>
      </c>
      <c r="C393" s="31">
        <v>140.44999999999999</v>
      </c>
      <c r="D393" s="36">
        <v>140.13333333333333</v>
      </c>
      <c r="E393" s="36">
        <v>138.56666666666666</v>
      </c>
      <c r="F393" s="36">
        <v>136.68333333333334</v>
      </c>
      <c r="G393" s="36">
        <v>135.11666666666667</v>
      </c>
      <c r="H393" s="36">
        <v>142.01666666666665</v>
      </c>
      <c r="I393" s="36">
        <v>143.58333333333331</v>
      </c>
      <c r="J393" s="36">
        <v>145.46666666666664</v>
      </c>
      <c r="K393" s="31">
        <v>141.69999999999999</v>
      </c>
      <c r="L393" s="31">
        <v>138.25</v>
      </c>
      <c r="M393" s="31">
        <v>21.246960000000001</v>
      </c>
      <c r="N393" s="1"/>
      <c r="O393" s="1"/>
    </row>
    <row r="394" spans="1:15" ht="12.75" customHeight="1">
      <c r="A394" s="33">
        <v>384</v>
      </c>
      <c r="B394" s="53" t="s">
        <v>484</v>
      </c>
      <c r="C394" s="31">
        <v>3124.85</v>
      </c>
      <c r="D394" s="36">
        <v>3106.9333333333329</v>
      </c>
      <c r="E394" s="36">
        <v>3069.0666666666657</v>
      </c>
      <c r="F394" s="36">
        <v>3013.2833333333328</v>
      </c>
      <c r="G394" s="36">
        <v>2975.4166666666656</v>
      </c>
      <c r="H394" s="36">
        <v>3162.7166666666658</v>
      </c>
      <c r="I394" s="36">
        <v>3200.5833333333335</v>
      </c>
      <c r="J394" s="36">
        <v>3256.3666666666659</v>
      </c>
      <c r="K394" s="31">
        <v>3144.8</v>
      </c>
      <c r="L394" s="31">
        <v>3051.15</v>
      </c>
      <c r="M394" s="31">
        <v>0.16472999999999999</v>
      </c>
      <c r="N394" s="1"/>
      <c r="O394" s="1"/>
    </row>
    <row r="395" spans="1:15" ht="12.75" customHeight="1">
      <c r="A395" s="33">
        <v>385</v>
      </c>
      <c r="B395" s="53" t="s">
        <v>485</v>
      </c>
      <c r="C395" s="31">
        <v>70.75</v>
      </c>
      <c r="D395" s="36">
        <v>70.066666666666663</v>
      </c>
      <c r="E395" s="36">
        <v>68.98333333333332</v>
      </c>
      <c r="F395" s="36">
        <v>67.216666666666654</v>
      </c>
      <c r="G395" s="36">
        <v>66.133333333333312</v>
      </c>
      <c r="H395" s="36">
        <v>71.833333333333329</v>
      </c>
      <c r="I395" s="36">
        <v>72.916666666666671</v>
      </c>
      <c r="J395" s="36">
        <v>74.683333333333337</v>
      </c>
      <c r="K395" s="31">
        <v>71.150000000000006</v>
      </c>
      <c r="L395" s="31">
        <v>68.3</v>
      </c>
      <c r="M395" s="31">
        <v>27.988299999999999</v>
      </c>
      <c r="N395" s="1"/>
      <c r="O395" s="1"/>
    </row>
    <row r="396" spans="1:15" ht="12.75" customHeight="1">
      <c r="A396" s="33">
        <v>386</v>
      </c>
      <c r="B396" s="53" t="s">
        <v>486</v>
      </c>
      <c r="C396" s="31">
        <v>2149.9499999999998</v>
      </c>
      <c r="D396" s="36">
        <v>2120.9833333333331</v>
      </c>
      <c r="E396" s="36">
        <v>2081.9666666666662</v>
      </c>
      <c r="F396" s="36">
        <v>2013.9833333333331</v>
      </c>
      <c r="G396" s="36">
        <v>1974.9666666666662</v>
      </c>
      <c r="H396" s="36">
        <v>2188.9666666666662</v>
      </c>
      <c r="I396" s="36">
        <v>2227.9833333333336</v>
      </c>
      <c r="J396" s="36">
        <v>2295.9666666666662</v>
      </c>
      <c r="K396" s="31">
        <v>2160</v>
      </c>
      <c r="L396" s="31">
        <v>2053</v>
      </c>
      <c r="M396" s="31">
        <v>3.55409</v>
      </c>
      <c r="N396" s="1"/>
      <c r="O396" s="1"/>
    </row>
    <row r="397" spans="1:15" ht="12.75" customHeight="1">
      <c r="A397" s="33">
        <v>387</v>
      </c>
      <c r="B397" s="53" t="s">
        <v>487</v>
      </c>
      <c r="C397" s="31">
        <v>207.65</v>
      </c>
      <c r="D397" s="36">
        <v>206.16666666666666</v>
      </c>
      <c r="E397" s="36">
        <v>202.5333333333333</v>
      </c>
      <c r="F397" s="36">
        <v>197.41666666666666</v>
      </c>
      <c r="G397" s="36">
        <v>193.7833333333333</v>
      </c>
      <c r="H397" s="36">
        <v>211.2833333333333</v>
      </c>
      <c r="I397" s="36">
        <v>214.91666666666669</v>
      </c>
      <c r="J397" s="36">
        <v>220.0333333333333</v>
      </c>
      <c r="K397" s="31">
        <v>209.8</v>
      </c>
      <c r="L397" s="31">
        <v>201.05</v>
      </c>
      <c r="M397" s="31">
        <v>10.335559999999999</v>
      </c>
      <c r="N397" s="1"/>
      <c r="O397" s="1"/>
    </row>
    <row r="398" spans="1:15" ht="12.75" customHeight="1">
      <c r="A398" s="33">
        <v>388</v>
      </c>
      <c r="B398" s="53" t="s">
        <v>488</v>
      </c>
      <c r="C398" s="31">
        <v>851.3</v>
      </c>
      <c r="D398" s="36">
        <v>846.41666666666663</v>
      </c>
      <c r="E398" s="36">
        <v>832.48333333333323</v>
      </c>
      <c r="F398" s="36">
        <v>813.66666666666663</v>
      </c>
      <c r="G398" s="36">
        <v>799.73333333333323</v>
      </c>
      <c r="H398" s="36">
        <v>865.23333333333323</v>
      </c>
      <c r="I398" s="36">
        <v>879.16666666666663</v>
      </c>
      <c r="J398" s="36">
        <v>897.98333333333323</v>
      </c>
      <c r="K398" s="31">
        <v>860.35</v>
      </c>
      <c r="L398" s="31">
        <v>827.6</v>
      </c>
      <c r="M398" s="31">
        <v>1.41595</v>
      </c>
      <c r="N398" s="1"/>
      <c r="O398" s="1"/>
    </row>
    <row r="399" spans="1:15" ht="12.75" customHeight="1">
      <c r="A399" s="33">
        <v>389</v>
      </c>
      <c r="B399" s="53" t="s">
        <v>208</v>
      </c>
      <c r="C399" s="31">
        <v>2814.85</v>
      </c>
      <c r="D399" s="36">
        <v>2803.6666666666665</v>
      </c>
      <c r="E399" s="36">
        <v>2787.333333333333</v>
      </c>
      <c r="F399" s="36">
        <v>2759.8166666666666</v>
      </c>
      <c r="G399" s="36">
        <v>2743.4833333333331</v>
      </c>
      <c r="H399" s="36">
        <v>2831.1833333333329</v>
      </c>
      <c r="I399" s="36">
        <v>2847.516666666666</v>
      </c>
      <c r="J399" s="36">
        <v>2875.0333333333328</v>
      </c>
      <c r="K399" s="31">
        <v>2820</v>
      </c>
      <c r="L399" s="31">
        <v>2776.15</v>
      </c>
      <c r="M399" s="31">
        <v>52.525480000000002</v>
      </c>
      <c r="N399" s="1"/>
      <c r="O399" s="1"/>
    </row>
    <row r="400" spans="1:15" ht="12.75" customHeight="1">
      <c r="A400" s="33">
        <v>390</v>
      </c>
      <c r="B400" s="53" t="s">
        <v>489</v>
      </c>
      <c r="C400" s="31">
        <v>102.75</v>
      </c>
      <c r="D400" s="36">
        <v>101.45</v>
      </c>
      <c r="E400" s="36">
        <v>99.600000000000009</v>
      </c>
      <c r="F400" s="36">
        <v>96.45</v>
      </c>
      <c r="G400" s="36">
        <v>94.600000000000009</v>
      </c>
      <c r="H400" s="36">
        <v>104.60000000000001</v>
      </c>
      <c r="I400" s="36">
        <v>106.45</v>
      </c>
      <c r="J400" s="36">
        <v>109.60000000000001</v>
      </c>
      <c r="K400" s="31">
        <v>103.3</v>
      </c>
      <c r="L400" s="31">
        <v>98.3</v>
      </c>
      <c r="M400" s="31">
        <v>24.864799999999999</v>
      </c>
      <c r="N400" s="1"/>
      <c r="O400" s="1"/>
    </row>
    <row r="401" spans="1:15" ht="12.75" customHeight="1">
      <c r="A401" s="33">
        <v>391</v>
      </c>
      <c r="B401" s="53" t="s">
        <v>490</v>
      </c>
      <c r="C401" s="31">
        <v>709.9</v>
      </c>
      <c r="D401" s="36">
        <v>710.58333333333337</v>
      </c>
      <c r="E401" s="36">
        <v>700.2166666666667</v>
      </c>
      <c r="F401" s="36">
        <v>690.5333333333333</v>
      </c>
      <c r="G401" s="36">
        <v>680.16666666666663</v>
      </c>
      <c r="H401" s="36">
        <v>720.26666666666677</v>
      </c>
      <c r="I401" s="36">
        <v>730.63333333333333</v>
      </c>
      <c r="J401" s="36">
        <v>740.31666666666683</v>
      </c>
      <c r="K401" s="31">
        <v>720.95</v>
      </c>
      <c r="L401" s="31">
        <v>700.9</v>
      </c>
      <c r="M401" s="31">
        <v>0.55728</v>
      </c>
      <c r="N401" s="1"/>
      <c r="O401" s="1"/>
    </row>
    <row r="402" spans="1:15" ht="12.75" customHeight="1">
      <c r="A402" s="33">
        <v>392</v>
      </c>
      <c r="B402" s="53" t="s">
        <v>491</v>
      </c>
      <c r="C402" s="31">
        <v>1424.1</v>
      </c>
      <c r="D402" s="36">
        <v>1427.1000000000001</v>
      </c>
      <c r="E402" s="36">
        <v>1408.2000000000003</v>
      </c>
      <c r="F402" s="36">
        <v>1392.3000000000002</v>
      </c>
      <c r="G402" s="36">
        <v>1373.4000000000003</v>
      </c>
      <c r="H402" s="36">
        <v>1443.0000000000002</v>
      </c>
      <c r="I402" s="36">
        <v>1461.9000000000003</v>
      </c>
      <c r="J402" s="36">
        <v>1477.8000000000002</v>
      </c>
      <c r="K402" s="31">
        <v>1446</v>
      </c>
      <c r="L402" s="31">
        <v>1411.2</v>
      </c>
      <c r="M402" s="31">
        <v>0.71160999999999996</v>
      </c>
      <c r="N402" s="1"/>
      <c r="O402" s="1"/>
    </row>
    <row r="403" spans="1:15" ht="12.75" customHeight="1">
      <c r="A403" s="33">
        <v>393</v>
      </c>
      <c r="B403" s="53" t="s">
        <v>210</v>
      </c>
      <c r="C403" s="31">
        <v>720.4</v>
      </c>
      <c r="D403" s="36">
        <v>717.4</v>
      </c>
      <c r="E403" s="36">
        <v>712.69999999999993</v>
      </c>
      <c r="F403" s="36">
        <v>705</v>
      </c>
      <c r="G403" s="36">
        <v>700.3</v>
      </c>
      <c r="H403" s="36">
        <v>725.09999999999991</v>
      </c>
      <c r="I403" s="36">
        <v>729.8</v>
      </c>
      <c r="J403" s="36">
        <v>737.49999999999989</v>
      </c>
      <c r="K403" s="31">
        <v>722.1</v>
      </c>
      <c r="L403" s="31">
        <v>709.7</v>
      </c>
      <c r="M403" s="31">
        <v>8.3829499999999992</v>
      </c>
      <c r="N403" s="1"/>
      <c r="O403" s="1"/>
    </row>
    <row r="404" spans="1:15" ht="12.75" customHeight="1">
      <c r="A404" s="33">
        <v>394</v>
      </c>
      <c r="B404" s="53" t="s">
        <v>211</v>
      </c>
      <c r="C404" s="31">
        <v>1431.95</v>
      </c>
      <c r="D404" s="36">
        <v>1428.7333333333333</v>
      </c>
      <c r="E404" s="36">
        <v>1418.9666666666667</v>
      </c>
      <c r="F404" s="36">
        <v>1405.9833333333333</v>
      </c>
      <c r="G404" s="36">
        <v>1396.2166666666667</v>
      </c>
      <c r="H404" s="36">
        <v>1441.7166666666667</v>
      </c>
      <c r="I404" s="36">
        <v>1451.4833333333336</v>
      </c>
      <c r="J404" s="36">
        <v>1464.4666666666667</v>
      </c>
      <c r="K404" s="31">
        <v>1438.5</v>
      </c>
      <c r="L404" s="31">
        <v>1415.75</v>
      </c>
      <c r="M404" s="31">
        <v>7.4129199999999997</v>
      </c>
      <c r="N404" s="1"/>
      <c r="O404" s="1"/>
    </row>
    <row r="405" spans="1:15" ht="12.75" customHeight="1">
      <c r="A405" s="33">
        <v>395</v>
      </c>
      <c r="B405" s="53" t="s">
        <v>492</v>
      </c>
      <c r="C405" s="31">
        <v>125.2</v>
      </c>
      <c r="D405" s="36">
        <v>123.63333333333333</v>
      </c>
      <c r="E405" s="36">
        <v>121.41666666666666</v>
      </c>
      <c r="F405" s="36">
        <v>117.63333333333333</v>
      </c>
      <c r="G405" s="36">
        <v>115.41666666666666</v>
      </c>
      <c r="H405" s="36">
        <v>127.41666666666666</v>
      </c>
      <c r="I405" s="36">
        <v>129.63333333333333</v>
      </c>
      <c r="J405" s="36">
        <v>133.41666666666666</v>
      </c>
      <c r="K405" s="31">
        <v>125.85</v>
      </c>
      <c r="L405" s="31">
        <v>119.85</v>
      </c>
      <c r="M405" s="31">
        <v>143.16298</v>
      </c>
      <c r="N405" s="1"/>
      <c r="O405" s="1"/>
    </row>
    <row r="406" spans="1:15" ht="12.75" customHeight="1">
      <c r="A406" s="33">
        <v>396</v>
      </c>
      <c r="B406" s="53" t="s">
        <v>493</v>
      </c>
      <c r="C406" s="31">
        <v>4996.3999999999996</v>
      </c>
      <c r="D406" s="36">
        <v>5010.7999999999993</v>
      </c>
      <c r="E406" s="36">
        <v>4899.6499999999987</v>
      </c>
      <c r="F406" s="36">
        <v>4802.8999999999996</v>
      </c>
      <c r="G406" s="36">
        <v>4691.7499999999991</v>
      </c>
      <c r="H406" s="36">
        <v>5107.5499999999984</v>
      </c>
      <c r="I406" s="36">
        <v>5218.7</v>
      </c>
      <c r="J406" s="36">
        <v>5315.449999999998</v>
      </c>
      <c r="K406" s="31">
        <v>5121.95</v>
      </c>
      <c r="L406" s="31">
        <v>4914.05</v>
      </c>
      <c r="M406" s="31">
        <v>1.5727100000000001</v>
      </c>
      <c r="N406" s="1"/>
      <c r="O406" s="1"/>
    </row>
    <row r="407" spans="1:15" ht="12.75" customHeight="1">
      <c r="A407" s="33">
        <v>397</v>
      </c>
      <c r="B407" s="53" t="s">
        <v>215</v>
      </c>
      <c r="C407" s="31">
        <v>2278.0500000000002</v>
      </c>
      <c r="D407" s="36">
        <v>2293.8166666666671</v>
      </c>
      <c r="E407" s="36">
        <v>2240.233333333334</v>
      </c>
      <c r="F407" s="36">
        <v>2202.416666666667</v>
      </c>
      <c r="G407" s="36">
        <v>2148.8333333333339</v>
      </c>
      <c r="H407" s="36">
        <v>2331.6333333333341</v>
      </c>
      <c r="I407" s="36">
        <v>2385.2166666666672</v>
      </c>
      <c r="J407" s="36">
        <v>2423.0333333333342</v>
      </c>
      <c r="K407" s="31">
        <v>2347.4</v>
      </c>
      <c r="L407" s="31">
        <v>2256</v>
      </c>
      <c r="M407" s="31">
        <v>12.590490000000001</v>
      </c>
      <c r="N407" s="1"/>
      <c r="O407" s="1"/>
    </row>
    <row r="408" spans="1:15" ht="12.75" customHeight="1">
      <c r="A408" s="33">
        <v>398</v>
      </c>
      <c r="B408" s="53" t="s">
        <v>873</v>
      </c>
      <c r="C408" s="31">
        <v>2013.95</v>
      </c>
      <c r="D408" s="36">
        <v>2005.8500000000001</v>
      </c>
      <c r="E408" s="36">
        <v>1986.5500000000002</v>
      </c>
      <c r="F408" s="36">
        <v>1959.15</v>
      </c>
      <c r="G408" s="36">
        <v>1939.8500000000001</v>
      </c>
      <c r="H408" s="36">
        <v>2033.2500000000002</v>
      </c>
      <c r="I408" s="36">
        <v>2052.5500000000002</v>
      </c>
      <c r="J408" s="36">
        <v>2079.9500000000003</v>
      </c>
      <c r="K408" s="31">
        <v>2025.15</v>
      </c>
      <c r="L408" s="31">
        <v>1978.45</v>
      </c>
      <c r="M408" s="31">
        <v>0.21920000000000001</v>
      </c>
      <c r="N408" s="1"/>
      <c r="O408" s="1"/>
    </row>
    <row r="409" spans="1:15" ht="12.75" customHeight="1">
      <c r="A409" s="33">
        <v>399</v>
      </c>
      <c r="B409" s="53" t="s">
        <v>178</v>
      </c>
      <c r="C409" s="31">
        <v>127.6</v>
      </c>
      <c r="D409" s="36">
        <v>127.15000000000002</v>
      </c>
      <c r="E409" s="36">
        <v>125.80000000000004</v>
      </c>
      <c r="F409" s="36">
        <v>124.00000000000001</v>
      </c>
      <c r="G409" s="36">
        <v>122.65000000000003</v>
      </c>
      <c r="H409" s="36">
        <v>128.95000000000005</v>
      </c>
      <c r="I409" s="36">
        <v>130.30000000000004</v>
      </c>
      <c r="J409" s="36">
        <v>132.10000000000005</v>
      </c>
      <c r="K409" s="31">
        <v>128.5</v>
      </c>
      <c r="L409" s="31">
        <v>125.35</v>
      </c>
      <c r="M409" s="31">
        <v>143.51338000000001</v>
      </c>
      <c r="N409" s="1"/>
      <c r="O409" s="1"/>
    </row>
    <row r="410" spans="1:15" ht="12.75" customHeight="1">
      <c r="A410" s="33">
        <v>400</v>
      </c>
      <c r="B410" s="53" t="s">
        <v>494</v>
      </c>
      <c r="C410" s="31">
        <v>7958.9</v>
      </c>
      <c r="D410" s="36">
        <v>8013.3</v>
      </c>
      <c r="E410" s="36">
        <v>7846.6</v>
      </c>
      <c r="F410" s="36">
        <v>7734.3</v>
      </c>
      <c r="G410" s="36">
        <v>7567.6</v>
      </c>
      <c r="H410" s="36">
        <v>8125.6</v>
      </c>
      <c r="I410" s="36">
        <v>8292.2999999999993</v>
      </c>
      <c r="J410" s="36">
        <v>8404.6</v>
      </c>
      <c r="K410" s="31">
        <v>8180</v>
      </c>
      <c r="L410" s="31">
        <v>7901</v>
      </c>
      <c r="M410" s="31">
        <v>0.17427000000000001</v>
      </c>
      <c r="N410" s="1"/>
      <c r="O410" s="1"/>
    </row>
    <row r="411" spans="1:15" ht="12.75" customHeight="1">
      <c r="A411" s="33">
        <v>401</v>
      </c>
      <c r="B411" s="53" t="s">
        <v>495</v>
      </c>
      <c r="C411" s="31">
        <v>1417.15</v>
      </c>
      <c r="D411" s="36">
        <v>1392.2666666666667</v>
      </c>
      <c r="E411" s="36">
        <v>1348.8833333333332</v>
      </c>
      <c r="F411" s="36">
        <v>1280.6166666666666</v>
      </c>
      <c r="G411" s="36">
        <v>1237.2333333333331</v>
      </c>
      <c r="H411" s="36">
        <v>1460.5333333333333</v>
      </c>
      <c r="I411" s="36">
        <v>1503.916666666667</v>
      </c>
      <c r="J411" s="36">
        <v>1572.1833333333334</v>
      </c>
      <c r="K411" s="31">
        <v>1435.65</v>
      </c>
      <c r="L411" s="31">
        <v>1324</v>
      </c>
      <c r="M411" s="31">
        <v>2.0920000000000001</v>
      </c>
      <c r="N411" s="1"/>
      <c r="O411" s="1"/>
    </row>
    <row r="412" spans="1:15" ht="12.75" customHeight="1">
      <c r="A412" s="33">
        <v>402</v>
      </c>
      <c r="B412" t="s">
        <v>874</v>
      </c>
      <c r="C412" s="31">
        <v>434.8</v>
      </c>
      <c r="D412" s="36">
        <v>435.09999999999997</v>
      </c>
      <c r="E412" s="36">
        <v>424.69999999999993</v>
      </c>
      <c r="F412" s="36">
        <v>414.59999999999997</v>
      </c>
      <c r="G412" s="36">
        <v>404.19999999999993</v>
      </c>
      <c r="H412" s="36">
        <v>445.19999999999993</v>
      </c>
      <c r="I412" s="36">
        <v>455.59999999999991</v>
      </c>
      <c r="J412" s="36">
        <v>465.69999999999993</v>
      </c>
      <c r="K412" s="31">
        <v>445.5</v>
      </c>
      <c r="L412" s="31">
        <v>425</v>
      </c>
      <c r="M412" s="31">
        <v>4.50861</v>
      </c>
      <c r="N412" s="1"/>
      <c r="O412" s="1"/>
    </row>
    <row r="413" spans="1:15" ht="12.75" customHeight="1">
      <c r="A413" s="33">
        <v>403</v>
      </c>
      <c r="B413" s="53" t="s">
        <v>496</v>
      </c>
      <c r="C413" s="31">
        <v>3791.95</v>
      </c>
      <c r="D413" s="36">
        <v>3807.2833333333328</v>
      </c>
      <c r="E413" s="36">
        <v>3759.7166666666658</v>
      </c>
      <c r="F413" s="36">
        <v>3727.4833333333331</v>
      </c>
      <c r="G413" s="36">
        <v>3679.9166666666661</v>
      </c>
      <c r="H413" s="36">
        <v>3839.5166666666655</v>
      </c>
      <c r="I413" s="36">
        <v>3887.083333333333</v>
      </c>
      <c r="J413" s="36">
        <v>3919.3166666666652</v>
      </c>
      <c r="K413" s="31">
        <v>3854.85</v>
      </c>
      <c r="L413" s="31">
        <v>3775.05</v>
      </c>
      <c r="M413" s="31">
        <v>0.47355000000000003</v>
      </c>
      <c r="N413" s="1"/>
      <c r="O413" s="1"/>
    </row>
    <row r="414" spans="1:15" ht="12.75" customHeight="1">
      <c r="A414" s="33">
        <v>404</v>
      </c>
      <c r="B414" s="53" t="s">
        <v>497</v>
      </c>
      <c r="C414" s="31">
        <v>361.05</v>
      </c>
      <c r="D414" s="36">
        <v>359.48333333333335</v>
      </c>
      <c r="E414" s="36">
        <v>355.86666666666667</v>
      </c>
      <c r="F414" s="36">
        <v>350.68333333333334</v>
      </c>
      <c r="G414" s="36">
        <v>347.06666666666666</v>
      </c>
      <c r="H414" s="36">
        <v>364.66666666666669</v>
      </c>
      <c r="I414" s="36">
        <v>368.28333333333336</v>
      </c>
      <c r="J414" s="36">
        <v>373.4666666666667</v>
      </c>
      <c r="K414" s="31">
        <v>363.1</v>
      </c>
      <c r="L414" s="31">
        <v>354.3</v>
      </c>
      <c r="M414" s="31">
        <v>0.52032999999999996</v>
      </c>
      <c r="N414" s="1"/>
      <c r="O414" s="1"/>
    </row>
    <row r="415" spans="1:15" ht="12.75" customHeight="1">
      <c r="A415" s="33">
        <v>405</v>
      </c>
      <c r="B415" s="53" t="s">
        <v>875</v>
      </c>
      <c r="C415" s="31">
        <v>912.3</v>
      </c>
      <c r="D415" s="36">
        <v>909.1</v>
      </c>
      <c r="E415" s="36">
        <v>899.2</v>
      </c>
      <c r="F415" s="36">
        <v>886.1</v>
      </c>
      <c r="G415" s="36">
        <v>876.2</v>
      </c>
      <c r="H415" s="36">
        <v>922.2</v>
      </c>
      <c r="I415" s="36">
        <v>932.09999999999991</v>
      </c>
      <c r="J415" s="36">
        <v>945.2</v>
      </c>
      <c r="K415" s="31">
        <v>919</v>
      </c>
      <c r="L415" s="31">
        <v>896</v>
      </c>
      <c r="M415" s="31">
        <v>0.32879000000000003</v>
      </c>
      <c r="N415" s="1"/>
      <c r="O415" s="1"/>
    </row>
    <row r="416" spans="1:15" ht="12.75" customHeight="1">
      <c r="A416" s="33">
        <v>406</v>
      </c>
      <c r="B416" s="53" t="s">
        <v>498</v>
      </c>
      <c r="C416" s="31">
        <v>727.9</v>
      </c>
      <c r="D416" s="36">
        <v>723.15</v>
      </c>
      <c r="E416" s="36">
        <v>716.34999999999991</v>
      </c>
      <c r="F416" s="36">
        <v>704.8</v>
      </c>
      <c r="G416" s="36">
        <v>697.99999999999989</v>
      </c>
      <c r="H416" s="36">
        <v>734.69999999999993</v>
      </c>
      <c r="I416" s="36">
        <v>741.49999999999989</v>
      </c>
      <c r="J416" s="36">
        <v>753.05</v>
      </c>
      <c r="K416" s="31">
        <v>729.95</v>
      </c>
      <c r="L416" s="31">
        <v>711.6</v>
      </c>
      <c r="M416" s="31">
        <v>0.13453000000000001</v>
      </c>
      <c r="N416" s="1"/>
      <c r="O416" s="1"/>
    </row>
    <row r="417" spans="1:15" ht="12.75" customHeight="1">
      <c r="A417" s="33">
        <v>407</v>
      </c>
      <c r="B417" s="53" t="s">
        <v>213</v>
      </c>
      <c r="C417" s="31">
        <v>25661.25</v>
      </c>
      <c r="D417" s="36">
        <v>25623.783333333336</v>
      </c>
      <c r="E417" s="36">
        <v>25414.466666666674</v>
      </c>
      <c r="F417" s="36">
        <v>25167.683333333338</v>
      </c>
      <c r="G417" s="36">
        <v>24958.366666666676</v>
      </c>
      <c r="H417" s="36">
        <v>25870.566666666673</v>
      </c>
      <c r="I417" s="36">
        <v>26079.883333333331</v>
      </c>
      <c r="J417" s="36">
        <v>26326.666666666672</v>
      </c>
      <c r="K417" s="31">
        <v>25833.1</v>
      </c>
      <c r="L417" s="31">
        <v>25377</v>
      </c>
      <c r="M417" s="31">
        <v>0.24365999999999999</v>
      </c>
      <c r="N417" s="1"/>
      <c r="O417" s="1"/>
    </row>
    <row r="418" spans="1:15" ht="12.75" customHeight="1">
      <c r="A418" s="33">
        <v>408</v>
      </c>
      <c r="B418" s="53" t="s">
        <v>499</v>
      </c>
      <c r="C418" s="31">
        <v>41.95</v>
      </c>
      <c r="D418" s="36">
        <v>41.65</v>
      </c>
      <c r="E418" s="36">
        <v>41.15</v>
      </c>
      <c r="F418" s="36">
        <v>40.35</v>
      </c>
      <c r="G418" s="36">
        <v>39.85</v>
      </c>
      <c r="H418" s="36">
        <v>42.449999999999996</v>
      </c>
      <c r="I418" s="36">
        <v>42.949999999999996</v>
      </c>
      <c r="J418" s="36">
        <v>43.749999999999993</v>
      </c>
      <c r="K418" s="31">
        <v>42.15</v>
      </c>
      <c r="L418" s="31">
        <v>40.85</v>
      </c>
      <c r="M418" s="31">
        <v>28.99193</v>
      </c>
      <c r="N418" s="1"/>
      <c r="O418" s="1"/>
    </row>
    <row r="419" spans="1:15" ht="12.75" customHeight="1">
      <c r="A419" s="33">
        <v>409</v>
      </c>
      <c r="B419" s="53" t="s">
        <v>216</v>
      </c>
      <c r="C419" s="31">
        <v>2344.35</v>
      </c>
      <c r="D419" s="36">
        <v>2360.7166666666667</v>
      </c>
      <c r="E419" s="36">
        <v>2314.7333333333336</v>
      </c>
      <c r="F419" s="36">
        <v>2285.1166666666668</v>
      </c>
      <c r="G419" s="36">
        <v>2239.1333333333337</v>
      </c>
      <c r="H419" s="36">
        <v>2390.3333333333335</v>
      </c>
      <c r="I419" s="36">
        <v>2436.3166666666662</v>
      </c>
      <c r="J419" s="36">
        <v>2465.9333333333334</v>
      </c>
      <c r="K419" s="31">
        <v>2406.6999999999998</v>
      </c>
      <c r="L419" s="31">
        <v>2331.1</v>
      </c>
      <c r="M419" s="31">
        <v>21.9693</v>
      </c>
      <c r="N419" s="1"/>
      <c r="O419" s="1"/>
    </row>
    <row r="420" spans="1:15" ht="12.75" customHeight="1">
      <c r="A420" s="33">
        <v>410</v>
      </c>
      <c r="B420" s="53" t="s">
        <v>500</v>
      </c>
      <c r="C420" s="31">
        <v>583.9</v>
      </c>
      <c r="D420" s="36">
        <v>577.48333333333323</v>
      </c>
      <c r="E420" s="36">
        <v>567.81666666666649</v>
      </c>
      <c r="F420" s="36">
        <v>551.73333333333323</v>
      </c>
      <c r="G420" s="36">
        <v>542.06666666666649</v>
      </c>
      <c r="H420" s="36">
        <v>593.56666666666649</v>
      </c>
      <c r="I420" s="36">
        <v>603.23333333333323</v>
      </c>
      <c r="J420" s="36">
        <v>619.31666666666649</v>
      </c>
      <c r="K420" s="31">
        <v>587.15</v>
      </c>
      <c r="L420" s="31">
        <v>561.4</v>
      </c>
      <c r="M420" s="31">
        <v>3.8126199999999999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6168.15</v>
      </c>
      <c r="D421" s="36">
        <v>6148.333333333333</v>
      </c>
      <c r="E421" s="36">
        <v>6088.3666666666659</v>
      </c>
      <c r="F421" s="36">
        <v>6008.583333333333</v>
      </c>
      <c r="G421" s="36">
        <v>5948.6166666666659</v>
      </c>
      <c r="H421" s="36">
        <v>6228.1166666666659</v>
      </c>
      <c r="I421" s="36">
        <v>6288.083333333333</v>
      </c>
      <c r="J421" s="36">
        <v>6367.8666666666659</v>
      </c>
      <c r="K421" s="31">
        <v>6208.3</v>
      </c>
      <c r="L421" s="31">
        <v>6068.55</v>
      </c>
      <c r="M421" s="31">
        <v>4.2916600000000003</v>
      </c>
      <c r="N421" s="1"/>
      <c r="O421" s="1"/>
    </row>
    <row r="422" spans="1:15" ht="12.75" customHeight="1">
      <c r="A422" s="33">
        <v>412</v>
      </c>
      <c r="B422" s="53" t="s">
        <v>501</v>
      </c>
      <c r="C422" s="31">
        <v>1696.95</v>
      </c>
      <c r="D422" s="36">
        <v>1730.6166666666668</v>
      </c>
      <c r="E422" s="36">
        <v>1646.2833333333335</v>
      </c>
      <c r="F422" s="36">
        <v>1595.6166666666668</v>
      </c>
      <c r="G422" s="36">
        <v>1511.2833333333335</v>
      </c>
      <c r="H422" s="36">
        <v>1781.2833333333335</v>
      </c>
      <c r="I422" s="36">
        <v>1865.6166666666666</v>
      </c>
      <c r="J422" s="36">
        <v>1916.2833333333335</v>
      </c>
      <c r="K422" s="31">
        <v>1814.95</v>
      </c>
      <c r="L422" s="31">
        <v>1679.95</v>
      </c>
      <c r="M422" s="31">
        <v>3.4269799999999999</v>
      </c>
      <c r="N422" s="1"/>
      <c r="O422" s="1"/>
    </row>
    <row r="423" spans="1:15" ht="12.75" customHeight="1">
      <c r="A423" s="33">
        <v>413</v>
      </c>
      <c r="B423" s="53" t="s">
        <v>502</v>
      </c>
      <c r="C423" s="31">
        <v>8862.4</v>
      </c>
      <c r="D423" s="36">
        <v>8783.9833333333336</v>
      </c>
      <c r="E423" s="36">
        <v>8667.9666666666672</v>
      </c>
      <c r="F423" s="36">
        <v>8473.5333333333328</v>
      </c>
      <c r="G423" s="36">
        <v>8357.5166666666664</v>
      </c>
      <c r="H423" s="36">
        <v>8978.4166666666679</v>
      </c>
      <c r="I423" s="36">
        <v>9094.4333333333343</v>
      </c>
      <c r="J423" s="36">
        <v>9288.8666666666686</v>
      </c>
      <c r="K423" s="31">
        <v>8900</v>
      </c>
      <c r="L423" s="31">
        <v>8589.5499999999993</v>
      </c>
      <c r="M423" s="31">
        <v>0.69608999999999999</v>
      </c>
      <c r="N423" s="1"/>
      <c r="O423" s="1"/>
    </row>
    <row r="424" spans="1:15" ht="12.75" customHeight="1">
      <c r="A424" s="33">
        <v>414</v>
      </c>
      <c r="B424" s="53" t="s">
        <v>293</v>
      </c>
      <c r="C424" s="31">
        <v>590.20000000000005</v>
      </c>
      <c r="D424" s="36">
        <v>595.86666666666667</v>
      </c>
      <c r="E424" s="36">
        <v>582.33333333333337</v>
      </c>
      <c r="F424" s="36">
        <v>574.4666666666667</v>
      </c>
      <c r="G424" s="36">
        <v>560.93333333333339</v>
      </c>
      <c r="H424" s="36">
        <v>603.73333333333335</v>
      </c>
      <c r="I424" s="36">
        <v>617.26666666666665</v>
      </c>
      <c r="J424" s="36">
        <v>625.13333333333333</v>
      </c>
      <c r="K424" s="31">
        <v>609.4</v>
      </c>
      <c r="L424" s="31">
        <v>588</v>
      </c>
      <c r="M424" s="31">
        <v>16.25619</v>
      </c>
      <c r="N424" s="1"/>
      <c r="O424" s="1"/>
    </row>
    <row r="425" spans="1:15" ht="12.75" customHeight="1">
      <c r="A425" s="33">
        <v>415</v>
      </c>
      <c r="B425" s="53" t="s">
        <v>503</v>
      </c>
      <c r="C425" s="31">
        <v>517.79999999999995</v>
      </c>
      <c r="D425" s="36">
        <v>514.01666666666665</v>
      </c>
      <c r="E425" s="36">
        <v>500.2833333333333</v>
      </c>
      <c r="F425" s="36">
        <v>482.76666666666665</v>
      </c>
      <c r="G425" s="36">
        <v>469.0333333333333</v>
      </c>
      <c r="H425" s="36">
        <v>531.5333333333333</v>
      </c>
      <c r="I425" s="36">
        <v>545.26666666666665</v>
      </c>
      <c r="J425" s="36">
        <v>562.7833333333333</v>
      </c>
      <c r="K425" s="31">
        <v>527.75</v>
      </c>
      <c r="L425" s="31">
        <v>496.5</v>
      </c>
      <c r="M425" s="31">
        <v>33.551119999999997</v>
      </c>
      <c r="N425" s="1"/>
      <c r="O425" s="1"/>
    </row>
    <row r="426" spans="1:15" ht="12.75" customHeight="1">
      <c r="A426" s="33">
        <v>416</v>
      </c>
      <c r="B426" s="53" t="s">
        <v>504</v>
      </c>
      <c r="C426" s="31">
        <v>536.25</v>
      </c>
      <c r="D426" s="36">
        <v>535.11666666666667</v>
      </c>
      <c r="E426" s="36">
        <v>529.7833333333333</v>
      </c>
      <c r="F426" s="36">
        <v>523.31666666666661</v>
      </c>
      <c r="G426" s="36">
        <v>517.98333333333323</v>
      </c>
      <c r="H426" s="36">
        <v>541.58333333333337</v>
      </c>
      <c r="I426" s="36">
        <v>546.91666666666663</v>
      </c>
      <c r="J426" s="36">
        <v>553.38333333333344</v>
      </c>
      <c r="K426" s="31">
        <v>540.45000000000005</v>
      </c>
      <c r="L426" s="31">
        <v>528.65</v>
      </c>
      <c r="M426" s="31">
        <v>3.2928199999999999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817.35</v>
      </c>
      <c r="D427" s="36">
        <v>821.66666666666663</v>
      </c>
      <c r="E427" s="36">
        <v>811.2833333333333</v>
      </c>
      <c r="F427" s="36">
        <v>805.2166666666667</v>
      </c>
      <c r="G427" s="36">
        <v>794.83333333333337</v>
      </c>
      <c r="H427" s="36">
        <v>827.73333333333323</v>
      </c>
      <c r="I427" s="36">
        <v>838.11666666666667</v>
      </c>
      <c r="J427" s="36">
        <v>844.18333333333317</v>
      </c>
      <c r="K427" s="31">
        <v>832.05</v>
      </c>
      <c r="L427" s="31">
        <v>815.6</v>
      </c>
      <c r="M427" s="31">
        <v>205.43142</v>
      </c>
      <c r="N427" s="1"/>
      <c r="O427" s="1"/>
    </row>
    <row r="428" spans="1:15" ht="12.75" customHeight="1">
      <c r="A428" s="33">
        <v>418</v>
      </c>
      <c r="B428" s="53" t="s">
        <v>209</v>
      </c>
      <c r="C428" s="31">
        <v>156.9</v>
      </c>
      <c r="D428" s="36">
        <v>155.51666666666668</v>
      </c>
      <c r="E428" s="36">
        <v>153.08333333333337</v>
      </c>
      <c r="F428" s="36">
        <v>149.26666666666668</v>
      </c>
      <c r="G428" s="36">
        <v>146.83333333333337</v>
      </c>
      <c r="H428" s="36">
        <v>159.33333333333337</v>
      </c>
      <c r="I428" s="36">
        <v>161.76666666666671</v>
      </c>
      <c r="J428" s="36">
        <v>165.58333333333337</v>
      </c>
      <c r="K428" s="31">
        <v>157.94999999999999</v>
      </c>
      <c r="L428" s="31">
        <v>151.69999999999999</v>
      </c>
      <c r="M428" s="31">
        <v>184.85805999999999</v>
      </c>
      <c r="N428" s="1"/>
      <c r="O428" s="1"/>
    </row>
    <row r="429" spans="1:15" ht="12.75" customHeight="1">
      <c r="A429" s="33">
        <v>419</v>
      </c>
      <c r="B429" s="53" t="s">
        <v>505</v>
      </c>
      <c r="C429" s="31">
        <v>708.5</v>
      </c>
      <c r="D429" s="36">
        <v>698.38333333333333</v>
      </c>
      <c r="E429" s="36">
        <v>680.76666666666665</v>
      </c>
      <c r="F429" s="36">
        <v>653.0333333333333</v>
      </c>
      <c r="G429" s="36">
        <v>635.41666666666663</v>
      </c>
      <c r="H429" s="36">
        <v>726.11666666666667</v>
      </c>
      <c r="I429" s="36">
        <v>743.73333333333323</v>
      </c>
      <c r="J429" s="36">
        <v>771.4666666666667</v>
      </c>
      <c r="K429" s="31">
        <v>716</v>
      </c>
      <c r="L429" s="31">
        <v>670.65</v>
      </c>
      <c r="M429" s="31">
        <v>19.749849999999999</v>
      </c>
      <c r="N429" s="1"/>
      <c r="O429" s="1"/>
    </row>
    <row r="430" spans="1:15" ht="12.75" customHeight="1">
      <c r="A430" s="33">
        <v>420</v>
      </c>
      <c r="B430" s="53" t="s">
        <v>506</v>
      </c>
      <c r="C430" s="31">
        <v>121.55</v>
      </c>
      <c r="D430" s="36">
        <v>119.64999999999999</v>
      </c>
      <c r="E430" s="36">
        <v>116.89999999999998</v>
      </c>
      <c r="F430" s="36">
        <v>112.24999999999999</v>
      </c>
      <c r="G430" s="36">
        <v>109.49999999999997</v>
      </c>
      <c r="H430" s="36">
        <v>124.29999999999998</v>
      </c>
      <c r="I430" s="36">
        <v>127.05000000000001</v>
      </c>
      <c r="J430" s="36">
        <v>131.69999999999999</v>
      </c>
      <c r="K430" s="31">
        <v>122.4</v>
      </c>
      <c r="L430" s="31">
        <v>115</v>
      </c>
      <c r="M430" s="31">
        <v>42.879010000000001</v>
      </c>
      <c r="N430" s="1"/>
      <c r="O430" s="1"/>
    </row>
    <row r="431" spans="1:15" ht="12.75" customHeight="1">
      <c r="A431" s="33">
        <v>421</v>
      </c>
      <c r="B431" s="53" t="s">
        <v>507</v>
      </c>
      <c r="C431" s="31">
        <v>384.55</v>
      </c>
      <c r="D431" s="36">
        <v>386.05</v>
      </c>
      <c r="E431" s="36">
        <v>381.95000000000005</v>
      </c>
      <c r="F431" s="36">
        <v>379.35</v>
      </c>
      <c r="G431" s="36">
        <v>375.25000000000006</v>
      </c>
      <c r="H431" s="36">
        <v>388.65000000000003</v>
      </c>
      <c r="I431" s="36">
        <v>392.75000000000006</v>
      </c>
      <c r="J431" s="36">
        <v>395.35</v>
      </c>
      <c r="K431" s="31">
        <v>390.15</v>
      </c>
      <c r="L431" s="31">
        <v>383.45</v>
      </c>
      <c r="M431" s="31">
        <v>0.81906999999999996</v>
      </c>
      <c r="N431" s="1"/>
      <c r="O431" s="1"/>
    </row>
    <row r="432" spans="1:15" ht="12.75" customHeight="1">
      <c r="A432" s="33">
        <v>422</v>
      </c>
      <c r="B432" s="53" t="s">
        <v>508</v>
      </c>
      <c r="C432" s="31">
        <v>219</v>
      </c>
      <c r="D432" s="36">
        <v>216.58333333333334</v>
      </c>
      <c r="E432" s="36">
        <v>212.41666666666669</v>
      </c>
      <c r="F432" s="36">
        <v>205.83333333333334</v>
      </c>
      <c r="G432" s="36">
        <v>201.66666666666669</v>
      </c>
      <c r="H432" s="36">
        <v>223.16666666666669</v>
      </c>
      <c r="I432" s="36">
        <v>227.33333333333337</v>
      </c>
      <c r="J432" s="36">
        <v>233.91666666666669</v>
      </c>
      <c r="K432" s="31">
        <v>220.75</v>
      </c>
      <c r="L432" s="31">
        <v>210</v>
      </c>
      <c r="M432" s="31">
        <v>7.7269500000000004</v>
      </c>
      <c r="N432" s="1"/>
      <c r="O432" s="1"/>
    </row>
    <row r="433" spans="1:15" ht="12.75" customHeight="1">
      <c r="A433" s="33">
        <v>423</v>
      </c>
      <c r="B433" s="53" t="s">
        <v>217</v>
      </c>
      <c r="C433" s="31">
        <v>1506.55</v>
      </c>
      <c r="D433" s="36">
        <v>1508</v>
      </c>
      <c r="E433" s="36">
        <v>1489.55</v>
      </c>
      <c r="F433" s="36">
        <v>1472.55</v>
      </c>
      <c r="G433" s="36">
        <v>1454.1</v>
      </c>
      <c r="H433" s="36">
        <v>1525</v>
      </c>
      <c r="I433" s="36">
        <v>1543.4499999999998</v>
      </c>
      <c r="J433" s="36">
        <v>1560.45</v>
      </c>
      <c r="K433" s="31">
        <v>1526.45</v>
      </c>
      <c r="L433" s="31">
        <v>1491</v>
      </c>
      <c r="M433" s="31">
        <v>15.28487</v>
      </c>
      <c r="N433" s="1"/>
      <c r="O433" s="1"/>
    </row>
    <row r="434" spans="1:15" ht="12.75" customHeight="1">
      <c r="A434" s="33">
        <v>424</v>
      </c>
      <c r="B434" s="53" t="s">
        <v>218</v>
      </c>
      <c r="C434" s="31">
        <v>669.5</v>
      </c>
      <c r="D434" s="36">
        <v>665.25</v>
      </c>
      <c r="E434" s="36">
        <v>654.75</v>
      </c>
      <c r="F434" s="36">
        <v>640</v>
      </c>
      <c r="G434" s="36">
        <v>629.5</v>
      </c>
      <c r="H434" s="36">
        <v>680</v>
      </c>
      <c r="I434" s="36">
        <v>690.5</v>
      </c>
      <c r="J434" s="36">
        <v>705.25</v>
      </c>
      <c r="K434" s="31">
        <v>675.75</v>
      </c>
      <c r="L434" s="31">
        <v>650.5</v>
      </c>
      <c r="M434" s="31">
        <v>26.947289999999999</v>
      </c>
      <c r="N434" s="1"/>
      <c r="O434" s="1"/>
    </row>
    <row r="435" spans="1:15" ht="12.75" customHeight="1">
      <c r="A435" s="33">
        <v>425</v>
      </c>
      <c r="B435" s="53" t="s">
        <v>509</v>
      </c>
      <c r="C435" s="31">
        <v>4565.5</v>
      </c>
      <c r="D435" s="36">
        <v>4518.55</v>
      </c>
      <c r="E435" s="36">
        <v>4455.55</v>
      </c>
      <c r="F435" s="36">
        <v>4345.6000000000004</v>
      </c>
      <c r="G435" s="36">
        <v>4282.6000000000004</v>
      </c>
      <c r="H435" s="36">
        <v>4628.5</v>
      </c>
      <c r="I435" s="36">
        <v>4691.5</v>
      </c>
      <c r="J435" s="36">
        <v>4801.45</v>
      </c>
      <c r="K435" s="31">
        <v>4581.55</v>
      </c>
      <c r="L435" s="31">
        <v>4408.6000000000004</v>
      </c>
      <c r="M435" s="31">
        <v>1.7826</v>
      </c>
      <c r="N435" s="1"/>
      <c r="O435" s="1"/>
    </row>
    <row r="436" spans="1:15" ht="12.75" customHeight="1">
      <c r="A436" s="33">
        <v>426</v>
      </c>
      <c r="B436" s="53" t="s">
        <v>510</v>
      </c>
      <c r="C436" s="31">
        <v>1134.4000000000001</v>
      </c>
      <c r="D436" s="36">
        <v>1138.5333333333335</v>
      </c>
      <c r="E436" s="36">
        <v>1126.366666666667</v>
      </c>
      <c r="F436" s="36">
        <v>1118.3333333333335</v>
      </c>
      <c r="G436" s="36">
        <v>1106.166666666667</v>
      </c>
      <c r="H436" s="36">
        <v>1146.5666666666671</v>
      </c>
      <c r="I436" s="36">
        <v>1158.7333333333336</v>
      </c>
      <c r="J436" s="36">
        <v>1166.7666666666671</v>
      </c>
      <c r="K436" s="31">
        <v>1150.7</v>
      </c>
      <c r="L436" s="31">
        <v>1130.5</v>
      </c>
      <c r="M436" s="31">
        <v>1.0430900000000001</v>
      </c>
      <c r="N436" s="1"/>
      <c r="O436" s="1"/>
    </row>
    <row r="437" spans="1:15" ht="12.75" customHeight="1">
      <c r="A437" s="33">
        <v>427</v>
      </c>
      <c r="B437" s="53" t="s">
        <v>511</v>
      </c>
      <c r="C437" s="31">
        <v>412.95</v>
      </c>
      <c r="D437" s="36">
        <v>413.16666666666669</v>
      </c>
      <c r="E437" s="36">
        <v>410.23333333333335</v>
      </c>
      <c r="F437" s="36">
        <v>407.51666666666665</v>
      </c>
      <c r="G437" s="36">
        <v>404.58333333333331</v>
      </c>
      <c r="H437" s="36">
        <v>415.88333333333338</v>
      </c>
      <c r="I437" s="36">
        <v>418.81666666666666</v>
      </c>
      <c r="J437" s="36">
        <v>421.53333333333342</v>
      </c>
      <c r="K437" s="31">
        <v>416.1</v>
      </c>
      <c r="L437" s="31">
        <v>410.45</v>
      </c>
      <c r="M437" s="31">
        <v>3.2515499999999999</v>
      </c>
      <c r="N437" s="1"/>
      <c r="O437" s="1"/>
    </row>
    <row r="438" spans="1:15" ht="12.75" customHeight="1">
      <c r="A438" s="33">
        <v>428</v>
      </c>
      <c r="B438" s="53" t="s">
        <v>512</v>
      </c>
      <c r="C438" s="31">
        <v>408.25</v>
      </c>
      <c r="D438" s="36">
        <v>406.91666666666669</v>
      </c>
      <c r="E438" s="36">
        <v>403.83333333333337</v>
      </c>
      <c r="F438" s="36">
        <v>399.41666666666669</v>
      </c>
      <c r="G438" s="36">
        <v>396.33333333333337</v>
      </c>
      <c r="H438" s="36">
        <v>411.33333333333337</v>
      </c>
      <c r="I438" s="36">
        <v>414.41666666666674</v>
      </c>
      <c r="J438" s="36">
        <v>418.83333333333337</v>
      </c>
      <c r="K438" s="31">
        <v>410</v>
      </c>
      <c r="L438" s="31">
        <v>402.5</v>
      </c>
      <c r="M438" s="31">
        <v>0.65619000000000005</v>
      </c>
      <c r="N438" s="1"/>
      <c r="O438" s="1"/>
    </row>
    <row r="439" spans="1:15" ht="12.75" customHeight="1">
      <c r="A439" s="33">
        <v>429</v>
      </c>
      <c r="B439" s="53" t="s">
        <v>513</v>
      </c>
      <c r="C439" s="31">
        <v>5277.05</v>
      </c>
      <c r="D439" s="36">
        <v>5285.0333333333338</v>
      </c>
      <c r="E439" s="36">
        <v>5177.0166666666673</v>
      </c>
      <c r="F439" s="36">
        <v>5076.9833333333336</v>
      </c>
      <c r="G439" s="36">
        <v>4968.9666666666672</v>
      </c>
      <c r="H439" s="36">
        <v>5385.0666666666675</v>
      </c>
      <c r="I439" s="36">
        <v>5493.0833333333339</v>
      </c>
      <c r="J439" s="36">
        <v>5593.1166666666677</v>
      </c>
      <c r="K439" s="31">
        <v>5393.05</v>
      </c>
      <c r="L439" s="31">
        <v>5185</v>
      </c>
      <c r="M439" s="31">
        <v>2.27711</v>
      </c>
      <c r="N439" s="1"/>
      <c r="O439" s="1"/>
    </row>
    <row r="440" spans="1:15" ht="12.75" customHeight="1">
      <c r="A440" s="33">
        <v>430</v>
      </c>
      <c r="B440" s="53" t="s">
        <v>514</v>
      </c>
      <c r="C440" s="31">
        <v>643.9</v>
      </c>
      <c r="D440" s="36">
        <v>644.69999999999993</v>
      </c>
      <c r="E440" s="36">
        <v>635.29999999999984</v>
      </c>
      <c r="F440" s="36">
        <v>626.69999999999993</v>
      </c>
      <c r="G440" s="36">
        <v>617.29999999999984</v>
      </c>
      <c r="H440" s="36">
        <v>653.29999999999984</v>
      </c>
      <c r="I440" s="36">
        <v>662.69999999999993</v>
      </c>
      <c r="J440" s="36">
        <v>671.29999999999984</v>
      </c>
      <c r="K440" s="31">
        <v>654.1</v>
      </c>
      <c r="L440" s="31">
        <v>636.1</v>
      </c>
      <c r="M440" s="31">
        <v>0.4355</v>
      </c>
      <c r="N440" s="1"/>
      <c r="O440" s="1"/>
    </row>
    <row r="441" spans="1:15" ht="12.75" customHeight="1">
      <c r="A441" s="33">
        <v>431</v>
      </c>
      <c r="B441" s="53" t="s">
        <v>515</v>
      </c>
      <c r="C441" s="31">
        <v>39.9</v>
      </c>
      <c r="D441" s="36">
        <v>39.666666666666664</v>
      </c>
      <c r="E441" s="36">
        <v>39.233333333333327</v>
      </c>
      <c r="F441" s="36">
        <v>38.566666666666663</v>
      </c>
      <c r="G441" s="36">
        <v>38.133333333333326</v>
      </c>
      <c r="H441" s="36">
        <v>40.333333333333329</v>
      </c>
      <c r="I441" s="36">
        <v>40.766666666666666</v>
      </c>
      <c r="J441" s="36">
        <v>41.43333333333333</v>
      </c>
      <c r="K441" s="31">
        <v>40.1</v>
      </c>
      <c r="L441" s="31">
        <v>39</v>
      </c>
      <c r="M441" s="31">
        <v>146.67345</v>
      </c>
      <c r="N441" s="1"/>
      <c r="O441" s="1"/>
    </row>
    <row r="442" spans="1:15" ht="12.75" customHeight="1">
      <c r="A442" s="33">
        <v>432</v>
      </c>
      <c r="B442" s="53" t="s">
        <v>516</v>
      </c>
      <c r="C442" s="31">
        <v>529.15</v>
      </c>
      <c r="D442" s="36">
        <v>533</v>
      </c>
      <c r="E442" s="36">
        <v>520.5</v>
      </c>
      <c r="F442" s="36">
        <v>511.85</v>
      </c>
      <c r="G442" s="36">
        <v>499.35</v>
      </c>
      <c r="H442" s="36">
        <v>541.65</v>
      </c>
      <c r="I442" s="36">
        <v>554.15</v>
      </c>
      <c r="J442" s="36">
        <v>562.79999999999995</v>
      </c>
      <c r="K442" s="31">
        <v>545.5</v>
      </c>
      <c r="L442" s="31">
        <v>524.35</v>
      </c>
      <c r="M442" s="31">
        <v>11.65286</v>
      </c>
      <c r="N442" s="1"/>
      <c r="O442" s="1"/>
    </row>
    <row r="443" spans="1:15" ht="12.75" customHeight="1">
      <c r="A443" s="33">
        <v>433</v>
      </c>
      <c r="B443" s="53" t="s">
        <v>876</v>
      </c>
      <c r="C443" s="31">
        <v>971.65</v>
      </c>
      <c r="D443" s="36">
        <v>964.35</v>
      </c>
      <c r="E443" s="36">
        <v>953.7</v>
      </c>
      <c r="F443" s="36">
        <v>935.75</v>
      </c>
      <c r="G443" s="36">
        <v>925.1</v>
      </c>
      <c r="H443" s="36">
        <v>982.30000000000007</v>
      </c>
      <c r="I443" s="36">
        <v>992.94999999999993</v>
      </c>
      <c r="J443" s="36">
        <v>1010.9000000000001</v>
      </c>
      <c r="K443" s="31">
        <v>975</v>
      </c>
      <c r="L443" s="31">
        <v>946.4</v>
      </c>
      <c r="M443" s="31">
        <v>1.4171199999999999</v>
      </c>
      <c r="N443" s="1"/>
      <c r="O443" s="1"/>
    </row>
    <row r="444" spans="1:15" ht="12.75" customHeight="1">
      <c r="A444" s="33">
        <v>434</v>
      </c>
      <c r="B444" s="53" t="s">
        <v>219</v>
      </c>
      <c r="C444" s="31">
        <v>666.65</v>
      </c>
      <c r="D444" s="36">
        <v>661.55000000000007</v>
      </c>
      <c r="E444" s="36">
        <v>654.35000000000014</v>
      </c>
      <c r="F444" s="36">
        <v>642.05000000000007</v>
      </c>
      <c r="G444" s="36">
        <v>634.85000000000014</v>
      </c>
      <c r="H444" s="36">
        <v>673.85000000000014</v>
      </c>
      <c r="I444" s="36">
        <v>681.05000000000018</v>
      </c>
      <c r="J444" s="36">
        <v>693.35000000000014</v>
      </c>
      <c r="K444" s="31">
        <v>668.75</v>
      </c>
      <c r="L444" s="31">
        <v>649.25</v>
      </c>
      <c r="M444" s="31">
        <v>6.7494399999999999</v>
      </c>
      <c r="N444" s="1"/>
      <c r="O444" s="1"/>
    </row>
    <row r="445" spans="1:15" ht="12.75" customHeight="1">
      <c r="A445" s="33">
        <v>435</v>
      </c>
      <c r="B445" s="53" t="s">
        <v>877</v>
      </c>
      <c r="C445" s="31">
        <v>472.95</v>
      </c>
      <c r="D445" s="36">
        <v>469.61666666666662</v>
      </c>
      <c r="E445" s="36">
        <v>464.58333333333326</v>
      </c>
      <c r="F445" s="36">
        <v>456.21666666666664</v>
      </c>
      <c r="G445" s="36">
        <v>451.18333333333328</v>
      </c>
      <c r="H445" s="36">
        <v>477.98333333333323</v>
      </c>
      <c r="I445" s="36">
        <v>483.01666666666665</v>
      </c>
      <c r="J445" s="36">
        <v>491.38333333333321</v>
      </c>
      <c r="K445" s="31">
        <v>474.65</v>
      </c>
      <c r="L445" s="31">
        <v>461.25</v>
      </c>
      <c r="M445" s="31">
        <v>2.8406699999999998</v>
      </c>
      <c r="N445" s="1"/>
      <c r="O445" s="1"/>
    </row>
    <row r="446" spans="1:15" ht="12.75" customHeight="1">
      <c r="A446" s="33">
        <v>436</v>
      </c>
      <c r="B446" s="53" t="s">
        <v>517</v>
      </c>
      <c r="C446" s="31">
        <v>700.9</v>
      </c>
      <c r="D446" s="36">
        <v>698.38333333333333</v>
      </c>
      <c r="E446" s="36">
        <v>693.66666666666663</v>
      </c>
      <c r="F446" s="36">
        <v>686.43333333333328</v>
      </c>
      <c r="G446" s="36">
        <v>681.71666666666658</v>
      </c>
      <c r="H446" s="36">
        <v>705.61666666666667</v>
      </c>
      <c r="I446" s="36">
        <v>710.33333333333337</v>
      </c>
      <c r="J446" s="36">
        <v>717.56666666666672</v>
      </c>
      <c r="K446" s="31">
        <v>703.1</v>
      </c>
      <c r="L446" s="31">
        <v>691.15</v>
      </c>
      <c r="M446" s="31">
        <v>0.24195</v>
      </c>
      <c r="N446" s="1"/>
      <c r="O446" s="1"/>
    </row>
    <row r="447" spans="1:15" ht="12.75" customHeight="1">
      <c r="A447" s="33">
        <v>437</v>
      </c>
      <c r="B447" s="53" t="s">
        <v>518</v>
      </c>
      <c r="C447" s="31">
        <v>42.2</v>
      </c>
      <c r="D447" s="36">
        <v>41.883333333333333</v>
      </c>
      <c r="E447" s="36">
        <v>41.316666666666663</v>
      </c>
      <c r="F447" s="36">
        <v>40.43333333333333</v>
      </c>
      <c r="G447" s="36">
        <v>39.86666666666666</v>
      </c>
      <c r="H447" s="36">
        <v>42.766666666666666</v>
      </c>
      <c r="I447" s="36">
        <v>43.333333333333343</v>
      </c>
      <c r="J447" s="36">
        <v>44.216666666666669</v>
      </c>
      <c r="K447" s="31">
        <v>42.45</v>
      </c>
      <c r="L447" s="31">
        <v>41</v>
      </c>
      <c r="M447" s="31">
        <v>28.104620000000001</v>
      </c>
      <c r="N447" s="1"/>
      <c r="O447" s="1"/>
    </row>
    <row r="448" spans="1:15" ht="12.75" customHeight="1">
      <c r="A448" s="33">
        <v>438</v>
      </c>
      <c r="B448" s="53" t="s">
        <v>231</v>
      </c>
      <c r="C448" s="31">
        <v>2063.5500000000002</v>
      </c>
      <c r="D448" s="36">
        <v>2057.8833333333332</v>
      </c>
      <c r="E448" s="36">
        <v>2028.4166666666665</v>
      </c>
      <c r="F448" s="36">
        <v>1993.2833333333333</v>
      </c>
      <c r="G448" s="36">
        <v>1963.8166666666666</v>
      </c>
      <c r="H448" s="36">
        <v>2093.0166666666664</v>
      </c>
      <c r="I448" s="36">
        <v>2122.4833333333336</v>
      </c>
      <c r="J448" s="36">
        <v>2157.6166666666663</v>
      </c>
      <c r="K448" s="31">
        <v>2087.35</v>
      </c>
      <c r="L448" s="31">
        <v>2022.75</v>
      </c>
      <c r="M448" s="31">
        <v>11.255599999999999</v>
      </c>
      <c r="N448" s="1"/>
      <c r="O448" s="1"/>
    </row>
    <row r="449" spans="1:15" ht="12.75" customHeight="1">
      <c r="A449" s="33">
        <v>439</v>
      </c>
      <c r="B449" s="53" t="s">
        <v>519</v>
      </c>
      <c r="C449" s="31">
        <v>860.95</v>
      </c>
      <c r="D449" s="36">
        <v>859.48333333333346</v>
      </c>
      <c r="E449" s="36">
        <v>851.3666666666669</v>
      </c>
      <c r="F449" s="36">
        <v>841.78333333333342</v>
      </c>
      <c r="G449" s="36">
        <v>833.66666666666686</v>
      </c>
      <c r="H449" s="36">
        <v>869.06666666666695</v>
      </c>
      <c r="I449" s="36">
        <v>877.18333333333351</v>
      </c>
      <c r="J449" s="36">
        <v>886.76666666666699</v>
      </c>
      <c r="K449" s="31">
        <v>867.6</v>
      </c>
      <c r="L449" s="31">
        <v>849.9</v>
      </c>
      <c r="M449" s="31">
        <v>1.99956</v>
      </c>
      <c r="N449" s="1"/>
      <c r="O449" s="1"/>
    </row>
    <row r="450" spans="1:15" ht="12.75" customHeight="1">
      <c r="A450" s="33">
        <v>440</v>
      </c>
      <c r="B450" s="53" t="s">
        <v>220</v>
      </c>
      <c r="C450" s="31">
        <v>1058.6500000000001</v>
      </c>
      <c r="D450" s="36">
        <v>1054.8500000000001</v>
      </c>
      <c r="E450" s="36">
        <v>1046.8000000000002</v>
      </c>
      <c r="F450" s="36">
        <v>1034.95</v>
      </c>
      <c r="G450" s="36">
        <v>1026.9000000000001</v>
      </c>
      <c r="H450" s="36">
        <v>1066.7000000000003</v>
      </c>
      <c r="I450" s="36">
        <v>1074.75</v>
      </c>
      <c r="J450" s="36">
        <v>1086.6000000000004</v>
      </c>
      <c r="K450" s="31">
        <v>1062.9000000000001</v>
      </c>
      <c r="L450" s="31">
        <v>1043</v>
      </c>
      <c r="M450" s="31">
        <v>6.8467099999999999</v>
      </c>
      <c r="N450" s="1"/>
      <c r="O450" s="1"/>
    </row>
    <row r="451" spans="1:15" ht="12.75" customHeight="1">
      <c r="A451" s="33">
        <v>441</v>
      </c>
      <c r="B451" s="53" t="s">
        <v>221</v>
      </c>
      <c r="C451" s="31">
        <v>1742.05</v>
      </c>
      <c r="D451" s="36">
        <v>1735.1499999999999</v>
      </c>
      <c r="E451" s="36">
        <v>1721.3999999999996</v>
      </c>
      <c r="F451" s="36">
        <v>1700.7499999999998</v>
      </c>
      <c r="G451" s="36">
        <v>1686.9999999999995</v>
      </c>
      <c r="H451" s="36">
        <v>1755.7999999999997</v>
      </c>
      <c r="I451" s="36">
        <v>1769.5500000000002</v>
      </c>
      <c r="J451" s="36">
        <v>1790.1999999999998</v>
      </c>
      <c r="K451" s="31">
        <v>1748.9</v>
      </c>
      <c r="L451" s="31">
        <v>1714.5</v>
      </c>
      <c r="M451" s="31">
        <v>2.0766300000000002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3893.9</v>
      </c>
      <c r="D452" s="36">
        <v>3917.5166666666664</v>
      </c>
      <c r="E452" s="36">
        <v>3861.4333333333329</v>
      </c>
      <c r="F452" s="36">
        <v>3828.9666666666667</v>
      </c>
      <c r="G452" s="36">
        <v>3772.8833333333332</v>
      </c>
      <c r="H452" s="36">
        <v>3949.9833333333327</v>
      </c>
      <c r="I452" s="36">
        <v>4006.0666666666666</v>
      </c>
      <c r="J452" s="36">
        <v>4038.5333333333324</v>
      </c>
      <c r="K452" s="31">
        <v>3973.6</v>
      </c>
      <c r="L452" s="31">
        <v>3885.05</v>
      </c>
      <c r="M452" s="31">
        <v>16.724889999999998</v>
      </c>
      <c r="N452" s="1"/>
      <c r="O452" s="1"/>
    </row>
    <row r="453" spans="1:15" ht="12.75" customHeight="1">
      <c r="A453" s="33">
        <v>443</v>
      </c>
      <c r="B453" s="53" t="s">
        <v>222</v>
      </c>
      <c r="C453" s="31">
        <v>1090.95</v>
      </c>
      <c r="D453" s="36">
        <v>1084.1833333333334</v>
      </c>
      <c r="E453" s="36">
        <v>1074.4166666666667</v>
      </c>
      <c r="F453" s="36">
        <v>1057.8833333333334</v>
      </c>
      <c r="G453" s="36">
        <v>1048.1166666666668</v>
      </c>
      <c r="H453" s="36">
        <v>1100.7166666666667</v>
      </c>
      <c r="I453" s="36">
        <v>1110.4833333333331</v>
      </c>
      <c r="J453" s="36">
        <v>1127.0166666666667</v>
      </c>
      <c r="K453" s="31">
        <v>1093.95</v>
      </c>
      <c r="L453" s="31">
        <v>1067.6500000000001</v>
      </c>
      <c r="M453" s="31">
        <v>10.80599</v>
      </c>
      <c r="N453" s="1"/>
      <c r="O453" s="1"/>
    </row>
    <row r="454" spans="1:15" ht="12.75" customHeight="1">
      <c r="A454" s="33">
        <v>444</v>
      </c>
      <c r="B454" s="53" t="s">
        <v>294</v>
      </c>
      <c r="C454" s="31">
        <v>7127.4</v>
      </c>
      <c r="D454" s="36">
        <v>7116.3666666666659</v>
      </c>
      <c r="E454" s="36">
        <v>7081.5333333333319</v>
      </c>
      <c r="F454" s="36">
        <v>7035.6666666666661</v>
      </c>
      <c r="G454" s="36">
        <v>7000.8333333333321</v>
      </c>
      <c r="H454" s="36">
        <v>7162.2333333333318</v>
      </c>
      <c r="I454" s="36">
        <v>7197.0666666666657</v>
      </c>
      <c r="J454" s="36">
        <v>7242.9333333333316</v>
      </c>
      <c r="K454" s="31">
        <v>7151.2</v>
      </c>
      <c r="L454" s="31">
        <v>7070.5</v>
      </c>
      <c r="M454" s="31">
        <v>0.70787999999999995</v>
      </c>
      <c r="N454" s="1"/>
      <c r="O454" s="1"/>
    </row>
    <row r="455" spans="1:15" ht="12.75" customHeight="1">
      <c r="A455" s="33">
        <v>445</v>
      </c>
      <c r="B455" s="53" t="s">
        <v>520</v>
      </c>
      <c r="C455" s="31">
        <v>6809.05</v>
      </c>
      <c r="D455" s="36">
        <v>6774.6833333333334</v>
      </c>
      <c r="E455" s="36">
        <v>6659.3666666666668</v>
      </c>
      <c r="F455" s="36">
        <v>6509.6833333333334</v>
      </c>
      <c r="G455" s="36">
        <v>6394.3666666666668</v>
      </c>
      <c r="H455" s="36">
        <v>6924.3666666666668</v>
      </c>
      <c r="I455" s="36">
        <v>7039.6833333333343</v>
      </c>
      <c r="J455" s="36">
        <v>7189.3666666666668</v>
      </c>
      <c r="K455" s="31">
        <v>6890</v>
      </c>
      <c r="L455" s="31">
        <v>6625</v>
      </c>
      <c r="M455" s="31">
        <v>0.41227999999999998</v>
      </c>
      <c r="N455" s="1"/>
      <c r="O455" s="1"/>
    </row>
    <row r="456" spans="1:15" ht="12.75" customHeight="1">
      <c r="A456" s="33">
        <v>446</v>
      </c>
      <c r="B456" s="53" t="s">
        <v>521</v>
      </c>
      <c r="C456" s="31">
        <v>706.5</v>
      </c>
      <c r="D456" s="36">
        <v>703.41666666666663</v>
      </c>
      <c r="E456" s="36">
        <v>697.0333333333333</v>
      </c>
      <c r="F456" s="36">
        <v>687.56666666666672</v>
      </c>
      <c r="G456" s="36">
        <v>681.18333333333339</v>
      </c>
      <c r="H456" s="36">
        <v>712.88333333333321</v>
      </c>
      <c r="I456" s="36">
        <v>719.26666666666665</v>
      </c>
      <c r="J456" s="36">
        <v>728.73333333333312</v>
      </c>
      <c r="K456" s="31">
        <v>709.8</v>
      </c>
      <c r="L456" s="31">
        <v>693.95</v>
      </c>
      <c r="M456" s="31">
        <v>23.68357</v>
      </c>
      <c r="N456" s="1"/>
      <c r="O456" s="1"/>
    </row>
    <row r="457" spans="1:15" ht="12.75" customHeight="1">
      <c r="A457" s="33">
        <v>447</v>
      </c>
      <c r="B457" s="53" t="s">
        <v>223</v>
      </c>
      <c r="C457" s="31">
        <v>1046.6500000000001</v>
      </c>
      <c r="D457" s="36">
        <v>1042.4666666666667</v>
      </c>
      <c r="E457" s="36">
        <v>1034.5833333333335</v>
      </c>
      <c r="F457" s="36">
        <v>1022.5166666666669</v>
      </c>
      <c r="G457" s="36">
        <v>1014.6333333333337</v>
      </c>
      <c r="H457" s="36">
        <v>1054.5333333333333</v>
      </c>
      <c r="I457" s="36">
        <v>1062.4166666666665</v>
      </c>
      <c r="J457" s="36">
        <v>1074.4833333333331</v>
      </c>
      <c r="K457" s="31">
        <v>1050.3499999999999</v>
      </c>
      <c r="L457" s="31">
        <v>1030.4000000000001</v>
      </c>
      <c r="M457" s="31">
        <v>133.83183</v>
      </c>
      <c r="N457" s="1"/>
      <c r="O457" s="1"/>
    </row>
    <row r="458" spans="1:15" ht="12.75" customHeight="1">
      <c r="A458" s="33">
        <v>448</v>
      </c>
      <c r="B458" s="53" t="s">
        <v>224</v>
      </c>
      <c r="C458" s="31">
        <v>414.85</v>
      </c>
      <c r="D458" s="36">
        <v>412.41666666666669</v>
      </c>
      <c r="E458" s="36">
        <v>406.58333333333337</v>
      </c>
      <c r="F458" s="36">
        <v>398.31666666666666</v>
      </c>
      <c r="G458" s="36">
        <v>392.48333333333335</v>
      </c>
      <c r="H458" s="36">
        <v>420.68333333333339</v>
      </c>
      <c r="I458" s="36">
        <v>426.51666666666677</v>
      </c>
      <c r="J458" s="36">
        <v>434.78333333333342</v>
      </c>
      <c r="K458" s="31">
        <v>418.25</v>
      </c>
      <c r="L458" s="31">
        <v>404.15</v>
      </c>
      <c r="M458" s="31">
        <v>199.51523</v>
      </c>
      <c r="N458" s="1"/>
      <c r="O458" s="1"/>
    </row>
    <row r="459" spans="1:15" ht="12.75" customHeight="1">
      <c r="A459" s="33">
        <v>449</v>
      </c>
      <c r="B459" s="53" t="s">
        <v>225</v>
      </c>
      <c r="C459" s="31">
        <v>162.25</v>
      </c>
      <c r="D459" s="36">
        <v>162.81666666666669</v>
      </c>
      <c r="E459" s="36">
        <v>161.28333333333339</v>
      </c>
      <c r="F459" s="36">
        <v>160.31666666666669</v>
      </c>
      <c r="G459" s="36">
        <v>158.78333333333339</v>
      </c>
      <c r="H459" s="36">
        <v>163.78333333333339</v>
      </c>
      <c r="I459" s="36">
        <v>165.31666666666669</v>
      </c>
      <c r="J459" s="36">
        <v>166.28333333333339</v>
      </c>
      <c r="K459" s="31">
        <v>164.35</v>
      </c>
      <c r="L459" s="31">
        <v>161.85</v>
      </c>
      <c r="M459" s="31">
        <v>314.72419000000002</v>
      </c>
      <c r="N459" s="1"/>
      <c r="O459" s="1"/>
    </row>
    <row r="460" spans="1:15" ht="12.75" customHeight="1">
      <c r="A460" s="33">
        <v>450</v>
      </c>
      <c r="B460" s="53" t="s">
        <v>295</v>
      </c>
      <c r="C460" s="31">
        <v>75.900000000000006</v>
      </c>
      <c r="D460" s="36">
        <v>75.666666666666671</v>
      </c>
      <c r="E460" s="36">
        <v>74.88333333333334</v>
      </c>
      <c r="F460" s="36">
        <v>73.866666666666674</v>
      </c>
      <c r="G460" s="36">
        <v>73.083333333333343</v>
      </c>
      <c r="H460" s="36">
        <v>76.683333333333337</v>
      </c>
      <c r="I460" s="36">
        <v>77.466666666666669</v>
      </c>
      <c r="J460" s="36">
        <v>78.483333333333334</v>
      </c>
      <c r="K460" s="31">
        <v>76.45</v>
      </c>
      <c r="L460" s="31">
        <v>74.650000000000006</v>
      </c>
      <c r="M460" s="31">
        <v>17.594290000000001</v>
      </c>
      <c r="N460" s="1"/>
      <c r="O460" s="1"/>
    </row>
    <row r="461" spans="1:15" ht="12.75" customHeight="1">
      <c r="A461" s="33">
        <v>451</v>
      </c>
      <c r="B461" s="53" t="s">
        <v>522</v>
      </c>
      <c r="C461" s="31">
        <v>3236.95</v>
      </c>
      <c r="D461" s="36">
        <v>3263.1833333333329</v>
      </c>
      <c r="E461" s="36">
        <v>3176.3666666666659</v>
      </c>
      <c r="F461" s="36">
        <v>3115.7833333333328</v>
      </c>
      <c r="G461" s="36">
        <v>3028.9666666666658</v>
      </c>
      <c r="H461" s="36">
        <v>3323.766666666666</v>
      </c>
      <c r="I461" s="36">
        <v>3410.5833333333326</v>
      </c>
      <c r="J461" s="36">
        <v>3471.1666666666661</v>
      </c>
      <c r="K461" s="31">
        <v>3350</v>
      </c>
      <c r="L461" s="31">
        <v>3202.6</v>
      </c>
      <c r="M461" s="31">
        <v>0.70979000000000003</v>
      </c>
      <c r="N461" s="1"/>
      <c r="O461" s="1"/>
    </row>
    <row r="462" spans="1:15" ht="12.75" customHeight="1">
      <c r="A462" s="33">
        <v>452</v>
      </c>
      <c r="B462" s="53" t="s">
        <v>227</v>
      </c>
      <c r="C462" s="31">
        <v>1264.4000000000001</v>
      </c>
      <c r="D462" s="36">
        <v>1261.95</v>
      </c>
      <c r="E462" s="36">
        <v>1250.7</v>
      </c>
      <c r="F462" s="36">
        <v>1237</v>
      </c>
      <c r="G462" s="36">
        <v>1225.75</v>
      </c>
      <c r="H462" s="36">
        <v>1275.6500000000001</v>
      </c>
      <c r="I462" s="36">
        <v>1286.9000000000001</v>
      </c>
      <c r="J462" s="36">
        <v>1300.6000000000001</v>
      </c>
      <c r="K462" s="31">
        <v>1273.2</v>
      </c>
      <c r="L462" s="31">
        <v>1248.25</v>
      </c>
      <c r="M462" s="31">
        <v>13.222060000000001</v>
      </c>
      <c r="N462" s="1"/>
      <c r="O462" s="1"/>
    </row>
    <row r="463" spans="1:15" ht="12.75" customHeight="1">
      <c r="A463" s="33">
        <v>453</v>
      </c>
      <c r="B463" s="53" t="s">
        <v>523</v>
      </c>
      <c r="C463" s="31">
        <v>1119.45</v>
      </c>
      <c r="D463" s="36">
        <v>1105.0666666666666</v>
      </c>
      <c r="E463" s="36">
        <v>1080.3833333333332</v>
      </c>
      <c r="F463" s="36">
        <v>1041.3166666666666</v>
      </c>
      <c r="G463" s="36">
        <v>1016.6333333333332</v>
      </c>
      <c r="H463" s="36">
        <v>1144.1333333333332</v>
      </c>
      <c r="I463" s="36">
        <v>1168.8166666666666</v>
      </c>
      <c r="J463" s="36">
        <v>1207.8833333333332</v>
      </c>
      <c r="K463" s="31">
        <v>1129.75</v>
      </c>
      <c r="L463" s="31">
        <v>1066</v>
      </c>
      <c r="M463" s="31">
        <v>6.6989000000000001</v>
      </c>
      <c r="N463" s="1"/>
      <c r="O463" s="1"/>
    </row>
    <row r="464" spans="1:15" ht="12.75" customHeight="1">
      <c r="A464" s="33">
        <v>454</v>
      </c>
      <c r="B464" s="53" t="s">
        <v>524</v>
      </c>
      <c r="C464" s="31">
        <v>220.05</v>
      </c>
      <c r="D464" s="36">
        <v>218.58333333333334</v>
      </c>
      <c r="E464" s="36">
        <v>215.4666666666667</v>
      </c>
      <c r="F464" s="36">
        <v>210.88333333333335</v>
      </c>
      <c r="G464" s="36">
        <v>207.76666666666671</v>
      </c>
      <c r="H464" s="36">
        <v>223.16666666666669</v>
      </c>
      <c r="I464" s="36">
        <v>226.2833333333333</v>
      </c>
      <c r="J464" s="36">
        <v>230.86666666666667</v>
      </c>
      <c r="K464" s="31">
        <v>221.7</v>
      </c>
      <c r="L464" s="31">
        <v>214</v>
      </c>
      <c r="M464" s="31">
        <v>7.38565</v>
      </c>
      <c r="N464" s="1"/>
      <c r="O464" s="1"/>
    </row>
    <row r="465" spans="1:15" ht="12.75" customHeight="1">
      <c r="A465" s="33">
        <v>455</v>
      </c>
      <c r="B465" s="53" t="s">
        <v>205</v>
      </c>
      <c r="C465" s="31">
        <v>760.2</v>
      </c>
      <c r="D465" s="36">
        <v>755.16666666666663</v>
      </c>
      <c r="E465" s="36">
        <v>747.7833333333333</v>
      </c>
      <c r="F465" s="36">
        <v>735.36666666666667</v>
      </c>
      <c r="G465" s="36">
        <v>727.98333333333335</v>
      </c>
      <c r="H465" s="36">
        <v>767.58333333333326</v>
      </c>
      <c r="I465" s="36">
        <v>774.9666666666667</v>
      </c>
      <c r="J465" s="36">
        <v>787.38333333333321</v>
      </c>
      <c r="K465" s="31">
        <v>762.55</v>
      </c>
      <c r="L465" s="31">
        <v>742.75</v>
      </c>
      <c r="M465" s="31">
        <v>3.89425</v>
      </c>
      <c r="N465" s="1"/>
      <c r="O465" s="1"/>
    </row>
    <row r="466" spans="1:15" ht="12.75" customHeight="1">
      <c r="A466" s="33">
        <v>456</v>
      </c>
      <c r="B466" s="53" t="s">
        <v>525</v>
      </c>
      <c r="C466" s="31">
        <v>4581.8999999999996</v>
      </c>
      <c r="D466" s="36">
        <v>4541.1833333333334</v>
      </c>
      <c r="E466" s="36">
        <v>4452.8166666666666</v>
      </c>
      <c r="F466" s="36">
        <v>4323.7333333333336</v>
      </c>
      <c r="G466" s="36">
        <v>4235.3666666666668</v>
      </c>
      <c r="H466" s="36">
        <v>4670.2666666666664</v>
      </c>
      <c r="I466" s="36">
        <v>4758.6333333333332</v>
      </c>
      <c r="J466" s="36">
        <v>4887.7166666666662</v>
      </c>
      <c r="K466" s="31">
        <v>4629.55</v>
      </c>
      <c r="L466" s="31">
        <v>4412.1000000000004</v>
      </c>
      <c r="M466" s="31">
        <v>0.72384000000000004</v>
      </c>
      <c r="N466" s="1"/>
      <c r="O466" s="1"/>
    </row>
    <row r="467" spans="1:15" ht="12.75" customHeight="1">
      <c r="A467" s="33">
        <v>457</v>
      </c>
      <c r="B467" s="53" t="s">
        <v>526</v>
      </c>
      <c r="C467" s="31">
        <v>3400.65</v>
      </c>
      <c r="D467" s="36">
        <v>3418.25</v>
      </c>
      <c r="E467" s="36">
        <v>3333.55</v>
      </c>
      <c r="F467" s="36">
        <v>3266.4500000000003</v>
      </c>
      <c r="G467" s="36">
        <v>3181.7500000000005</v>
      </c>
      <c r="H467" s="36">
        <v>3485.35</v>
      </c>
      <c r="I467" s="36">
        <v>3570.0499999999997</v>
      </c>
      <c r="J467" s="36">
        <v>3637.1499999999996</v>
      </c>
      <c r="K467" s="31">
        <v>3502.95</v>
      </c>
      <c r="L467" s="31">
        <v>3351.15</v>
      </c>
      <c r="M467" s="31">
        <v>1.27495</v>
      </c>
      <c r="N467" s="1"/>
      <c r="O467" s="1"/>
    </row>
    <row r="468" spans="1:15" ht="12.75" customHeight="1">
      <c r="A468" s="33">
        <v>458</v>
      </c>
      <c r="B468" s="53" t="s">
        <v>228</v>
      </c>
      <c r="C468" s="31">
        <v>3289.85</v>
      </c>
      <c r="D468" s="36">
        <v>3279.6</v>
      </c>
      <c r="E468" s="36">
        <v>3253</v>
      </c>
      <c r="F468" s="36">
        <v>3216.15</v>
      </c>
      <c r="G468" s="36">
        <v>3189.55</v>
      </c>
      <c r="H468" s="36">
        <v>3316.45</v>
      </c>
      <c r="I468" s="36">
        <v>3343.0499999999993</v>
      </c>
      <c r="J468" s="36">
        <v>3379.8999999999996</v>
      </c>
      <c r="K468" s="31">
        <v>3306.2</v>
      </c>
      <c r="L468" s="31">
        <v>3242.75</v>
      </c>
      <c r="M468" s="31">
        <v>13.07103</v>
      </c>
      <c r="N468" s="1"/>
      <c r="O468" s="1"/>
    </row>
    <row r="469" spans="1:15" ht="12.75" customHeight="1">
      <c r="A469" s="33">
        <v>459</v>
      </c>
      <c r="B469" s="53" t="s">
        <v>229</v>
      </c>
      <c r="C469" s="31">
        <v>2599.9</v>
      </c>
      <c r="D469" s="36">
        <v>2581.4666666666667</v>
      </c>
      <c r="E469" s="36">
        <v>2544.9333333333334</v>
      </c>
      <c r="F469" s="36">
        <v>2489.9666666666667</v>
      </c>
      <c r="G469" s="36">
        <v>2453.4333333333334</v>
      </c>
      <c r="H469" s="36">
        <v>2636.4333333333334</v>
      </c>
      <c r="I469" s="36">
        <v>2672.9666666666672</v>
      </c>
      <c r="J469" s="36">
        <v>2727.9333333333334</v>
      </c>
      <c r="K469" s="31">
        <v>2618</v>
      </c>
      <c r="L469" s="31">
        <v>2526.5</v>
      </c>
      <c r="M469" s="31">
        <v>1.6670100000000001</v>
      </c>
      <c r="N469" s="1"/>
      <c r="O469" s="1"/>
    </row>
    <row r="470" spans="1:15" ht="12.75" customHeight="1">
      <c r="A470" s="33">
        <v>460</v>
      </c>
      <c r="B470" s="53" t="s">
        <v>296</v>
      </c>
      <c r="C470" s="31">
        <v>1326.95</v>
      </c>
      <c r="D470" s="36">
        <v>1324.2333333333333</v>
      </c>
      <c r="E470" s="36">
        <v>1302.0166666666667</v>
      </c>
      <c r="F470" s="36">
        <v>1277.0833333333333</v>
      </c>
      <c r="G470" s="36">
        <v>1254.8666666666666</v>
      </c>
      <c r="H470" s="36">
        <v>1349.1666666666667</v>
      </c>
      <c r="I470" s="36">
        <v>1371.3833333333334</v>
      </c>
      <c r="J470" s="36">
        <v>1396.3166666666668</v>
      </c>
      <c r="K470" s="31">
        <v>1346.45</v>
      </c>
      <c r="L470" s="31">
        <v>1299.3</v>
      </c>
      <c r="M470" s="31">
        <v>5.1522399999999999</v>
      </c>
      <c r="N470" s="1"/>
      <c r="O470" s="1"/>
    </row>
    <row r="471" spans="1:15" ht="12.75" customHeight="1">
      <c r="A471" s="33">
        <v>461</v>
      </c>
      <c r="B471" s="53" t="s">
        <v>230</v>
      </c>
      <c r="C471" s="31">
        <v>4471.3999999999996</v>
      </c>
      <c r="D471" s="36">
        <v>4452.2166666666662</v>
      </c>
      <c r="E471" s="36">
        <v>4420.1833333333325</v>
      </c>
      <c r="F471" s="36">
        <v>4368.9666666666662</v>
      </c>
      <c r="G471" s="36">
        <v>4336.9333333333325</v>
      </c>
      <c r="H471" s="36">
        <v>4503.4333333333325</v>
      </c>
      <c r="I471" s="36">
        <v>4535.4666666666672</v>
      </c>
      <c r="J471" s="36">
        <v>4586.6833333333325</v>
      </c>
      <c r="K471" s="31">
        <v>4484.25</v>
      </c>
      <c r="L471" s="31">
        <v>4401</v>
      </c>
      <c r="M471" s="31">
        <v>5.4971699999999997</v>
      </c>
      <c r="N471" s="1"/>
      <c r="O471" s="1"/>
    </row>
    <row r="472" spans="1:15" ht="12.75" customHeight="1">
      <c r="A472" s="33">
        <v>462</v>
      </c>
      <c r="B472" s="53" t="s">
        <v>297</v>
      </c>
      <c r="C472" s="31">
        <v>38.25</v>
      </c>
      <c r="D472" s="36">
        <v>37.81666666666667</v>
      </c>
      <c r="E472" s="36">
        <v>37.233333333333341</v>
      </c>
      <c r="F472" s="36">
        <v>36.216666666666669</v>
      </c>
      <c r="G472" s="36">
        <v>35.63333333333334</v>
      </c>
      <c r="H472" s="36">
        <v>38.833333333333343</v>
      </c>
      <c r="I472" s="36">
        <v>39.416666666666671</v>
      </c>
      <c r="J472" s="36">
        <v>40.433333333333344</v>
      </c>
      <c r="K472" s="31">
        <v>38.4</v>
      </c>
      <c r="L472" s="31">
        <v>36.799999999999997</v>
      </c>
      <c r="M472" s="31">
        <v>74.122020000000006</v>
      </c>
      <c r="N472" s="1"/>
      <c r="O472" s="1"/>
    </row>
    <row r="473" spans="1:15" ht="12.75" customHeight="1">
      <c r="A473" s="33">
        <v>463</v>
      </c>
      <c r="B473" s="53" t="s">
        <v>528</v>
      </c>
      <c r="C473" s="31">
        <v>344.4</v>
      </c>
      <c r="D473" s="36">
        <v>344.91666666666669</v>
      </c>
      <c r="E473" s="36">
        <v>339.83333333333337</v>
      </c>
      <c r="F473" s="36">
        <v>335.26666666666671</v>
      </c>
      <c r="G473" s="36">
        <v>330.18333333333339</v>
      </c>
      <c r="H473" s="36">
        <v>349.48333333333335</v>
      </c>
      <c r="I473" s="36">
        <v>354.56666666666672</v>
      </c>
      <c r="J473" s="36">
        <v>359.13333333333333</v>
      </c>
      <c r="K473" s="31">
        <v>350</v>
      </c>
      <c r="L473" s="31">
        <v>340.35</v>
      </c>
      <c r="M473" s="31">
        <v>2.3354900000000001</v>
      </c>
      <c r="N473" s="1"/>
      <c r="O473" s="1"/>
    </row>
    <row r="474" spans="1:15" ht="12.75" customHeight="1">
      <c r="A474" s="33">
        <v>464</v>
      </c>
      <c r="B474" s="53" t="s">
        <v>529</v>
      </c>
      <c r="C474" s="31">
        <v>555.4</v>
      </c>
      <c r="D474" s="36">
        <v>556.4666666666667</v>
      </c>
      <c r="E474" s="36">
        <v>548.58333333333337</v>
      </c>
      <c r="F474" s="36">
        <v>541.76666666666665</v>
      </c>
      <c r="G474" s="36">
        <v>533.88333333333333</v>
      </c>
      <c r="H474" s="36">
        <v>563.28333333333342</v>
      </c>
      <c r="I474" s="36">
        <v>571.16666666666663</v>
      </c>
      <c r="J474" s="36">
        <v>577.98333333333346</v>
      </c>
      <c r="K474" s="31">
        <v>564.35</v>
      </c>
      <c r="L474" s="31">
        <v>549.65</v>
      </c>
      <c r="M474" s="31">
        <v>4.9783299999999997</v>
      </c>
      <c r="N474" s="1"/>
      <c r="O474" s="1"/>
    </row>
    <row r="475" spans="1:15" ht="12.75" customHeight="1">
      <c r="A475" s="33">
        <v>465</v>
      </c>
      <c r="B475" s="53" t="s">
        <v>298</v>
      </c>
      <c r="C475" s="31">
        <v>4069.95</v>
      </c>
      <c r="D475" s="36">
        <v>4034.25</v>
      </c>
      <c r="E475" s="36">
        <v>3906</v>
      </c>
      <c r="F475" s="36">
        <v>3742.05</v>
      </c>
      <c r="G475" s="36">
        <v>3613.8</v>
      </c>
      <c r="H475" s="36">
        <v>4198.2</v>
      </c>
      <c r="I475" s="36">
        <v>4326.45</v>
      </c>
      <c r="J475" s="36">
        <v>4490.3999999999996</v>
      </c>
      <c r="K475" s="31">
        <v>4162.5</v>
      </c>
      <c r="L475" s="31">
        <v>3870.3</v>
      </c>
      <c r="M475" s="31">
        <v>1.62588</v>
      </c>
      <c r="N475" s="1"/>
      <c r="O475" s="1"/>
    </row>
    <row r="476" spans="1:15" ht="12.75" customHeight="1">
      <c r="A476" s="33">
        <v>466</v>
      </c>
      <c r="B476" s="53" t="s">
        <v>530</v>
      </c>
      <c r="C476" s="31">
        <v>52.95</v>
      </c>
      <c r="D476" s="36">
        <v>52.15</v>
      </c>
      <c r="E476" s="36">
        <v>51</v>
      </c>
      <c r="F476" s="36">
        <v>49.050000000000004</v>
      </c>
      <c r="G476" s="36">
        <v>47.900000000000006</v>
      </c>
      <c r="H476" s="36">
        <v>54.099999999999994</v>
      </c>
      <c r="I476" s="36">
        <v>55.249999999999986</v>
      </c>
      <c r="J476" s="36">
        <v>57.199999999999989</v>
      </c>
      <c r="K476" s="31">
        <v>53.3</v>
      </c>
      <c r="L476" s="31">
        <v>50.2</v>
      </c>
      <c r="M476" s="31">
        <v>114.3927</v>
      </c>
      <c r="N476" s="1"/>
      <c r="O476" s="1"/>
    </row>
    <row r="477" spans="1:15" ht="12.75" customHeight="1">
      <c r="A477" s="33">
        <v>467</v>
      </c>
      <c r="B477" s="53" t="s">
        <v>531</v>
      </c>
      <c r="C477" s="31">
        <v>729.45</v>
      </c>
      <c r="D477" s="36">
        <v>730</v>
      </c>
      <c r="E477" s="36">
        <v>716</v>
      </c>
      <c r="F477" s="36">
        <v>702.55</v>
      </c>
      <c r="G477" s="36">
        <v>688.55</v>
      </c>
      <c r="H477" s="36">
        <v>743.45</v>
      </c>
      <c r="I477" s="36">
        <v>757.45</v>
      </c>
      <c r="J477" s="36">
        <v>770.90000000000009</v>
      </c>
      <c r="K477" s="31">
        <v>744</v>
      </c>
      <c r="L477" s="31">
        <v>716.55</v>
      </c>
      <c r="M477" s="31">
        <v>1.8820300000000001</v>
      </c>
      <c r="N477" s="1"/>
      <c r="O477" s="1"/>
    </row>
    <row r="478" spans="1:15" ht="12.75" customHeight="1">
      <c r="A478" s="33">
        <v>468</v>
      </c>
      <c r="B478" s="53" t="s">
        <v>234</v>
      </c>
      <c r="C478" s="31">
        <v>501.9</v>
      </c>
      <c r="D478" s="36">
        <v>490.45</v>
      </c>
      <c r="E478" s="36">
        <v>475.9</v>
      </c>
      <c r="F478" s="36">
        <v>449.9</v>
      </c>
      <c r="G478" s="36">
        <v>435.34999999999997</v>
      </c>
      <c r="H478" s="36">
        <v>516.45000000000005</v>
      </c>
      <c r="I478" s="36">
        <v>531</v>
      </c>
      <c r="J478" s="36">
        <v>557</v>
      </c>
      <c r="K478" s="31">
        <v>505</v>
      </c>
      <c r="L478" s="31">
        <v>464.45</v>
      </c>
      <c r="M478" s="31">
        <v>68.349950000000007</v>
      </c>
      <c r="N478" s="1"/>
      <c r="O478" s="1"/>
    </row>
    <row r="479" spans="1:15" ht="12.75" customHeight="1">
      <c r="A479" s="33">
        <v>469</v>
      </c>
      <c r="B479" s="53" t="s">
        <v>532</v>
      </c>
      <c r="C479" s="31">
        <v>909.9</v>
      </c>
      <c r="D479" s="36">
        <v>908.9</v>
      </c>
      <c r="E479" s="36">
        <v>895.09999999999991</v>
      </c>
      <c r="F479" s="36">
        <v>880.3</v>
      </c>
      <c r="G479" s="36">
        <v>866.49999999999989</v>
      </c>
      <c r="H479" s="36">
        <v>923.69999999999993</v>
      </c>
      <c r="I479" s="36">
        <v>937.49999999999989</v>
      </c>
      <c r="J479" s="36">
        <v>952.3</v>
      </c>
      <c r="K479" s="31">
        <v>922.7</v>
      </c>
      <c r="L479" s="31">
        <v>894.1</v>
      </c>
      <c r="M479" s="31">
        <v>2.02888</v>
      </c>
      <c r="N479" s="1"/>
      <c r="O479" s="1"/>
    </row>
    <row r="480" spans="1:15" ht="12.75" customHeight="1">
      <c r="A480" s="33">
        <v>470</v>
      </c>
      <c r="B480" s="53" t="s">
        <v>878</v>
      </c>
      <c r="C480" s="31">
        <v>53.05</v>
      </c>
      <c r="D480" s="36">
        <v>52.316666666666663</v>
      </c>
      <c r="E480" s="36">
        <v>51.133333333333326</v>
      </c>
      <c r="F480" s="36">
        <v>49.216666666666661</v>
      </c>
      <c r="G480" s="36">
        <v>48.033333333333324</v>
      </c>
      <c r="H480" s="36">
        <v>54.233333333333327</v>
      </c>
      <c r="I480" s="36">
        <v>55.416666666666664</v>
      </c>
      <c r="J480" s="36">
        <v>57.333333333333329</v>
      </c>
      <c r="K480" s="31">
        <v>53.5</v>
      </c>
      <c r="L480" s="31">
        <v>50.4</v>
      </c>
      <c r="M480" s="31">
        <v>66.426559999999995</v>
      </c>
      <c r="N480" s="1"/>
      <c r="O480" s="1"/>
    </row>
    <row r="481" spans="1:15" ht="12.75" customHeight="1">
      <c r="A481" s="33">
        <v>471</v>
      </c>
      <c r="B481" s="31" t="s">
        <v>233</v>
      </c>
      <c r="C481" s="36">
        <v>9491.7000000000007</v>
      </c>
      <c r="D481" s="36">
        <v>9475.5666666666675</v>
      </c>
      <c r="E481" s="36">
        <v>9432.1833333333343</v>
      </c>
      <c r="F481" s="36">
        <v>9372.6666666666661</v>
      </c>
      <c r="G481" s="36">
        <v>9329.2833333333328</v>
      </c>
      <c r="H481" s="36">
        <v>9535.0833333333358</v>
      </c>
      <c r="I481" s="36">
        <v>9578.4666666666708</v>
      </c>
      <c r="J481" s="31">
        <v>9637.9833333333372</v>
      </c>
      <c r="K481" s="31">
        <v>9518.9500000000007</v>
      </c>
      <c r="L481" s="31">
        <v>9416.0499999999993</v>
      </c>
      <c r="M481" s="53">
        <v>2.052</v>
      </c>
      <c r="N481" s="1"/>
      <c r="O481" s="1"/>
    </row>
    <row r="482" spans="1:15" ht="12.75" customHeight="1">
      <c r="A482" s="33">
        <v>472</v>
      </c>
      <c r="B482" s="31" t="s">
        <v>299</v>
      </c>
      <c r="C482" s="36">
        <v>142</v>
      </c>
      <c r="D482" s="36">
        <v>141.16666666666666</v>
      </c>
      <c r="E482" s="36">
        <v>138.38333333333333</v>
      </c>
      <c r="F482" s="36">
        <v>134.76666666666668</v>
      </c>
      <c r="G482" s="36">
        <v>131.98333333333335</v>
      </c>
      <c r="H482" s="36">
        <v>144.7833333333333</v>
      </c>
      <c r="I482" s="36">
        <v>147.56666666666666</v>
      </c>
      <c r="J482" s="31">
        <v>151.18333333333328</v>
      </c>
      <c r="K482" s="31">
        <v>143.94999999999999</v>
      </c>
      <c r="L482" s="31">
        <v>137.55000000000001</v>
      </c>
      <c r="M482" s="53">
        <v>164.12431000000001</v>
      </c>
      <c r="N482" s="1"/>
      <c r="O482" s="1"/>
    </row>
    <row r="483" spans="1:15" ht="12.75" customHeight="1">
      <c r="A483" s="33">
        <v>473</v>
      </c>
      <c r="B483" s="31" t="s">
        <v>232</v>
      </c>
      <c r="C483" s="31">
        <v>1919.3</v>
      </c>
      <c r="D483" s="36">
        <v>1922.6666666666667</v>
      </c>
      <c r="E483" s="36">
        <v>1897.7333333333336</v>
      </c>
      <c r="F483" s="36">
        <v>1876.1666666666667</v>
      </c>
      <c r="G483" s="36">
        <v>1851.2333333333336</v>
      </c>
      <c r="H483" s="36">
        <v>1944.2333333333336</v>
      </c>
      <c r="I483" s="36">
        <v>1969.1666666666665</v>
      </c>
      <c r="J483" s="36">
        <v>1990.7333333333336</v>
      </c>
      <c r="K483" s="31">
        <v>1947.6</v>
      </c>
      <c r="L483" s="31">
        <v>1901.1</v>
      </c>
      <c r="M483" s="31">
        <v>1.80121</v>
      </c>
      <c r="N483" s="1"/>
      <c r="O483" s="1"/>
    </row>
    <row r="484" spans="1:15" ht="12.75" customHeight="1">
      <c r="A484" s="33">
        <v>474</v>
      </c>
      <c r="B484" s="31" t="s">
        <v>173</v>
      </c>
      <c r="C484" s="36">
        <v>1202.4000000000001</v>
      </c>
      <c r="D484" s="36">
        <v>1204.6499999999999</v>
      </c>
      <c r="E484" s="36">
        <v>1189.2999999999997</v>
      </c>
      <c r="F484" s="36">
        <v>1176.1999999999998</v>
      </c>
      <c r="G484" s="36">
        <v>1160.8499999999997</v>
      </c>
      <c r="H484" s="36">
        <v>1217.7499999999998</v>
      </c>
      <c r="I484" s="36">
        <v>1233.0999999999997</v>
      </c>
      <c r="J484" s="31">
        <v>1246.1999999999998</v>
      </c>
      <c r="K484" s="31">
        <v>1220</v>
      </c>
      <c r="L484" s="31">
        <v>1191.55</v>
      </c>
      <c r="M484" s="53">
        <v>12.03642</v>
      </c>
      <c r="N484" s="1"/>
      <c r="O484" s="1"/>
    </row>
    <row r="485" spans="1:15" ht="12.75" customHeight="1">
      <c r="A485" s="33">
        <v>475</v>
      </c>
      <c r="B485" s="31" t="s">
        <v>879</v>
      </c>
      <c r="C485" s="31">
        <v>341.75</v>
      </c>
      <c r="D485" s="36">
        <v>340.15000000000003</v>
      </c>
      <c r="E485" s="36">
        <v>335.85000000000008</v>
      </c>
      <c r="F485" s="36">
        <v>329.95000000000005</v>
      </c>
      <c r="G485" s="36">
        <v>325.65000000000009</v>
      </c>
      <c r="H485" s="36">
        <v>346.05000000000007</v>
      </c>
      <c r="I485" s="36">
        <v>350.35</v>
      </c>
      <c r="J485" s="36">
        <v>356.25000000000006</v>
      </c>
      <c r="K485" s="31">
        <v>344.45</v>
      </c>
      <c r="L485" s="31">
        <v>334.25</v>
      </c>
      <c r="M485" s="31">
        <v>4.4501999999999997</v>
      </c>
      <c r="N485" s="1"/>
      <c r="O485" s="1"/>
    </row>
    <row r="486" spans="1:15" ht="12.75" customHeight="1">
      <c r="A486" s="33">
        <v>476</v>
      </c>
      <c r="B486" s="31" t="s">
        <v>533</v>
      </c>
      <c r="C486" s="36">
        <v>354.7</v>
      </c>
      <c r="D486" s="36">
        <v>354.7166666666667</v>
      </c>
      <c r="E486" s="36">
        <v>344.73333333333341</v>
      </c>
      <c r="F486" s="36">
        <v>334.76666666666671</v>
      </c>
      <c r="G486" s="36">
        <v>324.78333333333342</v>
      </c>
      <c r="H486" s="36">
        <v>364.68333333333339</v>
      </c>
      <c r="I486" s="36">
        <v>374.66666666666674</v>
      </c>
      <c r="J486" s="36">
        <v>384.63333333333338</v>
      </c>
      <c r="K486" s="31">
        <v>364.7</v>
      </c>
      <c r="L486" s="31">
        <v>344.75</v>
      </c>
      <c r="M486" s="31">
        <v>17.996269999999999</v>
      </c>
      <c r="N486" s="1"/>
      <c r="O486" s="1"/>
    </row>
    <row r="487" spans="1:15" ht="12.75" customHeight="1">
      <c r="A487" s="33">
        <v>477</v>
      </c>
      <c r="B487" s="31" t="s">
        <v>534</v>
      </c>
      <c r="C487" s="31">
        <v>2104.0500000000002</v>
      </c>
      <c r="D487" s="36">
        <v>2120.3666666666668</v>
      </c>
      <c r="E487" s="36">
        <v>2083.7333333333336</v>
      </c>
      <c r="F487" s="36">
        <v>2063.416666666667</v>
      </c>
      <c r="G487" s="36">
        <v>2026.7833333333338</v>
      </c>
      <c r="H487" s="36">
        <v>2140.6833333333334</v>
      </c>
      <c r="I487" s="36">
        <v>2177.3166666666666</v>
      </c>
      <c r="J487" s="36">
        <v>2197.6333333333332</v>
      </c>
      <c r="K487" s="31">
        <v>2157</v>
      </c>
      <c r="L487" s="31">
        <v>2100.0500000000002</v>
      </c>
      <c r="M487" s="31">
        <v>6.9610000000000005E-2</v>
      </c>
      <c r="N487" s="1"/>
      <c r="O487" s="1"/>
    </row>
    <row r="488" spans="1:15" ht="12.75" customHeight="1">
      <c r="A488" s="33">
        <v>478</v>
      </c>
      <c r="B488" s="31" t="s">
        <v>535</v>
      </c>
      <c r="C488" s="36">
        <v>527.85</v>
      </c>
      <c r="D488" s="36">
        <v>530.31666666666672</v>
      </c>
      <c r="E488" s="36">
        <v>522.23333333333346</v>
      </c>
      <c r="F488" s="36">
        <v>516.61666666666679</v>
      </c>
      <c r="G488" s="36">
        <v>508.53333333333353</v>
      </c>
      <c r="H488" s="36">
        <v>535.93333333333339</v>
      </c>
      <c r="I488" s="36">
        <v>544.01666666666665</v>
      </c>
      <c r="J488" s="36">
        <v>549.63333333333333</v>
      </c>
      <c r="K488" s="31">
        <v>538.4</v>
      </c>
      <c r="L488" s="31">
        <v>524.70000000000005</v>
      </c>
      <c r="M488" s="31">
        <v>1.6615800000000001</v>
      </c>
      <c r="N488" s="1"/>
      <c r="O488" s="1"/>
    </row>
    <row r="489" spans="1:15" ht="12.75" customHeight="1">
      <c r="A489" s="33">
        <v>479</v>
      </c>
      <c r="B489" s="53" t="s">
        <v>536</v>
      </c>
      <c r="C489" s="31">
        <v>366.45</v>
      </c>
      <c r="D489" s="36">
        <v>370.34999999999997</v>
      </c>
      <c r="E489" s="36">
        <v>361.29999999999995</v>
      </c>
      <c r="F489" s="36">
        <v>356.15</v>
      </c>
      <c r="G489" s="36">
        <v>347.09999999999997</v>
      </c>
      <c r="H489" s="36">
        <v>375.49999999999994</v>
      </c>
      <c r="I489" s="36">
        <v>384.55</v>
      </c>
      <c r="J489" s="36">
        <v>389.69999999999993</v>
      </c>
      <c r="K489" s="31">
        <v>379.4</v>
      </c>
      <c r="L489" s="31">
        <v>365.2</v>
      </c>
      <c r="M489" s="31">
        <v>6.1322299999999998</v>
      </c>
      <c r="N489" s="1"/>
      <c r="O489" s="1"/>
    </row>
    <row r="490" spans="1:15" ht="12.75" customHeight="1">
      <c r="A490" s="33">
        <v>480</v>
      </c>
      <c r="B490" s="53" t="s">
        <v>537</v>
      </c>
      <c r="C490" s="36">
        <v>436.85</v>
      </c>
      <c r="D490" s="36">
        <v>431.55</v>
      </c>
      <c r="E490" s="36">
        <v>420.85</v>
      </c>
      <c r="F490" s="36">
        <v>404.85</v>
      </c>
      <c r="G490" s="36">
        <v>394.15000000000003</v>
      </c>
      <c r="H490" s="36">
        <v>447.55</v>
      </c>
      <c r="I490" s="36">
        <v>458.24999999999994</v>
      </c>
      <c r="J490" s="36">
        <v>474.25</v>
      </c>
      <c r="K490" s="31">
        <v>442.25</v>
      </c>
      <c r="L490" s="31">
        <v>415.55</v>
      </c>
      <c r="M490" s="31">
        <v>2.8338800000000002</v>
      </c>
      <c r="N490" s="1"/>
      <c r="O490" s="1"/>
    </row>
    <row r="491" spans="1:15" ht="12.75" customHeight="1">
      <c r="A491" s="33">
        <v>481</v>
      </c>
      <c r="B491" s="53" t="s">
        <v>538</v>
      </c>
      <c r="C491" s="31">
        <v>496.35</v>
      </c>
      <c r="D491" s="36">
        <v>494.36666666666662</v>
      </c>
      <c r="E491" s="36">
        <v>484.83333333333326</v>
      </c>
      <c r="F491" s="36">
        <v>473.31666666666666</v>
      </c>
      <c r="G491" s="36">
        <v>463.7833333333333</v>
      </c>
      <c r="H491" s="36">
        <v>505.88333333333321</v>
      </c>
      <c r="I491" s="36">
        <v>515.41666666666663</v>
      </c>
      <c r="J491" s="36">
        <v>526.93333333333317</v>
      </c>
      <c r="K491" s="31">
        <v>503.9</v>
      </c>
      <c r="L491" s="31">
        <v>482.85</v>
      </c>
      <c r="M491" s="31">
        <v>1.08249</v>
      </c>
      <c r="N491" s="1"/>
      <c r="O491" s="1"/>
    </row>
    <row r="492" spans="1:15" ht="12.75" customHeight="1">
      <c r="A492" s="33">
        <v>482</v>
      </c>
      <c r="B492" s="53" t="s">
        <v>300</v>
      </c>
      <c r="C492" s="36">
        <v>1463.3</v>
      </c>
      <c r="D492" s="36">
        <v>1457.6166666666668</v>
      </c>
      <c r="E492" s="36">
        <v>1445.2333333333336</v>
      </c>
      <c r="F492" s="36">
        <v>1427.1666666666667</v>
      </c>
      <c r="G492" s="36">
        <v>1414.7833333333335</v>
      </c>
      <c r="H492" s="36">
        <v>1475.6833333333336</v>
      </c>
      <c r="I492" s="36">
        <v>1488.0666666666668</v>
      </c>
      <c r="J492" s="36">
        <v>1506.1333333333337</v>
      </c>
      <c r="K492" s="31">
        <v>1470</v>
      </c>
      <c r="L492" s="31">
        <v>1439.55</v>
      </c>
      <c r="M492" s="31">
        <v>9.0150000000000006</v>
      </c>
      <c r="N492" s="1"/>
      <c r="O492" s="1"/>
    </row>
    <row r="493" spans="1:15" ht="12.75" customHeight="1">
      <c r="A493" s="33">
        <v>483</v>
      </c>
      <c r="B493" s="53" t="s">
        <v>539</v>
      </c>
      <c r="C493" s="36">
        <v>983.55</v>
      </c>
      <c r="D493" s="36">
        <v>973.23333333333323</v>
      </c>
      <c r="E493" s="36">
        <v>958.56666666666649</v>
      </c>
      <c r="F493" s="36">
        <v>933.58333333333326</v>
      </c>
      <c r="G493" s="36">
        <v>918.91666666666652</v>
      </c>
      <c r="H493" s="36">
        <v>998.21666666666647</v>
      </c>
      <c r="I493" s="36">
        <v>1012.8833333333332</v>
      </c>
      <c r="J493" s="36">
        <v>1037.8666666666663</v>
      </c>
      <c r="K493" s="31">
        <v>987.9</v>
      </c>
      <c r="L493" s="31">
        <v>948.25</v>
      </c>
      <c r="M493" s="31">
        <v>2.0717400000000001</v>
      </c>
      <c r="N493" s="1"/>
      <c r="O493" s="1"/>
    </row>
    <row r="494" spans="1:15" ht="12.75" customHeight="1">
      <c r="A494" s="33">
        <v>484</v>
      </c>
      <c r="B494" s="53" t="s">
        <v>235</v>
      </c>
      <c r="C494" s="36">
        <v>410.7</v>
      </c>
      <c r="D494" s="36">
        <v>405.93333333333334</v>
      </c>
      <c r="E494" s="36">
        <v>400.01666666666665</v>
      </c>
      <c r="F494" s="36">
        <v>389.33333333333331</v>
      </c>
      <c r="G494" s="36">
        <v>383.41666666666663</v>
      </c>
      <c r="H494" s="36">
        <v>416.61666666666667</v>
      </c>
      <c r="I494" s="36">
        <v>422.5333333333333</v>
      </c>
      <c r="J494" s="36">
        <v>433.2166666666667</v>
      </c>
      <c r="K494" s="31">
        <v>411.85</v>
      </c>
      <c r="L494" s="31">
        <v>395.25</v>
      </c>
      <c r="M494" s="31">
        <v>110.76423</v>
      </c>
      <c r="N494" s="1"/>
      <c r="O494" s="1"/>
    </row>
    <row r="495" spans="1:15" ht="12.75" customHeight="1">
      <c r="A495" s="33">
        <v>485</v>
      </c>
      <c r="B495" s="53" t="s">
        <v>540</v>
      </c>
      <c r="C495" s="36">
        <v>802.9</v>
      </c>
      <c r="D495" s="36">
        <v>781.44999999999993</v>
      </c>
      <c r="E495" s="36">
        <v>744.94999999999982</v>
      </c>
      <c r="F495" s="36">
        <v>686.99999999999989</v>
      </c>
      <c r="G495" s="36">
        <v>650.49999999999977</v>
      </c>
      <c r="H495" s="36">
        <v>839.39999999999986</v>
      </c>
      <c r="I495" s="36">
        <v>875.90000000000009</v>
      </c>
      <c r="J495" s="36">
        <v>933.84999999999991</v>
      </c>
      <c r="K495" s="31">
        <v>817.95</v>
      </c>
      <c r="L495" s="31">
        <v>723.5</v>
      </c>
      <c r="M495" s="31">
        <v>85.877750000000006</v>
      </c>
      <c r="N495" s="1"/>
      <c r="O495" s="1"/>
    </row>
    <row r="496" spans="1:15" ht="12.75" customHeight="1">
      <c r="A496" s="33">
        <v>486</v>
      </c>
      <c r="B496" s="53" t="s">
        <v>541</v>
      </c>
      <c r="C496" s="36">
        <v>1571.4</v>
      </c>
      <c r="D496" s="36">
        <v>1575.1500000000003</v>
      </c>
      <c r="E496" s="36">
        <v>1556.3500000000006</v>
      </c>
      <c r="F496" s="36">
        <v>1541.3000000000002</v>
      </c>
      <c r="G496" s="36">
        <v>1522.5000000000005</v>
      </c>
      <c r="H496" s="36">
        <v>1590.2000000000007</v>
      </c>
      <c r="I496" s="36">
        <v>1609.0000000000005</v>
      </c>
      <c r="J496" s="36">
        <v>1624.0500000000009</v>
      </c>
      <c r="K496" s="31">
        <v>1593.95</v>
      </c>
      <c r="L496" s="31">
        <v>1560.1</v>
      </c>
      <c r="M496" s="31">
        <v>0.40049000000000001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12.7</v>
      </c>
      <c r="D497" s="36">
        <v>12.65</v>
      </c>
      <c r="E497" s="36">
        <v>12.5</v>
      </c>
      <c r="F497" s="36">
        <v>12.299999999999999</v>
      </c>
      <c r="G497" s="36">
        <v>12.149999999999999</v>
      </c>
      <c r="H497" s="36">
        <v>12.850000000000001</v>
      </c>
      <c r="I497" s="36">
        <v>13.000000000000004</v>
      </c>
      <c r="J497" s="36">
        <v>13.200000000000003</v>
      </c>
      <c r="K497" s="31">
        <v>12.8</v>
      </c>
      <c r="L497" s="31">
        <v>12.45</v>
      </c>
      <c r="M497" s="31">
        <v>3754.78451</v>
      </c>
      <c r="N497" s="1"/>
      <c r="O497" s="1"/>
    </row>
    <row r="498" spans="1:15" ht="12.75" customHeight="1">
      <c r="A498" s="33">
        <v>488</v>
      </c>
      <c r="B498" s="53" t="s">
        <v>236</v>
      </c>
      <c r="C498" s="36">
        <v>1287.55</v>
      </c>
      <c r="D498" s="36">
        <v>1284.4166666666665</v>
      </c>
      <c r="E498" s="36">
        <v>1268.2333333333331</v>
      </c>
      <c r="F498" s="36">
        <v>1248.9166666666665</v>
      </c>
      <c r="G498" s="36">
        <v>1232.7333333333331</v>
      </c>
      <c r="H498" s="36">
        <v>1303.7333333333331</v>
      </c>
      <c r="I498" s="36">
        <v>1319.9166666666665</v>
      </c>
      <c r="J498" s="36">
        <v>1339.2333333333331</v>
      </c>
      <c r="K498" s="31">
        <v>1300.5999999999999</v>
      </c>
      <c r="L498" s="31">
        <v>1265.0999999999999</v>
      </c>
      <c r="M498" s="31">
        <v>30.133099999999999</v>
      </c>
      <c r="N498" s="1"/>
      <c r="O498" s="1"/>
    </row>
    <row r="499" spans="1:15" ht="12.75" customHeight="1">
      <c r="A499" s="33">
        <v>489</v>
      </c>
      <c r="B499" s="53" t="s">
        <v>542</v>
      </c>
      <c r="C499" s="53">
        <v>555.15</v>
      </c>
      <c r="D499" s="36">
        <v>554.6</v>
      </c>
      <c r="E499" s="36">
        <v>537.55000000000007</v>
      </c>
      <c r="F499" s="36">
        <v>519.95000000000005</v>
      </c>
      <c r="G499" s="36">
        <v>502.90000000000009</v>
      </c>
      <c r="H499" s="36">
        <v>572.20000000000005</v>
      </c>
      <c r="I499" s="36">
        <v>589.25</v>
      </c>
      <c r="J499" s="36">
        <v>606.85</v>
      </c>
      <c r="K499" s="31">
        <v>571.65</v>
      </c>
      <c r="L499" s="31">
        <v>537</v>
      </c>
      <c r="M499" s="31">
        <v>11.270440000000001</v>
      </c>
      <c r="N499" s="1"/>
      <c r="O499" s="1"/>
    </row>
    <row r="500" spans="1:15" ht="12.75" customHeight="1">
      <c r="A500" s="33">
        <v>490</v>
      </c>
      <c r="B500" s="53" t="s">
        <v>880</v>
      </c>
      <c r="C500" s="53">
        <v>140.1</v>
      </c>
      <c r="D500" s="36">
        <v>139.43333333333331</v>
      </c>
      <c r="E500" s="36">
        <v>137.51666666666662</v>
      </c>
      <c r="F500" s="36">
        <v>134.93333333333331</v>
      </c>
      <c r="G500" s="36">
        <v>133.01666666666662</v>
      </c>
      <c r="H500" s="36">
        <v>142.01666666666662</v>
      </c>
      <c r="I500" s="36">
        <v>143.93333333333331</v>
      </c>
      <c r="J500" s="36">
        <v>146.51666666666662</v>
      </c>
      <c r="K500" s="31">
        <v>141.35</v>
      </c>
      <c r="L500" s="31">
        <v>136.85</v>
      </c>
      <c r="M500" s="31">
        <v>9.8223599999999998</v>
      </c>
      <c r="N500" s="1"/>
      <c r="O500" s="1"/>
    </row>
    <row r="501" spans="1:15" ht="12.75" customHeight="1">
      <c r="A501" s="33">
        <v>491</v>
      </c>
      <c r="B501" s="53" t="s">
        <v>543</v>
      </c>
      <c r="C501" s="53">
        <v>844.6</v>
      </c>
      <c r="D501" s="36">
        <v>843.76666666666677</v>
      </c>
      <c r="E501" s="36">
        <v>829.83333333333348</v>
      </c>
      <c r="F501" s="36">
        <v>815.06666666666672</v>
      </c>
      <c r="G501" s="36">
        <v>801.13333333333344</v>
      </c>
      <c r="H501" s="36">
        <v>858.53333333333353</v>
      </c>
      <c r="I501" s="36">
        <v>872.4666666666667</v>
      </c>
      <c r="J501" s="36">
        <v>887.23333333333358</v>
      </c>
      <c r="K501" s="31">
        <v>857.7</v>
      </c>
      <c r="L501" s="31">
        <v>829</v>
      </c>
      <c r="M501" s="31">
        <v>0.4874</v>
      </c>
      <c r="N501" s="1"/>
      <c r="O501" s="1"/>
    </row>
    <row r="502" spans="1:15" ht="12.75" customHeight="1">
      <c r="A502" s="33">
        <v>492</v>
      </c>
      <c r="B502" s="53" t="s">
        <v>301</v>
      </c>
      <c r="C502" s="53">
        <v>1429.2</v>
      </c>
      <c r="D502" s="36">
        <v>1428.6000000000001</v>
      </c>
      <c r="E502" s="36">
        <v>1414.5000000000002</v>
      </c>
      <c r="F502" s="36">
        <v>1399.8000000000002</v>
      </c>
      <c r="G502" s="36">
        <v>1385.7000000000003</v>
      </c>
      <c r="H502" s="36">
        <v>1443.3000000000002</v>
      </c>
      <c r="I502" s="36">
        <v>1457.4</v>
      </c>
      <c r="J502" s="36">
        <v>1472.1000000000001</v>
      </c>
      <c r="K502" s="31">
        <v>1442.7</v>
      </c>
      <c r="L502" s="31">
        <v>1413.9</v>
      </c>
      <c r="M502" s="31">
        <v>0.35966999999999999</v>
      </c>
      <c r="N502" s="1"/>
      <c r="O502" s="1"/>
    </row>
    <row r="503" spans="1:15" ht="12.75" customHeight="1">
      <c r="A503" s="33">
        <v>493</v>
      </c>
      <c r="B503" s="53" t="s">
        <v>237</v>
      </c>
      <c r="C503" s="36">
        <v>451.85</v>
      </c>
      <c r="D503" s="36">
        <v>453.2166666666667</v>
      </c>
      <c r="E503" s="36">
        <v>448.93333333333339</v>
      </c>
      <c r="F503" s="36">
        <v>446.01666666666671</v>
      </c>
      <c r="G503" s="36">
        <v>441.73333333333341</v>
      </c>
      <c r="H503" s="36">
        <v>456.13333333333338</v>
      </c>
      <c r="I503" s="36">
        <v>460.41666666666669</v>
      </c>
      <c r="J503" s="31">
        <v>463.33333333333337</v>
      </c>
      <c r="K503" s="31">
        <v>457.5</v>
      </c>
      <c r="L503" s="31">
        <v>450.3</v>
      </c>
      <c r="M503" s="53">
        <v>33.273569999999999</v>
      </c>
      <c r="N503" s="1"/>
      <c r="O503" s="1"/>
    </row>
    <row r="504" spans="1:15" ht="12.75" customHeight="1">
      <c r="A504" s="33">
        <v>494</v>
      </c>
      <c r="B504" s="53" t="s">
        <v>302</v>
      </c>
      <c r="C504" s="36">
        <v>22.5</v>
      </c>
      <c r="D504" s="36">
        <v>22.433333333333334</v>
      </c>
      <c r="E504" s="36">
        <v>22.116666666666667</v>
      </c>
      <c r="F504" s="36">
        <v>21.733333333333334</v>
      </c>
      <c r="G504" s="36">
        <v>21.416666666666668</v>
      </c>
      <c r="H504" s="36">
        <v>22.816666666666666</v>
      </c>
      <c r="I504" s="36">
        <v>23.133333333333336</v>
      </c>
      <c r="J504" s="31">
        <v>23.516666666666666</v>
      </c>
      <c r="K504" s="31">
        <v>22.75</v>
      </c>
      <c r="L504" s="31">
        <v>22.05</v>
      </c>
      <c r="M504" s="53">
        <v>2462.51692</v>
      </c>
      <c r="N504" s="1"/>
      <c r="O504" s="1"/>
    </row>
    <row r="505" spans="1:15" ht="12.75" customHeight="1">
      <c r="A505" s="33">
        <v>495</v>
      </c>
      <c r="B505" s="53" t="s">
        <v>544</v>
      </c>
      <c r="C505" s="53">
        <v>13426.65</v>
      </c>
      <c r="D505" s="36">
        <v>13407.549999999997</v>
      </c>
      <c r="E505" s="36">
        <v>13256.799999999996</v>
      </c>
      <c r="F505" s="36">
        <v>13086.949999999999</v>
      </c>
      <c r="G505" s="36">
        <v>12936.199999999997</v>
      </c>
      <c r="H505" s="36">
        <v>13577.399999999994</v>
      </c>
      <c r="I505" s="36">
        <v>13728.149999999998</v>
      </c>
      <c r="J505" s="36">
        <v>13897.999999999993</v>
      </c>
      <c r="K505" s="31">
        <v>13558.3</v>
      </c>
      <c r="L505" s="31">
        <v>13237.7</v>
      </c>
      <c r="M505" s="31">
        <v>1.898E-2</v>
      </c>
      <c r="N505" s="1"/>
      <c r="O505" s="1"/>
    </row>
    <row r="506" spans="1:15" ht="12.75" customHeight="1">
      <c r="A506" s="33">
        <v>496</v>
      </c>
      <c r="B506" s="53" t="s">
        <v>238</v>
      </c>
      <c r="C506" s="53">
        <v>131.25</v>
      </c>
      <c r="D506" s="36">
        <v>131.76666666666665</v>
      </c>
      <c r="E506" s="36">
        <v>129.6333333333333</v>
      </c>
      <c r="F506" s="36">
        <v>128.01666666666665</v>
      </c>
      <c r="G506" s="36">
        <v>125.8833333333333</v>
      </c>
      <c r="H506" s="36">
        <v>133.3833333333333</v>
      </c>
      <c r="I506" s="36">
        <v>135.51666666666662</v>
      </c>
      <c r="J506" s="36">
        <v>137.1333333333333</v>
      </c>
      <c r="K506" s="31">
        <v>133.9</v>
      </c>
      <c r="L506" s="31">
        <v>130.15</v>
      </c>
      <c r="M506" s="31">
        <v>84.015820000000005</v>
      </c>
      <c r="N506" s="1"/>
      <c r="O506" s="1"/>
    </row>
    <row r="507" spans="1:15" ht="12.75" customHeight="1">
      <c r="A507" s="33">
        <v>497</v>
      </c>
      <c r="B507" s="53" t="s">
        <v>545</v>
      </c>
      <c r="C507" s="36">
        <v>603.45000000000005</v>
      </c>
      <c r="D507" s="36">
        <v>595.35</v>
      </c>
      <c r="E507" s="36">
        <v>580.70000000000005</v>
      </c>
      <c r="F507" s="36">
        <v>557.95000000000005</v>
      </c>
      <c r="G507" s="36">
        <v>543.30000000000007</v>
      </c>
      <c r="H507" s="36">
        <v>618.1</v>
      </c>
      <c r="I507" s="36">
        <v>632.74999999999989</v>
      </c>
      <c r="J507" s="31">
        <v>655.5</v>
      </c>
      <c r="K507" s="31">
        <v>610</v>
      </c>
      <c r="L507" s="31">
        <v>572.6</v>
      </c>
      <c r="M507" s="53">
        <v>9.7570399999999999</v>
      </c>
      <c r="N507" s="1"/>
      <c r="O507" s="1"/>
    </row>
    <row r="508" spans="1:15" ht="12.75" customHeight="1">
      <c r="A508" s="33">
        <v>498</v>
      </c>
      <c r="B508" s="53" t="s">
        <v>303</v>
      </c>
      <c r="C508" s="53">
        <v>201.3</v>
      </c>
      <c r="D508" s="36">
        <v>198.73333333333335</v>
      </c>
      <c r="E508" s="36">
        <v>192.4666666666667</v>
      </c>
      <c r="F508" s="36">
        <v>183.63333333333335</v>
      </c>
      <c r="G508" s="36">
        <v>177.3666666666667</v>
      </c>
      <c r="H508" s="36">
        <v>207.56666666666669</v>
      </c>
      <c r="I508" s="36">
        <v>213.83333333333334</v>
      </c>
      <c r="J508" s="36">
        <v>222.66666666666669</v>
      </c>
      <c r="K508" s="31">
        <v>205</v>
      </c>
      <c r="L508" s="31">
        <v>189.9</v>
      </c>
      <c r="M508" s="31">
        <v>527.17900999999995</v>
      </c>
      <c r="N508" s="1"/>
      <c r="O508" s="1"/>
    </row>
    <row r="509" spans="1:15" ht="12.75" customHeight="1">
      <c r="A509" s="203">
        <v>499</v>
      </c>
      <c r="B509" s="204" t="s">
        <v>239</v>
      </c>
      <c r="C509" s="204">
        <v>982.15</v>
      </c>
      <c r="D509" s="205">
        <v>980.28333333333342</v>
      </c>
      <c r="E509" s="205">
        <v>970.56666666666683</v>
      </c>
      <c r="F509" s="205">
        <v>958.98333333333346</v>
      </c>
      <c r="G509" s="205">
        <v>949.26666666666688</v>
      </c>
      <c r="H509" s="205">
        <v>991.86666666666679</v>
      </c>
      <c r="I509" s="205">
        <v>1001.5833333333333</v>
      </c>
      <c r="J509" s="205">
        <v>1013.1666666666667</v>
      </c>
      <c r="K509" s="206">
        <v>990</v>
      </c>
      <c r="L509" s="206">
        <v>968.7</v>
      </c>
      <c r="M509" s="206">
        <v>10.207000000000001</v>
      </c>
      <c r="N509" s="1"/>
      <c r="O509" s="1"/>
    </row>
    <row r="510" spans="1:15" ht="12.75" customHeight="1">
      <c r="A510" s="218">
        <v>500</v>
      </c>
      <c r="B510" s="219" t="s">
        <v>546</v>
      </c>
      <c r="C510" s="219">
        <v>1711.55</v>
      </c>
      <c r="D510" s="220">
        <v>1706.3833333333332</v>
      </c>
      <c r="E510" s="220">
        <v>1685.7666666666664</v>
      </c>
      <c r="F510" s="220">
        <v>1659.9833333333331</v>
      </c>
      <c r="G510" s="220">
        <v>1639.3666666666663</v>
      </c>
      <c r="H510" s="220">
        <v>1732.1666666666665</v>
      </c>
      <c r="I510" s="220">
        <v>1752.7833333333333</v>
      </c>
      <c r="J510" s="220">
        <v>1778.5666666666666</v>
      </c>
      <c r="K510" s="218">
        <v>1727</v>
      </c>
      <c r="L510" s="218">
        <v>1680.6</v>
      </c>
      <c r="M510" s="218">
        <v>0.36918000000000001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547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240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242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243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244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249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250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251</v>
      </c>
      <c r="N527" s="1"/>
      <c r="O527" s="1"/>
    </row>
    <row r="528" spans="1:15" ht="12.75" customHeight="1">
      <c r="A528" s="64" t="s">
        <v>252</v>
      </c>
      <c r="N528" s="1"/>
      <c r="O528" s="1"/>
    </row>
    <row r="529" spans="1:15" ht="12.75" customHeight="1">
      <c r="A529" s="64" t="s">
        <v>253</v>
      </c>
      <c r="N529" s="1"/>
      <c r="O529" s="1"/>
    </row>
    <row r="530" spans="1:15" ht="12.75" customHeight="1">
      <c r="A530" s="64" t="s">
        <v>254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5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308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0"/>
      <c r="B5" s="351"/>
      <c r="C5" s="350"/>
      <c r="D5" s="35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307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548</v>
      </c>
      <c r="B7" s="352" t="s">
        <v>549</v>
      </c>
      <c r="C7" s="352"/>
      <c r="D7" s="7">
        <f>Main!B10</f>
        <v>45425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550</v>
      </c>
      <c r="B9" s="82" t="s">
        <v>551</v>
      </c>
      <c r="C9" s="82" t="s">
        <v>552</v>
      </c>
      <c r="D9" s="82" t="s">
        <v>553</v>
      </c>
      <c r="E9" s="82" t="s">
        <v>554</v>
      </c>
      <c r="F9" s="82" t="s">
        <v>555</v>
      </c>
      <c r="G9" s="82" t="s">
        <v>556</v>
      </c>
      <c r="H9" s="82" t="s">
        <v>557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45422</v>
      </c>
      <c r="B10" s="32">
        <v>543319</v>
      </c>
      <c r="C10" s="31" t="s">
        <v>1051</v>
      </c>
      <c r="D10" s="31" t="s">
        <v>1052</v>
      </c>
      <c r="E10" s="31" t="s">
        <v>559</v>
      </c>
      <c r="F10" s="84">
        <v>104000</v>
      </c>
      <c r="G10" s="32">
        <v>18.93</v>
      </c>
      <c r="H10" s="32" t="s">
        <v>329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45422</v>
      </c>
      <c r="B11" s="32">
        <v>543319</v>
      </c>
      <c r="C11" s="31" t="s">
        <v>1051</v>
      </c>
      <c r="D11" s="31" t="s">
        <v>1053</v>
      </c>
      <c r="E11" s="31" t="s">
        <v>558</v>
      </c>
      <c r="F11" s="84">
        <v>176000</v>
      </c>
      <c r="G11" s="32">
        <v>18.93</v>
      </c>
      <c r="H11" s="32" t="s">
        <v>329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45422</v>
      </c>
      <c r="B12" s="32">
        <v>539528</v>
      </c>
      <c r="C12" s="31" t="s">
        <v>1054</v>
      </c>
      <c r="D12" s="31" t="s">
        <v>1055</v>
      </c>
      <c r="E12" s="31" t="s">
        <v>559</v>
      </c>
      <c r="F12" s="84">
        <v>29272</v>
      </c>
      <c r="G12" s="32">
        <v>274.25</v>
      </c>
      <c r="H12" s="32" t="s">
        <v>329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45422</v>
      </c>
      <c r="B13" s="32">
        <v>543678</v>
      </c>
      <c r="C13" s="31" t="s">
        <v>1056</v>
      </c>
      <c r="D13" s="31" t="s">
        <v>1057</v>
      </c>
      <c r="E13" s="31" t="s">
        <v>559</v>
      </c>
      <c r="F13" s="84">
        <v>56000</v>
      </c>
      <c r="G13" s="32">
        <v>45.52</v>
      </c>
      <c r="H13" s="32" t="s">
        <v>329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45422</v>
      </c>
      <c r="B14" s="32">
        <v>543678</v>
      </c>
      <c r="C14" s="31" t="s">
        <v>1056</v>
      </c>
      <c r="D14" s="31" t="s">
        <v>1058</v>
      </c>
      <c r="E14" s="31" t="s">
        <v>559</v>
      </c>
      <c r="F14" s="84">
        <v>72000</v>
      </c>
      <c r="G14" s="32">
        <v>46.76</v>
      </c>
      <c r="H14" s="32" t="s">
        <v>329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45422</v>
      </c>
      <c r="B15" s="32">
        <v>543678</v>
      </c>
      <c r="C15" s="31" t="s">
        <v>1056</v>
      </c>
      <c r="D15" s="31" t="s">
        <v>1058</v>
      </c>
      <c r="E15" s="31" t="s">
        <v>558</v>
      </c>
      <c r="F15" s="84">
        <v>72000</v>
      </c>
      <c r="G15" s="32">
        <v>45.87</v>
      </c>
      <c r="H15" s="32" t="s">
        <v>329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45422</v>
      </c>
      <c r="B16" s="32">
        <v>544169</v>
      </c>
      <c r="C16" s="31" t="s">
        <v>997</v>
      </c>
      <c r="D16" s="31" t="s">
        <v>1059</v>
      </c>
      <c r="E16" s="31" t="s">
        <v>559</v>
      </c>
      <c r="F16" s="84">
        <v>240000</v>
      </c>
      <c r="G16" s="32">
        <v>116.91</v>
      </c>
      <c r="H16" s="32" t="s">
        <v>329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45422</v>
      </c>
      <c r="B17" s="32">
        <v>544169</v>
      </c>
      <c r="C17" s="31" t="s">
        <v>997</v>
      </c>
      <c r="D17" s="31" t="s">
        <v>998</v>
      </c>
      <c r="E17" s="31" t="s">
        <v>559</v>
      </c>
      <c r="F17" s="84">
        <v>168000</v>
      </c>
      <c r="G17" s="32">
        <v>116.7</v>
      </c>
      <c r="H17" s="32" t="s">
        <v>329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45422</v>
      </c>
      <c r="B18" s="32">
        <v>544169</v>
      </c>
      <c r="C18" s="31" t="s">
        <v>997</v>
      </c>
      <c r="D18" s="31" t="s">
        <v>1060</v>
      </c>
      <c r="E18" s="31" t="s">
        <v>558</v>
      </c>
      <c r="F18" s="84">
        <v>96000</v>
      </c>
      <c r="G18" s="32">
        <v>116.7</v>
      </c>
      <c r="H18" s="32" t="s">
        <v>329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45422</v>
      </c>
      <c r="B19" s="32">
        <v>544169</v>
      </c>
      <c r="C19" s="31" t="s">
        <v>997</v>
      </c>
      <c r="D19" s="31" t="s">
        <v>962</v>
      </c>
      <c r="E19" s="31" t="s">
        <v>559</v>
      </c>
      <c r="F19" s="84">
        <v>64000</v>
      </c>
      <c r="G19" s="32">
        <v>110.44</v>
      </c>
      <c r="H19" s="32" t="s">
        <v>329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45422</v>
      </c>
      <c r="B20" s="32">
        <v>544169</v>
      </c>
      <c r="C20" s="31" t="s">
        <v>997</v>
      </c>
      <c r="D20" s="31" t="s">
        <v>1061</v>
      </c>
      <c r="E20" s="31" t="s">
        <v>558</v>
      </c>
      <c r="F20" s="84">
        <v>48000</v>
      </c>
      <c r="G20" s="32">
        <v>116.14</v>
      </c>
      <c r="H20" s="32" t="s">
        <v>329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45422</v>
      </c>
      <c r="B21" s="32">
        <v>544169</v>
      </c>
      <c r="C21" s="31" t="s">
        <v>997</v>
      </c>
      <c r="D21" s="31" t="s">
        <v>1062</v>
      </c>
      <c r="E21" s="31" t="s">
        <v>558</v>
      </c>
      <c r="F21" s="84">
        <v>96000</v>
      </c>
      <c r="G21" s="32">
        <v>111.45</v>
      </c>
      <c r="H21" s="32" t="s">
        <v>329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45422</v>
      </c>
      <c r="B22" s="32">
        <v>544169</v>
      </c>
      <c r="C22" s="31" t="s">
        <v>997</v>
      </c>
      <c r="D22" s="31" t="s">
        <v>1063</v>
      </c>
      <c r="E22" s="31" t="s">
        <v>559</v>
      </c>
      <c r="F22" s="84">
        <v>110000</v>
      </c>
      <c r="G22" s="32">
        <v>120.95</v>
      </c>
      <c r="H22" s="32" t="s">
        <v>329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45422</v>
      </c>
      <c r="B23" s="32">
        <v>544169</v>
      </c>
      <c r="C23" s="31" t="s">
        <v>997</v>
      </c>
      <c r="D23" s="31" t="s">
        <v>919</v>
      </c>
      <c r="E23" s="31" t="s">
        <v>559</v>
      </c>
      <c r="F23" s="84">
        <v>94000</v>
      </c>
      <c r="G23" s="32">
        <v>116.18</v>
      </c>
      <c r="H23" s="32" t="s">
        <v>329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45422</v>
      </c>
      <c r="B24" s="32">
        <v>544169</v>
      </c>
      <c r="C24" s="31" t="s">
        <v>997</v>
      </c>
      <c r="D24" s="31" t="s">
        <v>919</v>
      </c>
      <c r="E24" s="31" t="s">
        <v>558</v>
      </c>
      <c r="F24" s="84">
        <v>14000</v>
      </c>
      <c r="G24" s="32">
        <v>120.96</v>
      </c>
      <c r="H24" s="32" t="s">
        <v>329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45422</v>
      </c>
      <c r="B25" s="32">
        <v>543497</v>
      </c>
      <c r="C25" s="31" t="s">
        <v>1064</v>
      </c>
      <c r="D25" s="31" t="s">
        <v>1065</v>
      </c>
      <c r="E25" s="31" t="s">
        <v>559</v>
      </c>
      <c r="F25" s="84">
        <v>64000</v>
      </c>
      <c r="G25" s="32">
        <v>50.01</v>
      </c>
      <c r="H25" s="32" t="s">
        <v>329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45422</v>
      </c>
      <c r="B26" s="32">
        <v>543497</v>
      </c>
      <c r="C26" s="31" t="s">
        <v>1064</v>
      </c>
      <c r="D26" s="31" t="s">
        <v>1066</v>
      </c>
      <c r="E26" s="31" t="s">
        <v>558</v>
      </c>
      <c r="F26" s="84">
        <v>84800</v>
      </c>
      <c r="G26" s="32">
        <v>50</v>
      </c>
      <c r="H26" s="32" t="s">
        <v>329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45422</v>
      </c>
      <c r="B27" s="32">
        <v>539621</v>
      </c>
      <c r="C27" s="31" t="s">
        <v>1067</v>
      </c>
      <c r="D27" s="31" t="s">
        <v>1068</v>
      </c>
      <c r="E27" s="31" t="s">
        <v>559</v>
      </c>
      <c r="F27" s="84">
        <v>700000</v>
      </c>
      <c r="G27" s="32">
        <v>1.01</v>
      </c>
      <c r="H27" s="32" t="s">
        <v>329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45422</v>
      </c>
      <c r="B28" s="32">
        <v>537707</v>
      </c>
      <c r="C28" s="31" t="s">
        <v>1069</v>
      </c>
      <c r="D28" s="31" t="s">
        <v>1070</v>
      </c>
      <c r="E28" s="31" t="s">
        <v>558</v>
      </c>
      <c r="F28" s="84">
        <v>102955</v>
      </c>
      <c r="G28" s="32">
        <v>20.13</v>
      </c>
      <c r="H28" s="32" t="s">
        <v>329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45422</v>
      </c>
      <c r="B29" s="32">
        <v>540190</v>
      </c>
      <c r="C29" s="31" t="s">
        <v>935</v>
      </c>
      <c r="D29" s="31" t="s">
        <v>1026</v>
      </c>
      <c r="E29" s="31" t="s">
        <v>558</v>
      </c>
      <c r="F29" s="84">
        <v>478066</v>
      </c>
      <c r="G29" s="32">
        <v>7.81</v>
      </c>
      <c r="H29" s="32" t="s">
        <v>329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45422</v>
      </c>
      <c r="B30" s="32">
        <v>540190</v>
      </c>
      <c r="C30" s="31" t="s">
        <v>935</v>
      </c>
      <c r="D30" s="31" t="s">
        <v>1027</v>
      </c>
      <c r="E30" s="31" t="s">
        <v>558</v>
      </c>
      <c r="F30" s="84">
        <v>250000</v>
      </c>
      <c r="G30" s="32">
        <v>7.81</v>
      </c>
      <c r="H30" s="32" t="s">
        <v>329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45422</v>
      </c>
      <c r="B31" s="32">
        <v>540190</v>
      </c>
      <c r="C31" s="31" t="s">
        <v>935</v>
      </c>
      <c r="D31" s="31" t="s">
        <v>1071</v>
      </c>
      <c r="E31" s="31" t="s">
        <v>559</v>
      </c>
      <c r="F31" s="84">
        <v>195195</v>
      </c>
      <c r="G31" s="32">
        <v>7.81</v>
      </c>
      <c r="H31" s="32" t="s">
        <v>329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45422</v>
      </c>
      <c r="B32" s="32">
        <v>540190</v>
      </c>
      <c r="C32" s="31" t="s">
        <v>935</v>
      </c>
      <c r="D32" s="31" t="s">
        <v>1004</v>
      </c>
      <c r="E32" s="31" t="s">
        <v>558</v>
      </c>
      <c r="F32" s="84">
        <v>500000</v>
      </c>
      <c r="G32" s="32">
        <v>7.81</v>
      </c>
      <c r="H32" s="32" t="s">
        <v>329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45422</v>
      </c>
      <c r="B33" s="32">
        <v>544156</v>
      </c>
      <c r="C33" s="31" t="s">
        <v>1072</v>
      </c>
      <c r="D33" s="31" t="s">
        <v>1073</v>
      </c>
      <c r="E33" s="31" t="s">
        <v>558</v>
      </c>
      <c r="F33" s="84">
        <v>30000</v>
      </c>
      <c r="G33" s="32">
        <v>39.5</v>
      </c>
      <c r="H33" s="32" t="s">
        <v>329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45422</v>
      </c>
      <c r="B34" s="32">
        <v>544156</v>
      </c>
      <c r="C34" s="31" t="s">
        <v>1072</v>
      </c>
      <c r="D34" s="31" t="s">
        <v>1074</v>
      </c>
      <c r="E34" s="31" t="s">
        <v>558</v>
      </c>
      <c r="F34" s="84">
        <v>72000</v>
      </c>
      <c r="G34" s="32">
        <v>39.270000000000003</v>
      </c>
      <c r="H34" s="32" t="s">
        <v>329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45422</v>
      </c>
      <c r="B35" s="32">
        <v>513309</v>
      </c>
      <c r="C35" s="31" t="s">
        <v>915</v>
      </c>
      <c r="D35" s="31" t="s">
        <v>1075</v>
      </c>
      <c r="E35" s="31" t="s">
        <v>558</v>
      </c>
      <c r="F35" s="84">
        <v>46000</v>
      </c>
      <c r="G35" s="32">
        <v>13.89</v>
      </c>
      <c r="H35" s="32" t="s">
        <v>329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45422</v>
      </c>
      <c r="B36" s="32">
        <v>513309</v>
      </c>
      <c r="C36" s="31" t="s">
        <v>915</v>
      </c>
      <c r="D36" s="31" t="s">
        <v>1076</v>
      </c>
      <c r="E36" s="31" t="s">
        <v>558</v>
      </c>
      <c r="F36" s="84">
        <v>35000</v>
      </c>
      <c r="G36" s="32">
        <v>14.2</v>
      </c>
      <c r="H36" s="32" t="s">
        <v>329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45422</v>
      </c>
      <c r="B37" s="32">
        <v>513309</v>
      </c>
      <c r="C37" s="31" t="s">
        <v>915</v>
      </c>
      <c r="D37" s="31" t="s">
        <v>1077</v>
      </c>
      <c r="E37" s="31" t="s">
        <v>559</v>
      </c>
      <c r="F37" s="84">
        <v>62077</v>
      </c>
      <c r="G37" s="32">
        <v>14.22</v>
      </c>
      <c r="H37" s="32" t="s">
        <v>329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45422</v>
      </c>
      <c r="B38" s="32">
        <v>513337</v>
      </c>
      <c r="C38" s="31" t="s">
        <v>963</v>
      </c>
      <c r="D38" s="31" t="s">
        <v>951</v>
      </c>
      <c r="E38" s="31" t="s">
        <v>559</v>
      </c>
      <c r="F38" s="84">
        <v>319704</v>
      </c>
      <c r="G38" s="32">
        <v>26.61</v>
      </c>
      <c r="H38" s="32" t="s">
        <v>329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45422</v>
      </c>
      <c r="B39" s="32">
        <v>513337</v>
      </c>
      <c r="C39" s="31" t="s">
        <v>963</v>
      </c>
      <c r="D39" s="31" t="s">
        <v>1078</v>
      </c>
      <c r="E39" s="31" t="s">
        <v>559</v>
      </c>
      <c r="F39" s="84">
        <v>346380</v>
      </c>
      <c r="G39" s="32">
        <v>26.34</v>
      </c>
      <c r="H39" s="32" t="s">
        <v>329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45422</v>
      </c>
      <c r="B40" s="32">
        <v>513337</v>
      </c>
      <c r="C40" s="31" t="s">
        <v>963</v>
      </c>
      <c r="D40" s="31" t="s">
        <v>951</v>
      </c>
      <c r="E40" s="31" t="s">
        <v>558</v>
      </c>
      <c r="F40" s="84">
        <v>318445</v>
      </c>
      <c r="G40" s="32">
        <v>26.34</v>
      </c>
      <c r="H40" s="32" t="s">
        <v>329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45422</v>
      </c>
      <c r="B41" s="32">
        <v>513337</v>
      </c>
      <c r="C41" s="31" t="s">
        <v>963</v>
      </c>
      <c r="D41" s="31" t="s">
        <v>1078</v>
      </c>
      <c r="E41" s="31" t="s">
        <v>558</v>
      </c>
      <c r="F41" s="84">
        <v>346379</v>
      </c>
      <c r="G41" s="32">
        <v>27.21</v>
      </c>
      <c r="H41" s="32" t="s">
        <v>329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45422</v>
      </c>
      <c r="B42" s="32">
        <v>513337</v>
      </c>
      <c r="C42" s="31" t="s">
        <v>963</v>
      </c>
      <c r="D42" s="31" t="s">
        <v>1079</v>
      </c>
      <c r="E42" s="31" t="s">
        <v>559</v>
      </c>
      <c r="F42" s="84">
        <v>470000</v>
      </c>
      <c r="G42" s="32">
        <v>26.36</v>
      </c>
      <c r="H42" s="32" t="s">
        <v>329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45422</v>
      </c>
      <c r="B43" s="32">
        <v>544163</v>
      </c>
      <c r="C43" s="31" t="s">
        <v>986</v>
      </c>
      <c r="D43" s="31" t="s">
        <v>1063</v>
      </c>
      <c r="E43" s="31" t="s">
        <v>558</v>
      </c>
      <c r="F43" s="84">
        <v>33000</v>
      </c>
      <c r="G43" s="32">
        <v>151.03</v>
      </c>
      <c r="H43" s="32" t="s">
        <v>329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45422</v>
      </c>
      <c r="B44" s="32">
        <v>544163</v>
      </c>
      <c r="C44" s="31" t="s">
        <v>986</v>
      </c>
      <c r="D44" s="31" t="s">
        <v>1063</v>
      </c>
      <c r="E44" s="31" t="s">
        <v>559</v>
      </c>
      <c r="F44" s="84">
        <v>9000</v>
      </c>
      <c r="G44" s="32">
        <v>151.5</v>
      </c>
      <c r="H44" s="32" t="s">
        <v>329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45422</v>
      </c>
      <c r="B45" s="32">
        <v>544163</v>
      </c>
      <c r="C45" s="31" t="s">
        <v>986</v>
      </c>
      <c r="D45" s="31" t="s">
        <v>1080</v>
      </c>
      <c r="E45" s="31" t="s">
        <v>559</v>
      </c>
      <c r="F45" s="84">
        <v>15000</v>
      </c>
      <c r="G45" s="32">
        <v>142.05000000000001</v>
      </c>
      <c r="H45" s="32" t="s">
        <v>329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45422</v>
      </c>
      <c r="B46" s="32">
        <v>544163</v>
      </c>
      <c r="C46" s="31" t="s">
        <v>986</v>
      </c>
      <c r="D46" s="31" t="s">
        <v>1080</v>
      </c>
      <c r="E46" s="31" t="s">
        <v>558</v>
      </c>
      <c r="F46" s="84">
        <v>24000</v>
      </c>
      <c r="G46" s="32">
        <v>149.72999999999999</v>
      </c>
      <c r="H46" s="32" t="s">
        <v>329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45422</v>
      </c>
      <c r="B47" s="32">
        <v>544163</v>
      </c>
      <c r="C47" s="31" t="s">
        <v>986</v>
      </c>
      <c r="D47" s="31" t="s">
        <v>1061</v>
      </c>
      <c r="E47" s="31" t="s">
        <v>559</v>
      </c>
      <c r="F47" s="84">
        <v>27000</v>
      </c>
      <c r="G47" s="32">
        <v>124.05</v>
      </c>
      <c r="H47" s="32" t="s">
        <v>329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45422</v>
      </c>
      <c r="B48" s="32">
        <v>544163</v>
      </c>
      <c r="C48" s="31" t="s">
        <v>986</v>
      </c>
      <c r="D48" s="31" t="s">
        <v>1081</v>
      </c>
      <c r="E48" s="31" t="s">
        <v>559</v>
      </c>
      <c r="F48" s="84">
        <v>42000</v>
      </c>
      <c r="G48" s="32">
        <v>136.19</v>
      </c>
      <c r="H48" s="32" t="s">
        <v>329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45422</v>
      </c>
      <c r="B49" s="32">
        <v>544163</v>
      </c>
      <c r="C49" s="31" t="s">
        <v>986</v>
      </c>
      <c r="D49" s="31" t="s">
        <v>1081</v>
      </c>
      <c r="E49" s="31" t="s">
        <v>558</v>
      </c>
      <c r="F49" s="84">
        <v>42000</v>
      </c>
      <c r="G49" s="32">
        <v>136.52000000000001</v>
      </c>
      <c r="H49" s="32" t="s">
        <v>329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45422</v>
      </c>
      <c r="B50" s="32">
        <v>544163</v>
      </c>
      <c r="C50" s="31" t="s">
        <v>986</v>
      </c>
      <c r="D50" s="31" t="s">
        <v>1082</v>
      </c>
      <c r="E50" s="31" t="s">
        <v>558</v>
      </c>
      <c r="F50" s="84">
        <v>96000</v>
      </c>
      <c r="G50" s="32">
        <v>124.05</v>
      </c>
      <c r="H50" s="32" t="s">
        <v>329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45422</v>
      </c>
      <c r="B51" s="32">
        <v>544163</v>
      </c>
      <c r="C51" s="31" t="s">
        <v>986</v>
      </c>
      <c r="D51" s="31" t="s">
        <v>1004</v>
      </c>
      <c r="E51" s="31" t="s">
        <v>558</v>
      </c>
      <c r="F51" s="84">
        <v>9000</v>
      </c>
      <c r="G51" s="32">
        <v>151.55000000000001</v>
      </c>
      <c r="H51" s="32" t="s">
        <v>329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45422</v>
      </c>
      <c r="B52" s="32">
        <v>544163</v>
      </c>
      <c r="C52" s="31" t="s">
        <v>986</v>
      </c>
      <c r="D52" s="31" t="s">
        <v>1082</v>
      </c>
      <c r="E52" s="31" t="s">
        <v>559</v>
      </c>
      <c r="F52" s="84">
        <v>96000</v>
      </c>
      <c r="G52" s="32">
        <v>143.99</v>
      </c>
      <c r="H52" s="32" t="s">
        <v>329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45422</v>
      </c>
      <c r="B53" s="32">
        <v>544163</v>
      </c>
      <c r="C53" s="31" t="s">
        <v>986</v>
      </c>
      <c r="D53" s="31" t="s">
        <v>1004</v>
      </c>
      <c r="E53" s="31" t="s">
        <v>559</v>
      </c>
      <c r="F53" s="84">
        <v>183000</v>
      </c>
      <c r="G53" s="32">
        <v>133.59</v>
      </c>
      <c r="H53" s="32" t="s">
        <v>329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45422</v>
      </c>
      <c r="B54" s="32">
        <v>544163</v>
      </c>
      <c r="C54" s="31" t="s">
        <v>986</v>
      </c>
      <c r="D54" s="31" t="s">
        <v>888</v>
      </c>
      <c r="E54" s="31" t="s">
        <v>559</v>
      </c>
      <c r="F54" s="84">
        <v>60000</v>
      </c>
      <c r="G54" s="32">
        <v>124.13</v>
      </c>
      <c r="H54" s="32" t="s">
        <v>329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45422</v>
      </c>
      <c r="B55" s="32">
        <v>544163</v>
      </c>
      <c r="C55" s="31" t="s">
        <v>986</v>
      </c>
      <c r="D55" s="31" t="s">
        <v>888</v>
      </c>
      <c r="E55" s="31" t="s">
        <v>558</v>
      </c>
      <c r="F55" s="84">
        <v>60000</v>
      </c>
      <c r="G55" s="32">
        <v>124.05</v>
      </c>
      <c r="H55" s="32" t="s">
        <v>329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45422</v>
      </c>
      <c r="B56" s="32">
        <v>544163</v>
      </c>
      <c r="C56" s="31" t="s">
        <v>986</v>
      </c>
      <c r="D56" s="31" t="s">
        <v>1083</v>
      </c>
      <c r="E56" s="31" t="s">
        <v>558</v>
      </c>
      <c r="F56" s="84">
        <v>3000</v>
      </c>
      <c r="G56" s="32">
        <v>132.65</v>
      </c>
      <c r="H56" s="32" t="s">
        <v>329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45422</v>
      </c>
      <c r="B57" s="32">
        <v>544163</v>
      </c>
      <c r="C57" s="31" t="s">
        <v>986</v>
      </c>
      <c r="D57" s="31" t="s">
        <v>1084</v>
      </c>
      <c r="E57" s="31" t="s">
        <v>558</v>
      </c>
      <c r="F57" s="84">
        <v>27000</v>
      </c>
      <c r="G57" s="32">
        <v>126.84</v>
      </c>
      <c r="H57" s="32" t="s">
        <v>329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45422</v>
      </c>
      <c r="B58" s="32">
        <v>544163</v>
      </c>
      <c r="C58" s="31" t="s">
        <v>986</v>
      </c>
      <c r="D58" s="31" t="s">
        <v>1085</v>
      </c>
      <c r="E58" s="31" t="s">
        <v>558</v>
      </c>
      <c r="F58" s="84">
        <v>54000</v>
      </c>
      <c r="G58" s="32">
        <v>134.65</v>
      </c>
      <c r="H58" s="32" t="s">
        <v>329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45422</v>
      </c>
      <c r="B59" s="32">
        <v>544163</v>
      </c>
      <c r="C59" s="31" t="s">
        <v>986</v>
      </c>
      <c r="D59" s="31" t="s">
        <v>1086</v>
      </c>
      <c r="E59" s="31" t="s">
        <v>558</v>
      </c>
      <c r="F59" s="84">
        <v>30000</v>
      </c>
      <c r="G59" s="32">
        <v>144.36000000000001</v>
      </c>
      <c r="H59" s="32" t="s">
        <v>329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45422</v>
      </c>
      <c r="B60" s="32">
        <v>544163</v>
      </c>
      <c r="C60" s="31" t="s">
        <v>986</v>
      </c>
      <c r="D60" s="31" t="s">
        <v>1087</v>
      </c>
      <c r="E60" s="31" t="s">
        <v>558</v>
      </c>
      <c r="F60" s="84">
        <v>24000</v>
      </c>
      <c r="G60" s="32">
        <v>130.04</v>
      </c>
      <c r="H60" s="32" t="s">
        <v>329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45422</v>
      </c>
      <c r="B61" s="32">
        <v>544163</v>
      </c>
      <c r="C61" s="31" t="s">
        <v>986</v>
      </c>
      <c r="D61" s="31" t="s">
        <v>1083</v>
      </c>
      <c r="E61" s="31" t="s">
        <v>559</v>
      </c>
      <c r="F61" s="84">
        <v>36000</v>
      </c>
      <c r="G61" s="32">
        <v>131.94999999999999</v>
      </c>
      <c r="H61" s="32" t="s">
        <v>329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45422</v>
      </c>
      <c r="B62" s="32">
        <v>544163</v>
      </c>
      <c r="C62" s="31" t="s">
        <v>986</v>
      </c>
      <c r="D62" s="31" t="s">
        <v>1085</v>
      </c>
      <c r="E62" s="31" t="s">
        <v>559</v>
      </c>
      <c r="F62" s="84">
        <v>54000</v>
      </c>
      <c r="G62" s="32">
        <v>135.72</v>
      </c>
      <c r="H62" s="32" t="s">
        <v>329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45422</v>
      </c>
      <c r="B63" s="32">
        <v>544163</v>
      </c>
      <c r="C63" s="31" t="s">
        <v>986</v>
      </c>
      <c r="D63" s="31" t="s">
        <v>1088</v>
      </c>
      <c r="E63" s="31" t="s">
        <v>559</v>
      </c>
      <c r="F63" s="84">
        <v>33000</v>
      </c>
      <c r="G63" s="32">
        <v>125.67</v>
      </c>
      <c r="H63" s="32" t="s">
        <v>329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45422</v>
      </c>
      <c r="B64" s="32">
        <v>544163</v>
      </c>
      <c r="C64" s="31" t="s">
        <v>986</v>
      </c>
      <c r="D64" s="31" t="s">
        <v>1089</v>
      </c>
      <c r="E64" s="31" t="s">
        <v>559</v>
      </c>
      <c r="F64" s="84">
        <v>30000</v>
      </c>
      <c r="G64" s="32">
        <v>143.80000000000001</v>
      </c>
      <c r="H64" s="32" t="s">
        <v>329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45422</v>
      </c>
      <c r="B65" s="32">
        <v>544163</v>
      </c>
      <c r="C65" s="31" t="s">
        <v>986</v>
      </c>
      <c r="D65" s="31" t="s">
        <v>1089</v>
      </c>
      <c r="E65" s="31" t="s">
        <v>558</v>
      </c>
      <c r="F65" s="84">
        <v>21000</v>
      </c>
      <c r="G65" s="32">
        <v>143.08000000000001</v>
      </c>
      <c r="H65" s="32" t="s">
        <v>329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45422</v>
      </c>
      <c r="B66" s="32">
        <v>543546</v>
      </c>
      <c r="C66" s="31" t="s">
        <v>1000</v>
      </c>
      <c r="D66" s="31" t="s">
        <v>1090</v>
      </c>
      <c r="E66" s="31" t="s">
        <v>558</v>
      </c>
      <c r="F66" s="84">
        <v>200000</v>
      </c>
      <c r="G66" s="32">
        <v>10.83</v>
      </c>
      <c r="H66" s="32" t="s">
        <v>329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45422</v>
      </c>
      <c r="B67" s="32">
        <v>543546</v>
      </c>
      <c r="C67" s="31" t="s">
        <v>1000</v>
      </c>
      <c r="D67" s="31" t="s">
        <v>1091</v>
      </c>
      <c r="E67" s="31" t="s">
        <v>559</v>
      </c>
      <c r="F67" s="84">
        <v>620000</v>
      </c>
      <c r="G67" s="32">
        <v>10.91</v>
      </c>
      <c r="H67" s="32" t="s">
        <v>329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45422</v>
      </c>
      <c r="B68" s="32">
        <v>543546</v>
      </c>
      <c r="C68" s="31" t="s">
        <v>1000</v>
      </c>
      <c r="D68" s="31" t="s">
        <v>1092</v>
      </c>
      <c r="E68" s="31" t="s">
        <v>558</v>
      </c>
      <c r="F68" s="84">
        <v>120000</v>
      </c>
      <c r="G68" s="32">
        <v>11.14</v>
      </c>
      <c r="H68" s="32" t="s">
        <v>329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45422</v>
      </c>
      <c r="B69" s="32">
        <v>536709</v>
      </c>
      <c r="C69" s="31" t="s">
        <v>1093</v>
      </c>
      <c r="D69" s="31" t="s">
        <v>919</v>
      </c>
      <c r="E69" s="31" t="s">
        <v>559</v>
      </c>
      <c r="F69" s="84">
        <v>94727</v>
      </c>
      <c r="G69" s="32">
        <v>16.36</v>
      </c>
      <c r="H69" s="32" t="s">
        <v>329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45422</v>
      </c>
      <c r="B70" s="32">
        <v>536709</v>
      </c>
      <c r="C70" s="31" t="s">
        <v>1093</v>
      </c>
      <c r="D70" s="31" t="s">
        <v>919</v>
      </c>
      <c r="E70" s="31" t="s">
        <v>558</v>
      </c>
      <c r="F70" s="84">
        <v>13959</v>
      </c>
      <c r="G70" s="32">
        <v>17.809999999999999</v>
      </c>
      <c r="H70" s="32" t="s">
        <v>329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45422</v>
      </c>
      <c r="B71" s="32">
        <v>536709</v>
      </c>
      <c r="C71" s="31" t="s">
        <v>1093</v>
      </c>
      <c r="D71" s="31" t="s">
        <v>1094</v>
      </c>
      <c r="E71" s="31" t="s">
        <v>558</v>
      </c>
      <c r="F71" s="84">
        <v>200000</v>
      </c>
      <c r="G71" s="32">
        <v>17.88</v>
      </c>
      <c r="H71" s="32" t="s">
        <v>329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45422</v>
      </c>
      <c r="B72" s="32">
        <v>508918</v>
      </c>
      <c r="C72" s="31" t="s">
        <v>1095</v>
      </c>
      <c r="D72" s="31" t="s">
        <v>1096</v>
      </c>
      <c r="E72" s="31" t="s">
        <v>559</v>
      </c>
      <c r="F72" s="84">
        <v>55000</v>
      </c>
      <c r="G72" s="32">
        <v>29.2</v>
      </c>
      <c r="H72" s="32" t="s">
        <v>329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45422</v>
      </c>
      <c r="B73" s="32">
        <v>542924</v>
      </c>
      <c r="C73" s="31" t="s">
        <v>1028</v>
      </c>
      <c r="D73" s="31" t="s">
        <v>1097</v>
      </c>
      <c r="E73" s="31" t="s">
        <v>558</v>
      </c>
      <c r="F73" s="84">
        <v>70000</v>
      </c>
      <c r="G73" s="32">
        <v>7.06</v>
      </c>
      <c r="H73" s="32" t="s">
        <v>329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45422</v>
      </c>
      <c r="B74" s="32">
        <v>511728</v>
      </c>
      <c r="C74" s="31" t="s">
        <v>1098</v>
      </c>
      <c r="D74" s="31" t="s">
        <v>1099</v>
      </c>
      <c r="E74" s="31" t="s">
        <v>559</v>
      </c>
      <c r="F74" s="84">
        <v>15984</v>
      </c>
      <c r="G74" s="32">
        <v>34.799999999999997</v>
      </c>
      <c r="H74" s="32" t="s">
        <v>329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45422</v>
      </c>
      <c r="B75" s="32">
        <v>505523</v>
      </c>
      <c r="C75" s="31" t="s">
        <v>1100</v>
      </c>
      <c r="D75" s="31" t="s">
        <v>1101</v>
      </c>
      <c r="E75" s="31" t="s">
        <v>559</v>
      </c>
      <c r="F75" s="84">
        <v>3235000</v>
      </c>
      <c r="G75" s="32">
        <v>0.82</v>
      </c>
      <c r="H75" s="32" t="s">
        <v>329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45422</v>
      </c>
      <c r="B76" s="32">
        <v>539767</v>
      </c>
      <c r="C76" s="31" t="s">
        <v>1102</v>
      </c>
      <c r="D76" s="31" t="s">
        <v>1103</v>
      </c>
      <c r="E76" s="31" t="s">
        <v>559</v>
      </c>
      <c r="F76" s="84">
        <v>21000</v>
      </c>
      <c r="G76" s="32">
        <v>13.43</v>
      </c>
      <c r="H76" s="32" t="s">
        <v>329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45422</v>
      </c>
      <c r="B77" s="32">
        <v>530167</v>
      </c>
      <c r="C77" s="31" t="s">
        <v>1104</v>
      </c>
      <c r="D77" s="31" t="s">
        <v>1105</v>
      </c>
      <c r="E77" s="31" t="s">
        <v>559</v>
      </c>
      <c r="F77" s="84">
        <v>25000</v>
      </c>
      <c r="G77" s="32">
        <v>30</v>
      </c>
      <c r="H77" s="32" t="s">
        <v>329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45422</v>
      </c>
      <c r="B78" s="32">
        <v>523242</v>
      </c>
      <c r="C78" s="31" t="s">
        <v>936</v>
      </c>
      <c r="D78" s="31" t="s">
        <v>1029</v>
      </c>
      <c r="E78" s="31" t="s">
        <v>559</v>
      </c>
      <c r="F78" s="84">
        <v>6200</v>
      </c>
      <c r="G78" s="32">
        <v>6.67</v>
      </c>
      <c r="H78" s="32" t="s">
        <v>329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45422</v>
      </c>
      <c r="B79" s="32">
        <v>523242</v>
      </c>
      <c r="C79" s="31" t="s">
        <v>936</v>
      </c>
      <c r="D79" s="31" t="s">
        <v>1029</v>
      </c>
      <c r="E79" s="31" t="s">
        <v>558</v>
      </c>
      <c r="F79" s="84">
        <v>131500</v>
      </c>
      <c r="G79" s="32">
        <v>6.5</v>
      </c>
      <c r="H79" s="32" t="s">
        <v>329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45422</v>
      </c>
      <c r="B80" s="32">
        <v>523242</v>
      </c>
      <c r="C80" s="31" t="s">
        <v>936</v>
      </c>
      <c r="D80" s="31" t="s">
        <v>1001</v>
      </c>
      <c r="E80" s="31" t="s">
        <v>559</v>
      </c>
      <c r="F80" s="84">
        <v>200000</v>
      </c>
      <c r="G80" s="32">
        <v>6.15</v>
      </c>
      <c r="H80" s="32" t="s">
        <v>329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45422</v>
      </c>
      <c r="B81" s="32">
        <v>509040</v>
      </c>
      <c r="C81" s="31" t="s">
        <v>1106</v>
      </c>
      <c r="D81" s="31" t="s">
        <v>888</v>
      </c>
      <c r="E81" s="31" t="s">
        <v>559</v>
      </c>
      <c r="F81" s="84">
        <v>21698</v>
      </c>
      <c r="G81" s="32">
        <v>179.95</v>
      </c>
      <c r="H81" s="32" t="s">
        <v>329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45422</v>
      </c>
      <c r="B82" s="32">
        <v>532911</v>
      </c>
      <c r="C82" s="31" t="s">
        <v>1107</v>
      </c>
      <c r="D82" s="31" t="s">
        <v>1108</v>
      </c>
      <c r="E82" s="31" t="s">
        <v>559</v>
      </c>
      <c r="F82" s="84">
        <v>133186</v>
      </c>
      <c r="G82" s="32">
        <v>17.48</v>
      </c>
      <c r="H82" s="32" t="s">
        <v>329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45422</v>
      </c>
      <c r="B83" s="32">
        <v>519191</v>
      </c>
      <c r="C83" s="31" t="s">
        <v>1002</v>
      </c>
      <c r="D83" s="31" t="s">
        <v>1109</v>
      </c>
      <c r="E83" s="31" t="s">
        <v>558</v>
      </c>
      <c r="F83" s="84">
        <v>52742</v>
      </c>
      <c r="G83" s="32">
        <v>10.199999999999999</v>
      </c>
      <c r="H83" s="32" t="s">
        <v>329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45422</v>
      </c>
      <c r="B84" s="32">
        <v>519191</v>
      </c>
      <c r="C84" s="31" t="s">
        <v>1002</v>
      </c>
      <c r="D84" s="31" t="s">
        <v>1030</v>
      </c>
      <c r="E84" s="31" t="s">
        <v>559</v>
      </c>
      <c r="F84" s="84">
        <v>55000</v>
      </c>
      <c r="G84" s="32">
        <v>10.11</v>
      </c>
      <c r="H84" s="32" t="s">
        <v>329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45422</v>
      </c>
      <c r="B85" s="32">
        <v>519191</v>
      </c>
      <c r="C85" s="31" t="s">
        <v>1002</v>
      </c>
      <c r="D85" s="31" t="s">
        <v>1110</v>
      </c>
      <c r="E85" s="31" t="s">
        <v>559</v>
      </c>
      <c r="F85" s="84">
        <v>71261</v>
      </c>
      <c r="G85" s="32">
        <v>10.18</v>
      </c>
      <c r="H85" s="32" t="s">
        <v>329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45422</v>
      </c>
      <c r="B86" s="32">
        <v>502448</v>
      </c>
      <c r="C86" s="31" t="s">
        <v>1111</v>
      </c>
      <c r="D86" s="31" t="s">
        <v>1025</v>
      </c>
      <c r="E86" s="31" t="s">
        <v>559</v>
      </c>
      <c r="F86" s="84">
        <v>1500000</v>
      </c>
      <c r="G86" s="32">
        <v>3.61</v>
      </c>
      <c r="H86" s="32" t="s">
        <v>329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45422</v>
      </c>
      <c r="B87" s="32">
        <v>502448</v>
      </c>
      <c r="C87" s="31" t="s">
        <v>1111</v>
      </c>
      <c r="D87" s="31" t="s">
        <v>888</v>
      </c>
      <c r="E87" s="31" t="s">
        <v>558</v>
      </c>
      <c r="F87" s="84">
        <v>1000000</v>
      </c>
      <c r="G87" s="32">
        <v>3.61</v>
      </c>
      <c r="H87" s="32" t="s">
        <v>329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45422</v>
      </c>
      <c r="B88" s="32">
        <v>502448</v>
      </c>
      <c r="C88" s="31" t="s">
        <v>1111</v>
      </c>
      <c r="D88" s="31" t="s">
        <v>888</v>
      </c>
      <c r="E88" s="31" t="s">
        <v>559</v>
      </c>
      <c r="F88" s="84">
        <v>1468272</v>
      </c>
      <c r="G88" s="32">
        <v>3.61</v>
      </c>
      <c r="H88" s="32" t="s">
        <v>329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45422</v>
      </c>
      <c r="B89" s="32">
        <v>544170</v>
      </c>
      <c r="C89" s="31" t="s">
        <v>1003</v>
      </c>
      <c r="D89" s="31" t="s">
        <v>1004</v>
      </c>
      <c r="E89" s="31" t="s">
        <v>558</v>
      </c>
      <c r="F89" s="84">
        <v>254000</v>
      </c>
      <c r="G89" s="32">
        <v>108.04</v>
      </c>
      <c r="H89" s="32" t="s">
        <v>329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45422</v>
      </c>
      <c r="B90" s="32">
        <v>544170</v>
      </c>
      <c r="C90" s="31" t="s">
        <v>1003</v>
      </c>
      <c r="D90" s="31" t="s">
        <v>998</v>
      </c>
      <c r="E90" s="31" t="s">
        <v>559</v>
      </c>
      <c r="F90" s="84">
        <v>260000</v>
      </c>
      <c r="G90" s="32">
        <v>108.04</v>
      </c>
      <c r="H90" s="32" t="s">
        <v>329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45422</v>
      </c>
      <c r="B91" s="32">
        <v>540147</v>
      </c>
      <c r="C91" s="31" t="s">
        <v>1112</v>
      </c>
      <c r="D91" s="31" t="s">
        <v>1113</v>
      </c>
      <c r="E91" s="31" t="s">
        <v>559</v>
      </c>
      <c r="F91" s="84">
        <v>498863</v>
      </c>
      <c r="G91" s="32">
        <v>6.67</v>
      </c>
      <c r="H91" s="32" t="s">
        <v>329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45422</v>
      </c>
      <c r="B92" s="32">
        <v>539584</v>
      </c>
      <c r="C92" s="31" t="s">
        <v>920</v>
      </c>
      <c r="D92" s="31" t="s">
        <v>888</v>
      </c>
      <c r="E92" s="31" t="s">
        <v>559</v>
      </c>
      <c r="F92" s="84">
        <v>712444</v>
      </c>
      <c r="G92" s="32">
        <v>0.75</v>
      </c>
      <c r="H92" s="32" t="s">
        <v>329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45422</v>
      </c>
      <c r="B93" s="32">
        <v>526638</v>
      </c>
      <c r="C93" s="31" t="s">
        <v>1114</v>
      </c>
      <c r="D93" s="31" t="s">
        <v>1115</v>
      </c>
      <c r="E93" s="31" t="s">
        <v>559</v>
      </c>
      <c r="F93" s="84">
        <v>55380</v>
      </c>
      <c r="G93" s="32">
        <v>32.43</v>
      </c>
      <c r="H93" s="32" t="s">
        <v>329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45422</v>
      </c>
      <c r="B94" s="32">
        <v>533629</v>
      </c>
      <c r="C94" s="31" t="s">
        <v>1116</v>
      </c>
      <c r="D94" s="31" t="s">
        <v>1117</v>
      </c>
      <c r="E94" s="31" t="s">
        <v>558</v>
      </c>
      <c r="F94" s="84">
        <v>175482</v>
      </c>
      <c r="G94" s="32">
        <v>24.44</v>
      </c>
      <c r="H94" s="32" t="s">
        <v>329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45422</v>
      </c>
      <c r="B95" s="32">
        <v>538918</v>
      </c>
      <c r="C95" s="31" t="s">
        <v>1118</v>
      </c>
      <c r="D95" s="31" t="s">
        <v>1119</v>
      </c>
      <c r="E95" s="31" t="s">
        <v>559</v>
      </c>
      <c r="F95" s="84">
        <v>78448</v>
      </c>
      <c r="G95" s="32">
        <v>10.16</v>
      </c>
      <c r="H95" s="32" t="s">
        <v>329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45422</v>
      </c>
      <c r="B96" s="32">
        <v>544002</v>
      </c>
      <c r="C96" s="31" t="s">
        <v>1120</v>
      </c>
      <c r="D96" s="31" t="s">
        <v>1121</v>
      </c>
      <c r="E96" s="31" t="s">
        <v>558</v>
      </c>
      <c r="F96" s="84">
        <v>38000</v>
      </c>
      <c r="G96" s="32">
        <v>34.81</v>
      </c>
      <c r="H96" s="32" t="s">
        <v>329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45422</v>
      </c>
      <c r="B97" s="32">
        <v>509038</v>
      </c>
      <c r="C97" s="31" t="s">
        <v>1031</v>
      </c>
      <c r="D97" s="31" t="s">
        <v>1032</v>
      </c>
      <c r="E97" s="31" t="s">
        <v>559</v>
      </c>
      <c r="F97" s="84">
        <v>31717</v>
      </c>
      <c r="G97" s="32">
        <v>15.3</v>
      </c>
      <c r="H97" s="32" t="s">
        <v>329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45422</v>
      </c>
      <c r="B98" s="32">
        <v>509038</v>
      </c>
      <c r="C98" s="31" t="s">
        <v>1031</v>
      </c>
      <c r="D98" s="31" t="s">
        <v>1033</v>
      </c>
      <c r="E98" s="31" t="s">
        <v>558</v>
      </c>
      <c r="F98" s="84">
        <v>32019</v>
      </c>
      <c r="G98" s="32">
        <v>15.3</v>
      </c>
      <c r="H98" s="32" t="s">
        <v>329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45422</v>
      </c>
      <c r="B99" s="32">
        <v>541445</v>
      </c>
      <c r="C99" s="31" t="s">
        <v>1122</v>
      </c>
      <c r="D99" s="31" t="s">
        <v>1081</v>
      </c>
      <c r="E99" s="31" t="s">
        <v>558</v>
      </c>
      <c r="F99" s="84">
        <v>87200</v>
      </c>
      <c r="G99" s="32">
        <v>245.71</v>
      </c>
      <c r="H99" s="32" t="s">
        <v>329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45422</v>
      </c>
      <c r="B100" s="32">
        <v>541445</v>
      </c>
      <c r="C100" s="31" t="s">
        <v>1122</v>
      </c>
      <c r="D100" s="31" t="s">
        <v>1081</v>
      </c>
      <c r="E100" s="31" t="s">
        <v>559</v>
      </c>
      <c r="F100" s="84">
        <v>87200</v>
      </c>
      <c r="G100" s="32">
        <v>246.7</v>
      </c>
      <c r="H100" s="32" t="s">
        <v>329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45422</v>
      </c>
      <c r="B101" s="32" t="s">
        <v>1123</v>
      </c>
      <c r="C101" s="31" t="s">
        <v>1124</v>
      </c>
      <c r="D101" s="31" t="s">
        <v>1125</v>
      </c>
      <c r="E101" s="31" t="s">
        <v>558</v>
      </c>
      <c r="F101" s="84">
        <v>73853</v>
      </c>
      <c r="G101" s="32">
        <v>132.24</v>
      </c>
      <c r="H101" s="32" t="s">
        <v>911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45422</v>
      </c>
      <c r="B102" s="32" t="s">
        <v>1123</v>
      </c>
      <c r="C102" s="31" t="s">
        <v>1124</v>
      </c>
      <c r="D102" s="31" t="s">
        <v>910</v>
      </c>
      <c r="E102" s="31" t="s">
        <v>558</v>
      </c>
      <c r="F102" s="84">
        <v>91397</v>
      </c>
      <c r="G102" s="32">
        <v>132.77000000000001</v>
      </c>
      <c r="H102" s="32" t="s">
        <v>911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45422</v>
      </c>
      <c r="B103" s="32" t="s">
        <v>1126</v>
      </c>
      <c r="C103" s="31" t="s">
        <v>1127</v>
      </c>
      <c r="D103" s="31" t="s">
        <v>1128</v>
      </c>
      <c r="E103" s="31" t="s">
        <v>558</v>
      </c>
      <c r="F103" s="84">
        <v>20800</v>
      </c>
      <c r="G103" s="32">
        <v>299.38</v>
      </c>
      <c r="H103" s="32" t="s">
        <v>911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45422</v>
      </c>
      <c r="B104" s="32" t="s">
        <v>1129</v>
      </c>
      <c r="C104" s="31" t="s">
        <v>1130</v>
      </c>
      <c r="D104" s="31" t="s">
        <v>999</v>
      </c>
      <c r="E104" s="31" t="s">
        <v>558</v>
      </c>
      <c r="F104" s="84">
        <v>6400</v>
      </c>
      <c r="G104" s="32">
        <v>266</v>
      </c>
      <c r="H104" s="32" t="s">
        <v>911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45422</v>
      </c>
      <c r="B105" s="32" t="s">
        <v>1129</v>
      </c>
      <c r="C105" s="31" t="s">
        <v>1130</v>
      </c>
      <c r="D105" s="31" t="s">
        <v>987</v>
      </c>
      <c r="E105" s="31" t="s">
        <v>558</v>
      </c>
      <c r="F105" s="84">
        <v>176000</v>
      </c>
      <c r="G105" s="32">
        <v>262.5</v>
      </c>
      <c r="H105" s="32" t="s">
        <v>911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45422</v>
      </c>
      <c r="B106" s="32" t="s">
        <v>1131</v>
      </c>
      <c r="C106" s="31" t="s">
        <v>1132</v>
      </c>
      <c r="D106" s="31" t="s">
        <v>1133</v>
      </c>
      <c r="E106" s="31" t="s">
        <v>558</v>
      </c>
      <c r="F106" s="84">
        <v>203752</v>
      </c>
      <c r="G106" s="32">
        <v>338.32</v>
      </c>
      <c r="H106" s="32" t="s">
        <v>911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5" customHeight="1">
      <c r="A107" s="83">
        <v>45422</v>
      </c>
      <c r="B107" s="32" t="s">
        <v>1134</v>
      </c>
      <c r="C107" s="31" t="s">
        <v>1135</v>
      </c>
      <c r="D107" s="31" t="s">
        <v>1133</v>
      </c>
      <c r="E107" s="31" t="s">
        <v>558</v>
      </c>
      <c r="F107" s="84">
        <v>6845</v>
      </c>
      <c r="G107" s="32">
        <v>7537.92</v>
      </c>
      <c r="H107" s="32" t="s">
        <v>911</v>
      </c>
    </row>
    <row r="108" spans="1:28" ht="15" customHeight="1">
      <c r="A108" s="83">
        <v>45422</v>
      </c>
      <c r="B108" s="32" t="s">
        <v>1034</v>
      </c>
      <c r="C108" s="31" t="s">
        <v>1035</v>
      </c>
      <c r="D108" s="31" t="s">
        <v>987</v>
      </c>
      <c r="E108" s="31" t="s">
        <v>558</v>
      </c>
      <c r="F108" s="84">
        <v>1500010</v>
      </c>
      <c r="G108" s="32">
        <v>44.2</v>
      </c>
      <c r="H108" s="32" t="s">
        <v>911</v>
      </c>
    </row>
    <row r="109" spans="1:28" ht="15" customHeight="1">
      <c r="A109" s="83">
        <v>45422</v>
      </c>
      <c r="B109" s="32" t="s">
        <v>1136</v>
      </c>
      <c r="C109" s="31" t="s">
        <v>1137</v>
      </c>
      <c r="D109" s="31" t="s">
        <v>1133</v>
      </c>
      <c r="E109" s="31" t="s">
        <v>558</v>
      </c>
      <c r="F109" s="84">
        <v>2412502</v>
      </c>
      <c r="G109" s="32">
        <v>462.74</v>
      </c>
      <c r="H109" s="32" t="s">
        <v>911</v>
      </c>
    </row>
    <row r="110" spans="1:28" ht="15" customHeight="1">
      <c r="A110" s="83">
        <v>45422</v>
      </c>
      <c r="B110" s="32" t="s">
        <v>1138</v>
      </c>
      <c r="C110" s="31" t="s">
        <v>1139</v>
      </c>
      <c r="D110" s="31" t="s">
        <v>1140</v>
      </c>
      <c r="E110" s="31" t="s">
        <v>558</v>
      </c>
      <c r="F110" s="84">
        <v>85000</v>
      </c>
      <c r="G110" s="32">
        <v>24.6</v>
      </c>
      <c r="H110" s="32" t="s">
        <v>911</v>
      </c>
    </row>
    <row r="111" spans="1:28" ht="15" customHeight="1">
      <c r="A111" s="83">
        <v>45422</v>
      </c>
      <c r="B111" s="32" t="s">
        <v>1138</v>
      </c>
      <c r="C111" s="31" t="s">
        <v>1139</v>
      </c>
      <c r="D111" s="31" t="s">
        <v>1141</v>
      </c>
      <c r="E111" s="31" t="s">
        <v>558</v>
      </c>
      <c r="F111" s="84">
        <v>105000</v>
      </c>
      <c r="G111" s="32">
        <v>24.7</v>
      </c>
      <c r="H111" s="32" t="s">
        <v>911</v>
      </c>
    </row>
    <row r="112" spans="1:28" ht="15" customHeight="1">
      <c r="A112" s="83">
        <v>45422</v>
      </c>
      <c r="B112" s="32" t="s">
        <v>1142</v>
      </c>
      <c r="C112" s="31" t="s">
        <v>1143</v>
      </c>
      <c r="D112" s="31" t="s">
        <v>888</v>
      </c>
      <c r="E112" s="31" t="s">
        <v>558</v>
      </c>
      <c r="F112" s="84">
        <v>112000</v>
      </c>
      <c r="G112" s="32">
        <v>112.6</v>
      </c>
      <c r="H112" s="32" t="s">
        <v>911</v>
      </c>
    </row>
    <row r="113" spans="1:8" ht="15" customHeight="1">
      <c r="A113" s="83">
        <v>45422</v>
      </c>
      <c r="B113" s="32" t="s">
        <v>1142</v>
      </c>
      <c r="C113" s="31" t="s">
        <v>1143</v>
      </c>
      <c r="D113" s="31" t="s">
        <v>987</v>
      </c>
      <c r="E113" s="31" t="s">
        <v>558</v>
      </c>
      <c r="F113" s="84">
        <v>64000</v>
      </c>
      <c r="G113" s="32">
        <v>118.5</v>
      </c>
      <c r="H113" s="32" t="s">
        <v>911</v>
      </c>
    </row>
    <row r="114" spans="1:8" ht="15" customHeight="1">
      <c r="A114" s="83">
        <v>45422</v>
      </c>
      <c r="B114" s="32" t="s">
        <v>1142</v>
      </c>
      <c r="C114" s="31" t="s">
        <v>1143</v>
      </c>
      <c r="D114" s="31" t="s">
        <v>1144</v>
      </c>
      <c r="E114" s="31" t="s">
        <v>558</v>
      </c>
      <c r="F114" s="84">
        <v>62400</v>
      </c>
      <c r="G114" s="32">
        <v>117.59</v>
      </c>
      <c r="H114" s="32" t="s">
        <v>911</v>
      </c>
    </row>
    <row r="115" spans="1:8" ht="15" customHeight="1">
      <c r="A115" s="83">
        <v>45422</v>
      </c>
      <c r="B115" s="32" t="s">
        <v>1142</v>
      </c>
      <c r="C115" s="31" t="s">
        <v>1143</v>
      </c>
      <c r="D115" s="31" t="s">
        <v>1145</v>
      </c>
      <c r="E115" s="31" t="s">
        <v>558</v>
      </c>
      <c r="F115" s="84">
        <v>32000</v>
      </c>
      <c r="G115" s="32">
        <v>117.28</v>
      </c>
      <c r="H115" s="32" t="s">
        <v>911</v>
      </c>
    </row>
    <row r="116" spans="1:8" ht="15" customHeight="1">
      <c r="A116" s="83">
        <v>45422</v>
      </c>
      <c r="B116" s="32" t="s">
        <v>1146</v>
      </c>
      <c r="C116" s="31" t="s">
        <v>1147</v>
      </c>
      <c r="D116" s="31" t="s">
        <v>1148</v>
      </c>
      <c r="E116" s="31" t="s">
        <v>558</v>
      </c>
      <c r="F116" s="84">
        <v>51080</v>
      </c>
      <c r="G116" s="32">
        <v>244.89</v>
      </c>
      <c r="H116" s="32" t="s">
        <v>911</v>
      </c>
    </row>
    <row r="117" spans="1:8" ht="15" customHeight="1">
      <c r="A117" s="83">
        <v>45422</v>
      </c>
      <c r="B117" s="32" t="s">
        <v>1146</v>
      </c>
      <c r="C117" s="31" t="s">
        <v>1147</v>
      </c>
      <c r="D117" s="31" t="s">
        <v>1036</v>
      </c>
      <c r="E117" s="31" t="s">
        <v>558</v>
      </c>
      <c r="F117" s="84">
        <v>191694</v>
      </c>
      <c r="G117" s="32">
        <v>243.31</v>
      </c>
      <c r="H117" s="32" t="s">
        <v>911</v>
      </c>
    </row>
    <row r="118" spans="1:8" ht="15" customHeight="1">
      <c r="A118" s="83">
        <v>45422</v>
      </c>
      <c r="B118" s="32" t="s">
        <v>1146</v>
      </c>
      <c r="C118" s="31" t="s">
        <v>1147</v>
      </c>
      <c r="D118" s="31" t="s">
        <v>910</v>
      </c>
      <c r="E118" s="31" t="s">
        <v>558</v>
      </c>
      <c r="F118" s="84">
        <v>86596</v>
      </c>
      <c r="G118" s="32">
        <v>247.21</v>
      </c>
      <c r="H118" s="32" t="s">
        <v>911</v>
      </c>
    </row>
    <row r="119" spans="1:8" ht="15" customHeight="1">
      <c r="A119" s="83">
        <v>45422</v>
      </c>
      <c r="B119" s="32" t="s">
        <v>1146</v>
      </c>
      <c r="C119" s="31" t="s">
        <v>1147</v>
      </c>
      <c r="D119" s="31" t="s">
        <v>1149</v>
      </c>
      <c r="E119" s="31" t="s">
        <v>558</v>
      </c>
      <c r="F119" s="84">
        <v>76271</v>
      </c>
      <c r="G119" s="32">
        <v>243.84</v>
      </c>
      <c r="H119" s="32" t="s">
        <v>911</v>
      </c>
    </row>
    <row r="120" spans="1:8" ht="15" customHeight="1">
      <c r="A120" s="83">
        <v>45422</v>
      </c>
      <c r="B120" s="32" t="s">
        <v>1150</v>
      </c>
      <c r="C120" s="31" t="s">
        <v>1151</v>
      </c>
      <c r="D120" s="31" t="s">
        <v>1152</v>
      </c>
      <c r="E120" s="31" t="s">
        <v>558</v>
      </c>
      <c r="F120" s="84">
        <v>40000</v>
      </c>
      <c r="G120" s="32">
        <v>71.48</v>
      </c>
      <c r="H120" s="32" t="s">
        <v>911</v>
      </c>
    </row>
    <row r="121" spans="1:8" ht="15" customHeight="1">
      <c r="A121" s="83">
        <v>45422</v>
      </c>
      <c r="B121" s="32" t="s">
        <v>1037</v>
      </c>
      <c r="C121" s="31" t="s">
        <v>1038</v>
      </c>
      <c r="D121" s="31" t="s">
        <v>1153</v>
      </c>
      <c r="E121" s="31" t="s">
        <v>558</v>
      </c>
      <c r="F121" s="84">
        <v>60000</v>
      </c>
      <c r="G121" s="32">
        <v>224.87</v>
      </c>
      <c r="H121" s="32" t="s">
        <v>911</v>
      </c>
    </row>
    <row r="122" spans="1:8" ht="15" customHeight="1">
      <c r="A122" s="83">
        <v>45422</v>
      </c>
      <c r="B122" s="32" t="s">
        <v>1037</v>
      </c>
      <c r="C122" s="31" t="s">
        <v>1038</v>
      </c>
      <c r="D122" s="31" t="s">
        <v>987</v>
      </c>
      <c r="E122" s="31" t="s">
        <v>558</v>
      </c>
      <c r="F122" s="84">
        <v>212400</v>
      </c>
      <c r="G122" s="32">
        <v>209.37</v>
      </c>
      <c r="H122" s="32" t="s">
        <v>911</v>
      </c>
    </row>
    <row r="123" spans="1:8" ht="15" customHeight="1">
      <c r="A123" s="83">
        <v>45422</v>
      </c>
      <c r="B123" s="32" t="s">
        <v>1037</v>
      </c>
      <c r="C123" s="31" t="s">
        <v>1038</v>
      </c>
      <c r="D123" s="31" t="s">
        <v>888</v>
      </c>
      <c r="E123" s="31" t="s">
        <v>558</v>
      </c>
      <c r="F123" s="84">
        <v>73200</v>
      </c>
      <c r="G123" s="32">
        <v>209.25</v>
      </c>
      <c r="H123" s="32" t="s">
        <v>911</v>
      </c>
    </row>
    <row r="124" spans="1:8" ht="15" customHeight="1">
      <c r="A124" s="83">
        <v>45422</v>
      </c>
      <c r="B124" s="32" t="s">
        <v>1154</v>
      </c>
      <c r="C124" s="31" t="s">
        <v>1155</v>
      </c>
      <c r="D124" s="31" t="s">
        <v>1156</v>
      </c>
      <c r="E124" s="31" t="s">
        <v>558</v>
      </c>
      <c r="F124" s="84">
        <v>1105920</v>
      </c>
      <c r="G124" s="32">
        <v>64.48</v>
      </c>
      <c r="H124" s="32" t="s">
        <v>911</v>
      </c>
    </row>
    <row r="125" spans="1:8" ht="15" customHeight="1">
      <c r="A125" s="83">
        <v>45422</v>
      </c>
      <c r="B125" s="32" t="s">
        <v>1154</v>
      </c>
      <c r="C125" s="31" t="s">
        <v>1155</v>
      </c>
      <c r="D125" s="31" t="s">
        <v>1157</v>
      </c>
      <c r="E125" s="31" t="s">
        <v>558</v>
      </c>
      <c r="F125" s="84">
        <v>693712</v>
      </c>
      <c r="G125" s="32">
        <v>64.42</v>
      </c>
      <c r="H125" s="32" t="s">
        <v>911</v>
      </c>
    </row>
    <row r="126" spans="1:8" ht="15" customHeight="1">
      <c r="A126" s="83">
        <v>45422</v>
      </c>
      <c r="B126" s="32" t="s">
        <v>1154</v>
      </c>
      <c r="C126" s="31" t="s">
        <v>1155</v>
      </c>
      <c r="D126" s="31" t="s">
        <v>1158</v>
      </c>
      <c r="E126" s="31" t="s">
        <v>558</v>
      </c>
      <c r="F126" s="84">
        <v>700000</v>
      </c>
      <c r="G126" s="32">
        <v>65.2</v>
      </c>
      <c r="H126" s="32" t="s">
        <v>911</v>
      </c>
    </row>
    <row r="127" spans="1:8" ht="15" customHeight="1">
      <c r="A127" s="83">
        <v>45422</v>
      </c>
      <c r="B127" s="32" t="s">
        <v>1159</v>
      </c>
      <c r="C127" s="31" t="s">
        <v>1160</v>
      </c>
      <c r="D127" s="31" t="s">
        <v>888</v>
      </c>
      <c r="E127" s="31" t="s">
        <v>558</v>
      </c>
      <c r="F127" s="84">
        <v>120000</v>
      </c>
      <c r="G127" s="32">
        <v>282.14999999999998</v>
      </c>
      <c r="H127" s="32" t="s">
        <v>911</v>
      </c>
    </row>
    <row r="128" spans="1:8" ht="15" customHeight="1">
      <c r="A128" s="83">
        <v>45422</v>
      </c>
      <c r="B128" s="32" t="s">
        <v>540</v>
      </c>
      <c r="C128" s="31" t="s">
        <v>1161</v>
      </c>
      <c r="D128" s="31" t="s">
        <v>1162</v>
      </c>
      <c r="E128" s="31" t="s">
        <v>558</v>
      </c>
      <c r="F128" s="84">
        <v>568215</v>
      </c>
      <c r="G128" s="32">
        <v>781.98</v>
      </c>
      <c r="H128" s="32" t="s">
        <v>911</v>
      </c>
    </row>
    <row r="129" spans="1:8" ht="15" customHeight="1">
      <c r="A129" s="83">
        <v>45422</v>
      </c>
      <c r="B129" s="32" t="s">
        <v>540</v>
      </c>
      <c r="C129" s="31" t="s">
        <v>1161</v>
      </c>
      <c r="D129" s="31" t="s">
        <v>1133</v>
      </c>
      <c r="E129" s="31" t="s">
        <v>558</v>
      </c>
      <c r="F129" s="84">
        <v>709403</v>
      </c>
      <c r="G129" s="32">
        <v>777.46</v>
      </c>
      <c r="H129" s="32" t="s">
        <v>911</v>
      </c>
    </row>
    <row r="130" spans="1:8" ht="15" customHeight="1">
      <c r="A130" s="83">
        <v>45422</v>
      </c>
      <c r="B130" s="32" t="s">
        <v>1123</v>
      </c>
      <c r="C130" s="31" t="s">
        <v>1124</v>
      </c>
      <c r="D130" s="31" t="s">
        <v>1125</v>
      </c>
      <c r="E130" s="31" t="s">
        <v>559</v>
      </c>
      <c r="F130" s="84">
        <v>64069</v>
      </c>
      <c r="G130" s="32">
        <v>132.37</v>
      </c>
      <c r="H130" s="32" t="s">
        <v>911</v>
      </c>
    </row>
    <row r="131" spans="1:8" ht="15" customHeight="1">
      <c r="A131" s="83">
        <v>45422</v>
      </c>
      <c r="B131" s="32" t="s">
        <v>1123</v>
      </c>
      <c r="C131" s="31" t="s">
        <v>1124</v>
      </c>
      <c r="D131" s="31" t="s">
        <v>910</v>
      </c>
      <c r="E131" s="31" t="s">
        <v>559</v>
      </c>
      <c r="F131" s="84">
        <v>91397</v>
      </c>
      <c r="G131" s="32">
        <v>132.94999999999999</v>
      </c>
      <c r="H131" s="32" t="s">
        <v>911</v>
      </c>
    </row>
    <row r="132" spans="1:8" ht="15" customHeight="1">
      <c r="A132" s="83">
        <v>45422</v>
      </c>
      <c r="B132" s="32" t="s">
        <v>1129</v>
      </c>
      <c r="C132" s="31" t="s">
        <v>1130</v>
      </c>
      <c r="D132" s="31" t="s">
        <v>987</v>
      </c>
      <c r="E132" s="31" t="s">
        <v>559</v>
      </c>
      <c r="F132" s="84">
        <v>17600</v>
      </c>
      <c r="G132" s="32">
        <v>277.93</v>
      </c>
      <c r="H132" s="32" t="s">
        <v>911</v>
      </c>
    </row>
    <row r="133" spans="1:8" ht="15" customHeight="1">
      <c r="A133" s="83">
        <v>45422</v>
      </c>
      <c r="B133" s="32" t="s">
        <v>1129</v>
      </c>
      <c r="C133" s="31" t="s">
        <v>1130</v>
      </c>
      <c r="D133" s="31" t="s">
        <v>999</v>
      </c>
      <c r="E133" s="31" t="s">
        <v>559</v>
      </c>
      <c r="F133" s="84">
        <v>142400</v>
      </c>
      <c r="G133" s="32">
        <v>262.95</v>
      </c>
      <c r="H133" s="32" t="s">
        <v>911</v>
      </c>
    </row>
    <row r="134" spans="1:8" ht="15" customHeight="1">
      <c r="A134" s="83">
        <v>45422</v>
      </c>
      <c r="B134" s="32" t="s">
        <v>1131</v>
      </c>
      <c r="C134" s="31" t="s">
        <v>1132</v>
      </c>
      <c r="D134" s="31" t="s">
        <v>1133</v>
      </c>
      <c r="E134" s="31" t="s">
        <v>559</v>
      </c>
      <c r="F134" s="84">
        <v>203752</v>
      </c>
      <c r="G134" s="32">
        <v>338.51</v>
      </c>
      <c r="H134" s="32" t="s">
        <v>911</v>
      </c>
    </row>
    <row r="135" spans="1:8" ht="15" customHeight="1">
      <c r="A135" s="83">
        <v>45422</v>
      </c>
      <c r="B135" s="32" t="s">
        <v>1134</v>
      </c>
      <c r="C135" s="31" t="s">
        <v>1135</v>
      </c>
      <c r="D135" s="31" t="s">
        <v>1133</v>
      </c>
      <c r="E135" s="31" t="s">
        <v>559</v>
      </c>
      <c r="F135" s="84">
        <v>6845</v>
      </c>
      <c r="G135" s="32">
        <v>7537.58</v>
      </c>
      <c r="H135" s="32" t="s">
        <v>911</v>
      </c>
    </row>
    <row r="136" spans="1:8" ht="15" customHeight="1">
      <c r="A136" s="83">
        <v>45422</v>
      </c>
      <c r="B136" s="32" t="s">
        <v>1034</v>
      </c>
      <c r="C136" s="31" t="s">
        <v>1035</v>
      </c>
      <c r="D136" s="31" t="s">
        <v>987</v>
      </c>
      <c r="E136" s="31" t="s">
        <v>559</v>
      </c>
      <c r="F136" s="84">
        <v>766663</v>
      </c>
      <c r="G136" s="32">
        <v>44.21</v>
      </c>
      <c r="H136" s="32" t="s">
        <v>911</v>
      </c>
    </row>
    <row r="137" spans="1:8" ht="15" customHeight="1">
      <c r="A137" s="83">
        <v>45422</v>
      </c>
      <c r="B137" s="32" t="s">
        <v>1163</v>
      </c>
      <c r="C137" s="31" t="s">
        <v>1164</v>
      </c>
      <c r="D137" s="31" t="s">
        <v>1165</v>
      </c>
      <c r="E137" s="31" t="s">
        <v>559</v>
      </c>
      <c r="F137" s="84">
        <v>81892</v>
      </c>
      <c r="G137" s="32">
        <v>120.29</v>
      </c>
      <c r="H137" s="32" t="s">
        <v>911</v>
      </c>
    </row>
    <row r="138" spans="1:8" ht="15" customHeight="1">
      <c r="A138" s="83">
        <v>45422</v>
      </c>
      <c r="B138" s="32" t="s">
        <v>1136</v>
      </c>
      <c r="C138" s="31" t="s">
        <v>1137</v>
      </c>
      <c r="D138" s="31" t="s">
        <v>1133</v>
      </c>
      <c r="E138" s="31" t="s">
        <v>559</v>
      </c>
      <c r="F138" s="84">
        <v>2412502</v>
      </c>
      <c r="G138" s="32">
        <v>463.08</v>
      </c>
      <c r="H138" s="32" t="s">
        <v>911</v>
      </c>
    </row>
    <row r="139" spans="1:8" ht="15" customHeight="1">
      <c r="A139" s="83">
        <v>45422</v>
      </c>
      <c r="B139" s="32" t="s">
        <v>1138</v>
      </c>
      <c r="C139" s="31" t="s">
        <v>1139</v>
      </c>
      <c r="D139" s="31" t="s">
        <v>1166</v>
      </c>
      <c r="E139" s="31" t="s">
        <v>559</v>
      </c>
      <c r="F139" s="84">
        <v>190000</v>
      </c>
      <c r="G139" s="32">
        <v>24.66</v>
      </c>
      <c r="H139" s="32" t="s">
        <v>911</v>
      </c>
    </row>
    <row r="140" spans="1:8" ht="15" customHeight="1">
      <c r="A140" s="83">
        <v>45422</v>
      </c>
      <c r="B140" s="32" t="s">
        <v>1146</v>
      </c>
      <c r="C140" s="31" t="s">
        <v>1147</v>
      </c>
      <c r="D140" s="31" t="s">
        <v>1036</v>
      </c>
      <c r="E140" s="31" t="s">
        <v>559</v>
      </c>
      <c r="F140" s="84">
        <v>191694</v>
      </c>
      <c r="G140" s="32">
        <v>242.77</v>
      </c>
      <c r="H140" s="32" t="s">
        <v>911</v>
      </c>
    </row>
    <row r="141" spans="1:8" ht="15" customHeight="1">
      <c r="A141" s="83">
        <v>45422</v>
      </c>
      <c r="B141" s="32" t="s">
        <v>1146</v>
      </c>
      <c r="C141" s="31" t="s">
        <v>1147</v>
      </c>
      <c r="D141" s="31" t="s">
        <v>1148</v>
      </c>
      <c r="E141" s="31" t="s">
        <v>559</v>
      </c>
      <c r="F141" s="84">
        <v>51099</v>
      </c>
      <c r="G141" s="32">
        <v>244.79</v>
      </c>
      <c r="H141" s="32" t="s">
        <v>911</v>
      </c>
    </row>
    <row r="142" spans="1:8" ht="15" customHeight="1">
      <c r="A142" s="83">
        <v>45422</v>
      </c>
      <c r="B142" s="32" t="s">
        <v>1146</v>
      </c>
      <c r="C142" s="31" t="s">
        <v>1147</v>
      </c>
      <c r="D142" s="31" t="s">
        <v>1149</v>
      </c>
      <c r="E142" s="31" t="s">
        <v>559</v>
      </c>
      <c r="F142" s="84">
        <v>76271</v>
      </c>
      <c r="G142" s="32">
        <v>243.19</v>
      </c>
      <c r="H142" s="32" t="s">
        <v>911</v>
      </c>
    </row>
    <row r="143" spans="1:8" ht="15" customHeight="1">
      <c r="A143" s="83">
        <v>45422</v>
      </c>
      <c r="B143" s="32" t="s">
        <v>1146</v>
      </c>
      <c r="C143" s="31" t="s">
        <v>1147</v>
      </c>
      <c r="D143" s="31" t="s">
        <v>910</v>
      </c>
      <c r="E143" s="31" t="s">
        <v>559</v>
      </c>
      <c r="F143" s="84">
        <v>86596</v>
      </c>
      <c r="G143" s="32">
        <v>247.5</v>
      </c>
      <c r="H143" s="32" t="s">
        <v>911</v>
      </c>
    </row>
    <row r="144" spans="1:8" ht="15" customHeight="1">
      <c r="A144" s="83">
        <v>45422</v>
      </c>
      <c r="B144" s="32" t="s">
        <v>1167</v>
      </c>
      <c r="C144" s="31" t="s">
        <v>1168</v>
      </c>
      <c r="D144" s="31" t="s">
        <v>1169</v>
      </c>
      <c r="E144" s="31" t="s">
        <v>559</v>
      </c>
      <c r="F144" s="84">
        <v>5900000</v>
      </c>
      <c r="G144" s="32">
        <v>13.25</v>
      </c>
      <c r="H144" s="32" t="s">
        <v>911</v>
      </c>
    </row>
    <row r="145" spans="1:8" ht="15" customHeight="1">
      <c r="A145" s="83">
        <v>45422</v>
      </c>
      <c r="B145" s="32" t="s">
        <v>1037</v>
      </c>
      <c r="C145" s="31" t="s">
        <v>1038</v>
      </c>
      <c r="D145" s="31" t="s">
        <v>1153</v>
      </c>
      <c r="E145" s="31" t="s">
        <v>559</v>
      </c>
      <c r="F145" s="84">
        <v>36000</v>
      </c>
      <c r="G145" s="32">
        <v>231.2</v>
      </c>
      <c r="H145" s="32" t="s">
        <v>911</v>
      </c>
    </row>
    <row r="146" spans="1:8" ht="15" customHeight="1">
      <c r="A146" s="83">
        <v>45422</v>
      </c>
      <c r="B146" s="32" t="s">
        <v>1037</v>
      </c>
      <c r="C146" s="31" t="s">
        <v>1038</v>
      </c>
      <c r="D146" s="31" t="s">
        <v>999</v>
      </c>
      <c r="E146" s="31" t="s">
        <v>559</v>
      </c>
      <c r="F146" s="84">
        <v>100800</v>
      </c>
      <c r="G146" s="32">
        <v>209.2</v>
      </c>
      <c r="H146" s="32" t="s">
        <v>911</v>
      </c>
    </row>
    <row r="147" spans="1:8" ht="15" customHeight="1">
      <c r="A147" s="83">
        <v>45422</v>
      </c>
      <c r="B147" s="32" t="s">
        <v>1037</v>
      </c>
      <c r="C147" s="31" t="s">
        <v>1038</v>
      </c>
      <c r="D147" s="31" t="s">
        <v>888</v>
      </c>
      <c r="E147" s="31" t="s">
        <v>559</v>
      </c>
      <c r="F147" s="84">
        <v>73200</v>
      </c>
      <c r="G147" s="32">
        <v>211.47</v>
      </c>
      <c r="H147" s="32" t="s">
        <v>911</v>
      </c>
    </row>
    <row r="148" spans="1:8" ht="15" customHeight="1">
      <c r="A148" s="83">
        <v>45422</v>
      </c>
      <c r="B148" s="32" t="s">
        <v>1037</v>
      </c>
      <c r="C148" s="31" t="s">
        <v>1038</v>
      </c>
      <c r="D148" s="31" t="s">
        <v>987</v>
      </c>
      <c r="E148" s="31" t="s">
        <v>559</v>
      </c>
      <c r="F148" s="84">
        <v>212400</v>
      </c>
      <c r="G148" s="32">
        <v>214.52</v>
      </c>
      <c r="H148" s="32" t="s">
        <v>911</v>
      </c>
    </row>
    <row r="149" spans="1:8" ht="15" customHeight="1">
      <c r="A149" s="83">
        <v>45422</v>
      </c>
      <c r="B149" s="32" t="s">
        <v>1154</v>
      </c>
      <c r="C149" s="31" t="s">
        <v>1155</v>
      </c>
      <c r="D149" s="31" t="s">
        <v>1157</v>
      </c>
      <c r="E149" s="31" t="s">
        <v>559</v>
      </c>
      <c r="F149" s="84">
        <v>689039</v>
      </c>
      <c r="G149" s="32">
        <v>65.099999999999994</v>
      </c>
      <c r="H149" s="32" t="s">
        <v>911</v>
      </c>
    </row>
    <row r="150" spans="1:8" ht="15" customHeight="1">
      <c r="A150" s="83">
        <v>45422</v>
      </c>
      <c r="B150" s="32" t="s">
        <v>1154</v>
      </c>
      <c r="C150" s="31" t="s">
        <v>1155</v>
      </c>
      <c r="D150" s="31" t="s">
        <v>1156</v>
      </c>
      <c r="E150" s="31" t="s">
        <v>559</v>
      </c>
      <c r="F150" s="84">
        <v>1159859</v>
      </c>
      <c r="G150" s="32">
        <v>63.21</v>
      </c>
      <c r="H150" s="32" t="s">
        <v>911</v>
      </c>
    </row>
    <row r="151" spans="1:8" ht="15" customHeight="1">
      <c r="A151" s="83">
        <v>45422</v>
      </c>
      <c r="B151" s="32" t="s">
        <v>1159</v>
      </c>
      <c r="C151" s="31" t="s">
        <v>1160</v>
      </c>
      <c r="D151" s="31" t="s">
        <v>999</v>
      </c>
      <c r="E151" s="31" t="s">
        <v>559</v>
      </c>
      <c r="F151" s="84">
        <v>126000</v>
      </c>
      <c r="G151" s="32">
        <v>282.98</v>
      </c>
      <c r="H151" s="32" t="s">
        <v>911</v>
      </c>
    </row>
    <row r="152" spans="1:8" ht="15" customHeight="1">
      <c r="A152" s="83">
        <v>45422</v>
      </c>
      <c r="B152" s="32" t="s">
        <v>1159</v>
      </c>
      <c r="C152" s="31" t="s">
        <v>1160</v>
      </c>
      <c r="D152" s="31" t="s">
        <v>888</v>
      </c>
      <c r="E152" s="31" t="s">
        <v>559</v>
      </c>
      <c r="F152" s="84">
        <v>120000</v>
      </c>
      <c r="G152" s="32">
        <v>286.14999999999998</v>
      </c>
      <c r="H152" s="32" t="s">
        <v>911</v>
      </c>
    </row>
    <row r="153" spans="1:8" ht="15" customHeight="1">
      <c r="A153" s="83">
        <v>45422</v>
      </c>
      <c r="B153" s="32" t="s">
        <v>540</v>
      </c>
      <c r="C153" s="31" t="s">
        <v>1161</v>
      </c>
      <c r="D153" s="31" t="s">
        <v>1162</v>
      </c>
      <c r="E153" s="31" t="s">
        <v>559</v>
      </c>
      <c r="F153" s="84">
        <v>568215</v>
      </c>
      <c r="G153" s="32">
        <v>782.31</v>
      </c>
      <c r="H153" s="32" t="s">
        <v>911</v>
      </c>
    </row>
    <row r="154" spans="1:8" ht="15" customHeight="1">
      <c r="A154" s="83">
        <v>45422</v>
      </c>
      <c r="B154" s="32" t="s">
        <v>540</v>
      </c>
      <c r="C154" s="31" t="s">
        <v>1161</v>
      </c>
      <c r="D154" s="31" t="s">
        <v>1133</v>
      </c>
      <c r="E154" s="31" t="s">
        <v>559</v>
      </c>
      <c r="F154" s="84">
        <v>709403</v>
      </c>
      <c r="G154" s="32">
        <v>778.51</v>
      </c>
      <c r="H154" s="32" t="s">
        <v>911</v>
      </c>
    </row>
    <row r="155" spans="1:8" ht="15" customHeight="1">
      <c r="A155" s="83">
        <v>45422</v>
      </c>
      <c r="B155" s="32" t="s">
        <v>1039</v>
      </c>
      <c r="C155" s="31" t="s">
        <v>1040</v>
      </c>
      <c r="D155" s="31" t="s">
        <v>1041</v>
      </c>
      <c r="E155" s="31" t="s">
        <v>559</v>
      </c>
      <c r="F155" s="84">
        <v>36800</v>
      </c>
      <c r="G155" s="32">
        <v>131.80000000000001</v>
      </c>
      <c r="H155" s="32" t="s">
        <v>911</v>
      </c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96"/>
  <sheetViews>
    <sheetView zoomScale="80" zoomScaleNormal="80" workbookViewId="0">
      <selection activeCell="A16" sqref="A16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2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307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937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45425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550</v>
      </c>
      <c r="C9" s="93"/>
      <c r="D9" s="94" t="s">
        <v>561</v>
      </c>
      <c r="E9" s="93" t="s">
        <v>562</v>
      </c>
      <c r="F9" s="93" t="s">
        <v>563</v>
      </c>
      <c r="G9" s="93" t="s">
        <v>564</v>
      </c>
      <c r="H9" s="93" t="s">
        <v>565</v>
      </c>
      <c r="I9" s="93" t="s">
        <v>566</v>
      </c>
      <c r="J9" s="92" t="s">
        <v>567</v>
      </c>
      <c r="K9" s="93" t="s">
        <v>568</v>
      </c>
      <c r="L9" s="95" t="s">
        <v>569</v>
      </c>
      <c r="M9" s="95" t="s">
        <v>570</v>
      </c>
      <c r="N9" s="93" t="s">
        <v>571</v>
      </c>
      <c r="O9" s="245" t="s">
        <v>572</v>
      </c>
      <c r="P9" s="199" t="s">
        <v>573</v>
      </c>
      <c r="Q9" s="199" t="s">
        <v>848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191">
        <v>1</v>
      </c>
      <c r="B10" s="188">
        <v>45362</v>
      </c>
      <c r="C10" s="192"/>
      <c r="D10" s="196" t="s">
        <v>185</v>
      </c>
      <c r="E10" s="193" t="s">
        <v>574</v>
      </c>
      <c r="F10" s="187" t="s">
        <v>886</v>
      </c>
      <c r="G10" s="189">
        <v>2390</v>
      </c>
      <c r="H10" s="187"/>
      <c r="I10" s="187" t="s">
        <v>887</v>
      </c>
      <c r="J10" s="189" t="s">
        <v>575</v>
      </c>
      <c r="K10" s="189"/>
      <c r="L10" s="190"/>
      <c r="M10" s="194"/>
      <c r="N10" s="189"/>
      <c r="O10" s="195"/>
      <c r="P10" s="190">
        <f>VLOOKUP(D10,'MidCap Intra'!$B$11:$C$568,2,0)</f>
        <v>2533.1999999999998</v>
      </c>
      <c r="Q10" s="233"/>
      <c r="S10" s="37" t="s">
        <v>576</v>
      </c>
    </row>
    <row r="11" spans="1:27" ht="15" customHeight="1">
      <c r="A11" s="191">
        <v>2</v>
      </c>
      <c r="B11" s="188">
        <v>45373</v>
      </c>
      <c r="C11" s="192"/>
      <c r="D11" s="196" t="s">
        <v>226</v>
      </c>
      <c r="E11" s="193" t="s">
        <v>574</v>
      </c>
      <c r="F11" s="187" t="s">
        <v>889</v>
      </c>
      <c r="G11" s="189">
        <v>3640</v>
      </c>
      <c r="H11" s="187"/>
      <c r="I11" s="187" t="s">
        <v>890</v>
      </c>
      <c r="J11" s="189" t="s">
        <v>575</v>
      </c>
      <c r="K11" s="189"/>
      <c r="L11" s="190"/>
      <c r="M11" s="194"/>
      <c r="N11" s="189"/>
      <c r="O11" s="195"/>
      <c r="P11" s="190">
        <f>VLOOKUP(D11,'MidCap Intra'!$B$11:$C$568,2,0)</f>
        <v>3893.9</v>
      </c>
      <c r="Q11" s="233"/>
      <c r="S11" s="37" t="s">
        <v>576</v>
      </c>
    </row>
    <row r="12" spans="1:27" ht="15" customHeight="1">
      <c r="A12" s="312">
        <v>3</v>
      </c>
      <c r="B12" s="313">
        <v>45385</v>
      </c>
      <c r="C12" s="314"/>
      <c r="D12" s="315" t="s">
        <v>84</v>
      </c>
      <c r="E12" s="316" t="s">
        <v>574</v>
      </c>
      <c r="F12" s="267">
        <v>4760</v>
      </c>
      <c r="G12" s="268">
        <v>4580</v>
      </c>
      <c r="H12" s="267">
        <v>4965</v>
      </c>
      <c r="I12" s="267" t="s">
        <v>894</v>
      </c>
      <c r="J12" s="262" t="s">
        <v>956</v>
      </c>
      <c r="K12" s="262">
        <f t="shared" ref="K12" si="0">H12-F12</f>
        <v>205</v>
      </c>
      <c r="L12" s="308">
        <f t="shared" ref="L12" si="1">(F12*-0.3)/100</f>
        <v>-14.28</v>
      </c>
      <c r="M12" s="309">
        <f t="shared" ref="M12" si="2">(K12+L12)/F12</f>
        <v>4.00672268907563E-2</v>
      </c>
      <c r="N12" s="262" t="s">
        <v>577</v>
      </c>
      <c r="O12" s="310">
        <v>45418</v>
      </c>
      <c r="P12" s="311"/>
      <c r="Q12" s="233"/>
      <c r="S12" s="37" t="s">
        <v>576</v>
      </c>
    </row>
    <row r="13" spans="1:27" ht="15" customHeight="1">
      <c r="A13" s="191">
        <v>4</v>
      </c>
      <c r="B13" s="188">
        <v>45394</v>
      </c>
      <c r="C13" s="192"/>
      <c r="D13" s="196" t="s">
        <v>274</v>
      </c>
      <c r="E13" s="193" t="s">
        <v>574</v>
      </c>
      <c r="F13" s="187" t="s">
        <v>898</v>
      </c>
      <c r="G13" s="189">
        <v>1625</v>
      </c>
      <c r="H13" s="187"/>
      <c r="I13" s="187" t="s">
        <v>899</v>
      </c>
      <c r="J13" s="189" t="s">
        <v>575</v>
      </c>
      <c r="K13" s="189"/>
      <c r="L13" s="190"/>
      <c r="M13" s="194"/>
      <c r="N13" s="189"/>
      <c r="O13" s="195"/>
      <c r="P13" s="190">
        <f>VLOOKUP(D13,'MidCap Intra'!$B$11:$C$568,2,0)</f>
        <v>1710</v>
      </c>
      <c r="Q13" s="233"/>
      <c r="S13" s="37" t="s">
        <v>768</v>
      </c>
    </row>
    <row r="14" spans="1:27" ht="15" customHeight="1">
      <c r="A14" s="191">
        <v>5</v>
      </c>
      <c r="B14" s="188">
        <v>45397</v>
      </c>
      <c r="C14" s="192"/>
      <c r="D14" s="196" t="s">
        <v>127</v>
      </c>
      <c r="E14" s="193" t="s">
        <v>574</v>
      </c>
      <c r="F14" s="187" t="s">
        <v>900</v>
      </c>
      <c r="G14" s="189">
        <v>1377</v>
      </c>
      <c r="H14" s="187"/>
      <c r="I14" s="187" t="s">
        <v>901</v>
      </c>
      <c r="J14" s="189" t="s">
        <v>575</v>
      </c>
      <c r="K14" s="189"/>
      <c r="L14" s="190"/>
      <c r="M14" s="194"/>
      <c r="N14" s="189"/>
      <c r="O14" s="195"/>
      <c r="P14" s="190">
        <f>VLOOKUP(D14,'MidCap Intra'!$B$11:$C$568,2,0)</f>
        <v>1437.9</v>
      </c>
      <c r="Q14" s="233"/>
      <c r="S14" s="37" t="s">
        <v>576</v>
      </c>
    </row>
    <row r="15" spans="1:27" ht="15" customHeight="1">
      <c r="A15" s="191">
        <v>6</v>
      </c>
      <c r="B15" s="188">
        <v>45405</v>
      </c>
      <c r="C15" s="192"/>
      <c r="D15" s="196" t="s">
        <v>474</v>
      </c>
      <c r="E15" s="193" t="s">
        <v>574</v>
      </c>
      <c r="F15" s="187" t="s">
        <v>903</v>
      </c>
      <c r="G15" s="189">
        <v>149.5</v>
      </c>
      <c r="H15" s="187"/>
      <c r="I15" s="187" t="s">
        <v>904</v>
      </c>
      <c r="J15" s="189" t="s">
        <v>575</v>
      </c>
      <c r="K15" s="189"/>
      <c r="L15" s="190"/>
      <c r="M15" s="194"/>
      <c r="N15" s="189"/>
      <c r="O15" s="195"/>
      <c r="P15" s="190">
        <f>VLOOKUP(D15,'MidCap Intra'!$B$11:$C$568,2,0)</f>
        <v>150.4</v>
      </c>
      <c r="Q15" s="233"/>
      <c r="S15" s="37" t="s">
        <v>576</v>
      </c>
    </row>
    <row r="16" spans="1:27" ht="15" customHeight="1">
      <c r="A16" s="312">
        <v>7</v>
      </c>
      <c r="B16" s="313">
        <v>45411</v>
      </c>
      <c r="C16" s="314"/>
      <c r="D16" s="315" t="s">
        <v>218</v>
      </c>
      <c r="E16" s="316" t="s">
        <v>574</v>
      </c>
      <c r="F16" s="267">
        <v>642.5</v>
      </c>
      <c r="G16" s="268">
        <v>618</v>
      </c>
      <c r="H16" s="267">
        <v>669.5</v>
      </c>
      <c r="I16" s="267" t="s">
        <v>914</v>
      </c>
      <c r="J16" s="262" t="s">
        <v>1049</v>
      </c>
      <c r="K16" s="262">
        <f t="shared" ref="K16" si="3">H16-F16</f>
        <v>27</v>
      </c>
      <c r="L16" s="308">
        <f t="shared" ref="L16" si="4">(F16*-0.3)/100</f>
        <v>-1.9275</v>
      </c>
      <c r="M16" s="309">
        <f t="shared" ref="M16" si="5">(K16+L16)/F16</f>
        <v>3.9023346303501946E-2</v>
      </c>
      <c r="N16" s="262" t="s">
        <v>577</v>
      </c>
      <c r="O16" s="310">
        <v>45422</v>
      </c>
      <c r="P16" s="311"/>
      <c r="Q16" s="233"/>
      <c r="S16" s="37" t="s">
        <v>576</v>
      </c>
    </row>
    <row r="17" spans="1:39" ht="15" customHeight="1">
      <c r="A17" s="330">
        <v>8</v>
      </c>
      <c r="B17" s="331">
        <v>45412</v>
      </c>
      <c r="C17" s="332"/>
      <c r="D17" s="333" t="s">
        <v>907</v>
      </c>
      <c r="E17" s="334" t="s">
        <v>574</v>
      </c>
      <c r="F17" s="293">
        <v>165.5</v>
      </c>
      <c r="G17" s="294">
        <v>159</v>
      </c>
      <c r="H17" s="293">
        <v>158.5</v>
      </c>
      <c r="I17" s="293" t="s">
        <v>916</v>
      </c>
      <c r="J17" s="286" t="s">
        <v>1042</v>
      </c>
      <c r="K17" s="286">
        <f t="shared" ref="K17" si="6">H17-F17</f>
        <v>-7</v>
      </c>
      <c r="L17" s="335">
        <f t="shared" ref="L17" si="7">(F17*-0.3)/100</f>
        <v>-0.4965</v>
      </c>
      <c r="M17" s="336">
        <f t="shared" ref="M17" si="8">(K17+L17)/F17</f>
        <v>-4.5296072507552874E-2</v>
      </c>
      <c r="N17" s="286" t="s">
        <v>587</v>
      </c>
      <c r="O17" s="337">
        <v>45421</v>
      </c>
      <c r="P17" s="338"/>
      <c r="Q17" s="233"/>
      <c r="S17" s="37" t="s">
        <v>576</v>
      </c>
    </row>
    <row r="18" spans="1:39" ht="15" customHeight="1">
      <c r="A18" s="191">
        <v>9</v>
      </c>
      <c r="B18" s="188">
        <v>45412</v>
      </c>
      <c r="C18" s="192"/>
      <c r="D18" s="196" t="s">
        <v>428</v>
      </c>
      <c r="E18" s="193" t="s">
        <v>574</v>
      </c>
      <c r="F18" s="187" t="s">
        <v>917</v>
      </c>
      <c r="G18" s="189">
        <v>1360</v>
      </c>
      <c r="H18" s="187"/>
      <c r="I18" s="187" t="s">
        <v>918</v>
      </c>
      <c r="J18" s="189" t="s">
        <v>575</v>
      </c>
      <c r="K18" s="189"/>
      <c r="L18" s="190"/>
      <c r="M18" s="194"/>
      <c r="N18" s="189"/>
      <c r="O18" s="195"/>
      <c r="P18" s="190">
        <f>VLOOKUP(D18,'MidCap Intra'!$B$11:$C$568,2,0)</f>
        <v>1463.9</v>
      </c>
      <c r="Q18" s="233"/>
      <c r="S18" s="37" t="s">
        <v>576</v>
      </c>
    </row>
    <row r="19" spans="1:39" ht="15" customHeight="1">
      <c r="A19" s="191">
        <v>10</v>
      </c>
      <c r="B19" s="188">
        <v>45414</v>
      </c>
      <c r="C19" s="192"/>
      <c r="D19" s="196" t="s">
        <v>125</v>
      </c>
      <c r="E19" s="193" t="s">
        <v>574</v>
      </c>
      <c r="F19" s="187" t="s">
        <v>921</v>
      </c>
      <c r="G19" s="189">
        <v>1285</v>
      </c>
      <c r="H19" s="187"/>
      <c r="I19" s="187" t="s">
        <v>922</v>
      </c>
      <c r="J19" s="189" t="s">
        <v>575</v>
      </c>
      <c r="K19" s="189"/>
      <c r="L19" s="190"/>
      <c r="M19" s="194"/>
      <c r="N19" s="189"/>
      <c r="O19" s="195"/>
      <c r="P19" s="190">
        <f>VLOOKUP(D19,'MidCap Intra'!$B$11:$C$568,2,0)</f>
        <v>1316.2</v>
      </c>
      <c r="Q19" s="233"/>
      <c r="S19" s="37" t="s">
        <v>576</v>
      </c>
    </row>
    <row r="20" spans="1:39" ht="15" customHeight="1">
      <c r="A20" s="191">
        <v>11</v>
      </c>
      <c r="B20" s="188">
        <v>45418</v>
      </c>
      <c r="C20" s="192"/>
      <c r="D20" s="196" t="s">
        <v>92</v>
      </c>
      <c r="E20" s="193" t="s">
        <v>574</v>
      </c>
      <c r="F20" s="187" t="s">
        <v>953</v>
      </c>
      <c r="G20" s="189">
        <v>428</v>
      </c>
      <c r="H20" s="187"/>
      <c r="I20" s="187" t="s">
        <v>954</v>
      </c>
      <c r="J20" s="189" t="s">
        <v>575</v>
      </c>
      <c r="K20" s="189"/>
      <c r="L20" s="190"/>
      <c r="M20" s="194"/>
      <c r="N20" s="189"/>
      <c r="O20" s="195"/>
      <c r="P20" s="190">
        <f>VLOOKUP(D20,'MidCap Intra'!$B$11:$C$568,2,0)</f>
        <v>449.4</v>
      </c>
      <c r="Q20" s="233"/>
      <c r="S20" s="37" t="s">
        <v>576</v>
      </c>
    </row>
    <row r="21" spans="1:39" ht="15" customHeight="1">
      <c r="A21" s="191">
        <v>12</v>
      </c>
      <c r="B21" s="188">
        <v>45419</v>
      </c>
      <c r="C21" s="192"/>
      <c r="D21" s="196" t="s">
        <v>155</v>
      </c>
      <c r="E21" s="193" t="s">
        <v>574</v>
      </c>
      <c r="F21" s="187" t="s">
        <v>968</v>
      </c>
      <c r="G21" s="189">
        <v>416</v>
      </c>
      <c r="H21" s="187"/>
      <c r="I21" s="187" t="s">
        <v>969</v>
      </c>
      <c r="J21" s="189" t="s">
        <v>575</v>
      </c>
      <c r="K21" s="189"/>
      <c r="L21" s="190"/>
      <c r="M21" s="194"/>
      <c r="N21" s="189"/>
      <c r="O21" s="195"/>
      <c r="P21" s="190">
        <f>VLOOKUP(D21,'MidCap Intra'!$B$11:$C$568,2,0)</f>
        <v>433.35</v>
      </c>
      <c r="Q21" s="233"/>
      <c r="S21" s="37" t="s">
        <v>576</v>
      </c>
    </row>
    <row r="22" spans="1:39" ht="15" customHeight="1">
      <c r="A22" s="191"/>
      <c r="B22" s="188"/>
      <c r="C22" s="192"/>
      <c r="D22" s="196"/>
      <c r="E22" s="193"/>
      <c r="F22" s="187"/>
      <c r="G22" s="189"/>
      <c r="H22" s="187"/>
      <c r="I22" s="187"/>
      <c r="J22" s="189"/>
      <c r="K22" s="189"/>
      <c r="L22" s="190"/>
      <c r="M22" s="194"/>
      <c r="N22" s="189"/>
      <c r="O22" s="195"/>
      <c r="P22" s="190"/>
      <c r="Q22" s="233"/>
      <c r="S22" s="37" t="s">
        <v>576</v>
      </c>
    </row>
    <row r="23" spans="1:39" ht="15" customHeight="1">
      <c r="A23" s="191"/>
      <c r="B23" s="188"/>
      <c r="C23" s="192"/>
      <c r="D23" s="196"/>
      <c r="E23" s="193"/>
      <c r="F23" s="187"/>
      <c r="G23" s="189"/>
      <c r="H23" s="187"/>
      <c r="I23" s="187"/>
      <c r="J23" s="189"/>
      <c r="K23" s="189"/>
      <c r="L23" s="190"/>
      <c r="M23" s="194"/>
      <c r="N23" s="189"/>
      <c r="O23" s="195"/>
      <c r="P23" s="190"/>
      <c r="Q23" s="233"/>
      <c r="S23" s="37"/>
    </row>
    <row r="24" spans="1:39" ht="15" customHeight="1">
      <c r="A24" s="191"/>
      <c r="B24" s="188"/>
      <c r="C24" s="192"/>
      <c r="D24" s="196"/>
      <c r="E24" s="193"/>
      <c r="F24" s="187"/>
      <c r="G24" s="189"/>
      <c r="H24" s="187"/>
      <c r="I24" s="187"/>
      <c r="J24" s="189"/>
      <c r="K24" s="189"/>
      <c r="L24" s="190"/>
      <c r="M24" s="194"/>
      <c r="N24" s="189"/>
      <c r="O24" s="195"/>
      <c r="P24" s="190"/>
      <c r="Q24" s="233"/>
      <c r="S24" s="37"/>
    </row>
    <row r="25" spans="1:39" ht="15" customHeight="1"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6" spans="1:39" ht="14.25" customHeight="1">
      <c r="A26" s="99"/>
      <c r="B26" s="100"/>
      <c r="C26" s="101"/>
      <c r="D26" s="102"/>
      <c r="E26" s="103"/>
      <c r="F26" s="103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105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06" t="s">
        <v>578</v>
      </c>
      <c r="B27" s="107"/>
      <c r="C27" s="108"/>
      <c r="E27" s="109"/>
      <c r="F27" s="109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10" t="s">
        <v>579</v>
      </c>
      <c r="B28" s="106"/>
      <c r="C28" s="106"/>
      <c r="D28" s="106"/>
      <c r="E28" s="37"/>
      <c r="F28" s="111" t="s">
        <v>580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06" t="s">
        <v>581</v>
      </c>
      <c r="B29" s="106"/>
      <c r="C29" s="106"/>
      <c r="D29" s="106" t="s">
        <v>582</v>
      </c>
      <c r="E29" s="6"/>
      <c r="F29" s="111" t="s">
        <v>583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06"/>
      <c r="B30" s="106"/>
      <c r="C30" s="106"/>
      <c r="D30" s="106"/>
      <c r="E30" s="6"/>
      <c r="F30" s="6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200"/>
      <c r="B31" s="200"/>
      <c r="C31" s="200"/>
      <c r="D31" s="200"/>
      <c r="E31" s="201"/>
      <c r="F31" s="201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4.25" customHeight="1">
      <c r="A32" s="106"/>
      <c r="B32" s="106"/>
      <c r="C32" s="106"/>
      <c r="D32" s="106"/>
      <c r="E32" s="6"/>
      <c r="F32" s="6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.75" customHeight="1">
      <c r="A33" s="118" t="s">
        <v>588</v>
      </c>
      <c r="B33" s="118"/>
      <c r="C33" s="118"/>
      <c r="D33" s="118"/>
      <c r="E33" s="6"/>
      <c r="F33" s="6"/>
      <c r="G33" s="54"/>
      <c r="H33" s="54"/>
      <c r="I33" s="54"/>
      <c r="J33" s="54"/>
      <c r="K33" s="54"/>
      <c r="L33" s="54"/>
      <c r="M33" s="54"/>
      <c r="N33" s="54"/>
      <c r="O33" s="54"/>
      <c r="P33" s="54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38.25" customHeight="1">
      <c r="A34" s="93" t="s">
        <v>16</v>
      </c>
      <c r="B34" s="93" t="s">
        <v>550</v>
      </c>
      <c r="C34" s="93"/>
      <c r="D34" s="94" t="s">
        <v>561</v>
      </c>
      <c r="E34" s="93" t="s">
        <v>562</v>
      </c>
      <c r="F34" s="93" t="s">
        <v>563</v>
      </c>
      <c r="G34" s="93" t="s">
        <v>584</v>
      </c>
      <c r="H34" s="93" t="s">
        <v>565</v>
      </c>
      <c r="I34" s="197" t="s">
        <v>566</v>
      </c>
      <c r="J34" s="199" t="s">
        <v>567</v>
      </c>
      <c r="K34" s="198" t="s">
        <v>589</v>
      </c>
      <c r="L34" s="95" t="s">
        <v>569</v>
      </c>
      <c r="M34" s="119" t="s">
        <v>590</v>
      </c>
      <c r="N34" s="93" t="s">
        <v>591</v>
      </c>
      <c r="O34" s="92" t="s">
        <v>571</v>
      </c>
      <c r="P34" s="284" t="s">
        <v>572</v>
      </c>
      <c r="Q34" s="236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267">
        <v>1</v>
      </c>
      <c r="B35" s="265">
        <v>45408</v>
      </c>
      <c r="C35" s="266"/>
      <c r="D35" s="266" t="s">
        <v>908</v>
      </c>
      <c r="E35" s="267" t="s">
        <v>586</v>
      </c>
      <c r="F35" s="267">
        <v>1102.5</v>
      </c>
      <c r="G35" s="267">
        <v>1078</v>
      </c>
      <c r="H35" s="267">
        <v>1114</v>
      </c>
      <c r="I35" s="268" t="s">
        <v>909</v>
      </c>
      <c r="J35" s="301" t="s">
        <v>949</v>
      </c>
      <c r="K35" s="302">
        <f t="shared" ref="K35" si="9">H35-F35</f>
        <v>11.5</v>
      </c>
      <c r="L35" s="303">
        <f t="shared" ref="L35" si="10">(H35*N35)*0.03%</f>
        <v>150.38999999999999</v>
      </c>
      <c r="M35" s="304">
        <f t="shared" ref="M35" si="11">(K35*N35)-L35</f>
        <v>5024.6099999999997</v>
      </c>
      <c r="N35" s="302">
        <v>450</v>
      </c>
      <c r="O35" s="305" t="s">
        <v>577</v>
      </c>
      <c r="P35" s="306">
        <v>45415</v>
      </c>
      <c r="Q35" s="231"/>
      <c r="R35" s="120"/>
      <c r="S35" s="54" t="s">
        <v>576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21"/>
      <c r="AH35" s="122"/>
      <c r="AI35" s="120"/>
      <c r="AJ35" s="120"/>
      <c r="AK35" s="121"/>
      <c r="AL35" s="121"/>
      <c r="AM35" s="121"/>
    </row>
    <row r="36" spans="1:39" ht="12.75" customHeight="1">
      <c r="A36" s="267">
        <v>2</v>
      </c>
      <c r="B36" s="265">
        <v>45414</v>
      </c>
      <c r="C36" s="266"/>
      <c r="D36" s="266" t="s">
        <v>931</v>
      </c>
      <c r="E36" s="267" t="s">
        <v>586</v>
      </c>
      <c r="F36" s="267">
        <v>457</v>
      </c>
      <c r="G36" s="267">
        <v>448</v>
      </c>
      <c r="H36" s="267">
        <v>465.5</v>
      </c>
      <c r="I36" s="268" t="s">
        <v>932</v>
      </c>
      <c r="J36" s="301" t="s">
        <v>948</v>
      </c>
      <c r="K36" s="302">
        <f t="shared" ref="K36" si="12">H36-F36</f>
        <v>8.5</v>
      </c>
      <c r="L36" s="303">
        <f t="shared" ref="L36" si="13">(H36*N36)*0.03%</f>
        <v>174.56249999999997</v>
      </c>
      <c r="M36" s="304">
        <f t="shared" ref="M36" si="14">(K36*N36)-L36</f>
        <v>10450.4375</v>
      </c>
      <c r="N36" s="302">
        <v>1250</v>
      </c>
      <c r="O36" s="305" t="s">
        <v>577</v>
      </c>
      <c r="P36" s="306">
        <v>45415</v>
      </c>
      <c r="Q36" s="231"/>
      <c r="R36" s="120"/>
      <c r="S36" s="54" t="s">
        <v>576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21"/>
      <c r="AH36" s="122"/>
      <c r="AI36" s="120"/>
      <c r="AJ36" s="120"/>
      <c r="AK36" s="121"/>
      <c r="AL36" s="121"/>
      <c r="AM36" s="121"/>
    </row>
    <row r="37" spans="1:39" ht="12.75" customHeight="1">
      <c r="A37" s="293">
        <v>3</v>
      </c>
      <c r="B37" s="289">
        <v>45414</v>
      </c>
      <c r="C37" s="292"/>
      <c r="D37" s="292" t="s">
        <v>933</v>
      </c>
      <c r="E37" s="293" t="s">
        <v>586</v>
      </c>
      <c r="F37" s="293">
        <v>3002.5</v>
      </c>
      <c r="G37" s="293">
        <v>2950</v>
      </c>
      <c r="H37" s="293">
        <v>2950</v>
      </c>
      <c r="I37" s="294" t="s">
        <v>934</v>
      </c>
      <c r="J37" s="295" t="s">
        <v>947</v>
      </c>
      <c r="K37" s="296">
        <f>H37-F37</f>
        <v>-52.5</v>
      </c>
      <c r="L37" s="297">
        <f t="shared" ref="L37:L38" si="15">(H37*N37)*0.03%</f>
        <v>176.99999999999997</v>
      </c>
      <c r="M37" s="298">
        <f t="shared" ref="M37:M38" si="16">(K37*N37)-L37</f>
        <v>-10677</v>
      </c>
      <c r="N37" s="296">
        <v>200</v>
      </c>
      <c r="O37" s="299" t="s">
        <v>587</v>
      </c>
      <c r="P37" s="300">
        <v>45415</v>
      </c>
      <c r="Q37" s="231"/>
      <c r="R37" s="120"/>
      <c r="S37" s="54" t="s">
        <v>863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21"/>
      <c r="AH37" s="122"/>
      <c r="AI37" s="120"/>
      <c r="AJ37" s="120"/>
      <c r="AK37" s="121"/>
      <c r="AL37" s="121"/>
      <c r="AM37" s="121"/>
    </row>
    <row r="38" spans="1:39" ht="12.75" customHeight="1">
      <c r="A38" s="267">
        <v>4</v>
      </c>
      <c r="B38" s="265">
        <v>45418</v>
      </c>
      <c r="C38" s="266"/>
      <c r="D38" s="266" t="s">
        <v>931</v>
      </c>
      <c r="E38" s="267" t="s">
        <v>586</v>
      </c>
      <c r="F38" s="267">
        <v>455</v>
      </c>
      <c r="G38" s="267">
        <v>446</v>
      </c>
      <c r="H38" s="267">
        <v>465.5</v>
      </c>
      <c r="I38" s="268" t="s">
        <v>952</v>
      </c>
      <c r="J38" s="301" t="s">
        <v>955</v>
      </c>
      <c r="K38" s="302">
        <f t="shared" ref="K38" si="17">H38-F38</f>
        <v>10.5</v>
      </c>
      <c r="L38" s="303">
        <f t="shared" si="15"/>
        <v>174.56249999999997</v>
      </c>
      <c r="M38" s="304">
        <f t="shared" si="16"/>
        <v>12950.4375</v>
      </c>
      <c r="N38" s="302">
        <v>1250</v>
      </c>
      <c r="O38" s="305" t="s">
        <v>577</v>
      </c>
      <c r="P38" s="306">
        <v>45418</v>
      </c>
      <c r="Q38" s="231"/>
      <c r="R38" s="120"/>
      <c r="S38" s="54" t="s">
        <v>768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21"/>
      <c r="AH38" s="122"/>
      <c r="AI38" s="120"/>
      <c r="AJ38" s="120"/>
      <c r="AK38" s="121"/>
      <c r="AL38" s="121"/>
      <c r="AM38" s="121"/>
    </row>
    <row r="39" spans="1:39" ht="12.75" customHeight="1">
      <c r="A39" s="293">
        <v>5</v>
      </c>
      <c r="B39" s="289">
        <v>45418</v>
      </c>
      <c r="C39" s="292"/>
      <c r="D39" s="292" t="s">
        <v>957</v>
      </c>
      <c r="E39" s="293" t="s">
        <v>586</v>
      </c>
      <c r="F39" s="293">
        <v>805</v>
      </c>
      <c r="G39" s="293">
        <v>790</v>
      </c>
      <c r="H39" s="293">
        <v>790</v>
      </c>
      <c r="I39" s="294" t="s">
        <v>958</v>
      </c>
      <c r="J39" s="295" t="s">
        <v>973</v>
      </c>
      <c r="K39" s="296">
        <f>H39-F39</f>
        <v>-15</v>
      </c>
      <c r="L39" s="297">
        <f t="shared" ref="L39" si="18">(H39*N39)*0.03%</f>
        <v>177.74999999999997</v>
      </c>
      <c r="M39" s="298">
        <f t="shared" ref="M39" si="19">(K39*N39)-L39</f>
        <v>-11427.75</v>
      </c>
      <c r="N39" s="296">
        <v>750</v>
      </c>
      <c r="O39" s="299" t="s">
        <v>587</v>
      </c>
      <c r="P39" s="300">
        <v>45419</v>
      </c>
      <c r="Q39" s="231"/>
      <c r="R39" s="120"/>
      <c r="S39" s="54" t="s">
        <v>576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21"/>
      <c r="AH39" s="122"/>
      <c r="AI39" s="120"/>
      <c r="AJ39" s="120"/>
      <c r="AK39" s="121"/>
      <c r="AL39" s="121"/>
      <c r="AM39" s="121"/>
    </row>
    <row r="40" spans="1:39" ht="12.75" customHeight="1">
      <c r="A40" s="317">
        <v>6</v>
      </c>
      <c r="B40" s="318">
        <v>45419</v>
      </c>
      <c r="C40" s="319"/>
      <c r="D40" s="319" t="s">
        <v>964</v>
      </c>
      <c r="E40" s="317" t="s">
        <v>855</v>
      </c>
      <c r="F40" s="317">
        <v>561</v>
      </c>
      <c r="G40" s="317">
        <v>571</v>
      </c>
      <c r="H40" s="317">
        <v>560.5</v>
      </c>
      <c r="I40" s="320" t="s">
        <v>965</v>
      </c>
      <c r="J40" s="321" t="s">
        <v>985</v>
      </c>
      <c r="K40" s="322">
        <f>F40-H40</f>
        <v>0.5</v>
      </c>
      <c r="L40" s="323">
        <f t="shared" ref="L40:L41" si="20">(H40*N40)*0.03%</f>
        <v>184.96499999999997</v>
      </c>
      <c r="M40" s="324">
        <f t="shared" ref="M40:M41" si="21">(K40*N40)-L40</f>
        <v>365.03500000000003</v>
      </c>
      <c r="N40" s="322">
        <v>1100</v>
      </c>
      <c r="O40" s="325" t="s">
        <v>594</v>
      </c>
      <c r="P40" s="326">
        <v>45419</v>
      </c>
      <c r="Q40" s="231"/>
      <c r="R40" s="120"/>
      <c r="S40" s="54" t="s">
        <v>576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21"/>
      <c r="AH40" s="122"/>
      <c r="AI40" s="120"/>
      <c r="AJ40" s="120"/>
      <c r="AK40" s="121"/>
      <c r="AL40" s="121"/>
      <c r="AM40" s="121"/>
    </row>
    <row r="41" spans="1:39" ht="12.75" customHeight="1">
      <c r="A41" s="293">
        <v>7</v>
      </c>
      <c r="B41" s="289">
        <v>45419</v>
      </c>
      <c r="C41" s="292"/>
      <c r="D41" s="292" t="s">
        <v>974</v>
      </c>
      <c r="E41" s="293" t="s">
        <v>855</v>
      </c>
      <c r="F41" s="293">
        <v>474</v>
      </c>
      <c r="G41" s="293">
        <v>482</v>
      </c>
      <c r="H41" s="293">
        <v>482</v>
      </c>
      <c r="I41" s="294" t="s">
        <v>975</v>
      </c>
      <c r="J41" s="295" t="s">
        <v>991</v>
      </c>
      <c r="K41" s="296">
        <f>F41-H41</f>
        <v>-8</v>
      </c>
      <c r="L41" s="297">
        <f t="shared" si="20"/>
        <v>187.98</v>
      </c>
      <c r="M41" s="298">
        <f t="shared" si="21"/>
        <v>-10587.98</v>
      </c>
      <c r="N41" s="296">
        <v>1300</v>
      </c>
      <c r="O41" s="299" t="s">
        <v>587</v>
      </c>
      <c r="P41" s="300">
        <v>45420</v>
      </c>
      <c r="Q41" s="231"/>
      <c r="R41" s="120"/>
      <c r="S41" s="54" t="s">
        <v>768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21"/>
      <c r="AH41" s="122"/>
      <c r="AI41" s="120"/>
      <c r="AJ41" s="120"/>
      <c r="AK41" s="121"/>
      <c r="AL41" s="121"/>
      <c r="AM41" s="121"/>
    </row>
    <row r="42" spans="1:39" ht="12.75" customHeight="1">
      <c r="A42" s="267">
        <v>8</v>
      </c>
      <c r="B42" s="265">
        <v>45419</v>
      </c>
      <c r="C42" s="266"/>
      <c r="D42" s="266" t="s">
        <v>976</v>
      </c>
      <c r="E42" s="267" t="s">
        <v>586</v>
      </c>
      <c r="F42" s="267">
        <v>1680</v>
      </c>
      <c r="G42" s="267">
        <v>1660</v>
      </c>
      <c r="H42" s="267">
        <v>1697</v>
      </c>
      <c r="I42" s="268" t="s">
        <v>977</v>
      </c>
      <c r="J42" s="301" t="s">
        <v>988</v>
      </c>
      <c r="K42" s="302">
        <f t="shared" ref="K42" si="22">H42-F42</f>
        <v>17</v>
      </c>
      <c r="L42" s="303">
        <f t="shared" ref="L42:L43" si="23">(H42*N42)*0.03%</f>
        <v>254.54999999999998</v>
      </c>
      <c r="M42" s="304">
        <f t="shared" ref="M42:M43" si="24">(K42*N42)-L42</f>
        <v>8245.4500000000007</v>
      </c>
      <c r="N42" s="302">
        <v>500</v>
      </c>
      <c r="O42" s="305" t="s">
        <v>577</v>
      </c>
      <c r="P42" s="306">
        <v>45420</v>
      </c>
      <c r="Q42" s="231"/>
      <c r="R42" s="120"/>
      <c r="S42" s="54" t="s">
        <v>863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21"/>
      <c r="AH42" s="122"/>
      <c r="AI42" s="120"/>
      <c r="AJ42" s="120"/>
      <c r="AK42" s="121"/>
      <c r="AL42" s="121"/>
      <c r="AM42" s="121"/>
    </row>
    <row r="43" spans="1:39" ht="12.75" customHeight="1">
      <c r="A43" s="293">
        <v>9</v>
      </c>
      <c r="B43" s="289">
        <v>45419</v>
      </c>
      <c r="C43" s="292"/>
      <c r="D43" s="292" t="s">
        <v>978</v>
      </c>
      <c r="E43" s="293" t="s">
        <v>586</v>
      </c>
      <c r="F43" s="293">
        <v>161.25</v>
      </c>
      <c r="G43" s="293">
        <v>159</v>
      </c>
      <c r="H43" s="293">
        <v>158.75</v>
      </c>
      <c r="I43" s="294" t="s">
        <v>979</v>
      </c>
      <c r="J43" s="295" t="s">
        <v>996</v>
      </c>
      <c r="K43" s="296">
        <f>H43-F43</f>
        <v>-2.5</v>
      </c>
      <c r="L43" s="297">
        <f t="shared" si="23"/>
        <v>238.12499999999997</v>
      </c>
      <c r="M43" s="298">
        <f t="shared" si="24"/>
        <v>-12738.125</v>
      </c>
      <c r="N43" s="296">
        <v>5000</v>
      </c>
      <c r="O43" s="299" t="s">
        <v>587</v>
      </c>
      <c r="P43" s="300">
        <v>45420</v>
      </c>
      <c r="Q43" s="231"/>
      <c r="R43" s="120"/>
      <c r="S43" s="54" t="s">
        <v>768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21"/>
      <c r="AH43" s="122"/>
      <c r="AI43" s="120"/>
      <c r="AJ43" s="120"/>
      <c r="AK43" s="121"/>
      <c r="AL43" s="121"/>
      <c r="AM43" s="121"/>
    </row>
    <row r="44" spans="1:39" ht="12.75" customHeight="1">
      <c r="A44" s="317">
        <v>10</v>
      </c>
      <c r="B44" s="318">
        <v>45420</v>
      </c>
      <c r="C44" s="319"/>
      <c r="D44" s="319" t="s">
        <v>989</v>
      </c>
      <c r="E44" s="317" t="s">
        <v>586</v>
      </c>
      <c r="F44" s="317">
        <v>1131</v>
      </c>
      <c r="G44" s="317">
        <v>1115</v>
      </c>
      <c r="H44" s="317">
        <v>1133</v>
      </c>
      <c r="I44" s="320" t="s">
        <v>990</v>
      </c>
      <c r="J44" s="321" t="s">
        <v>1043</v>
      </c>
      <c r="K44" s="322">
        <f t="shared" ref="K44" si="25">H44-F44</f>
        <v>2</v>
      </c>
      <c r="L44" s="323">
        <f t="shared" ref="L44" si="26">(H44*N44)*0.03%</f>
        <v>212.43749999999997</v>
      </c>
      <c r="M44" s="324">
        <f t="shared" ref="M44" si="27">(K44*N44)-L44</f>
        <v>1037.5625</v>
      </c>
      <c r="N44" s="322">
        <v>625</v>
      </c>
      <c r="O44" s="325" t="s">
        <v>594</v>
      </c>
      <c r="P44" s="326">
        <v>45422</v>
      </c>
      <c r="Q44" s="231"/>
      <c r="R44" s="120"/>
      <c r="S44" s="5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21"/>
      <c r="AH44" s="122"/>
      <c r="AI44" s="120"/>
      <c r="AJ44" s="120"/>
      <c r="AK44" s="121"/>
      <c r="AL44" s="121"/>
      <c r="AM44" s="121"/>
    </row>
    <row r="45" spans="1:39" ht="12.75" customHeight="1">
      <c r="A45" s="317">
        <v>11</v>
      </c>
      <c r="B45" s="318">
        <v>45421</v>
      </c>
      <c r="C45" s="319"/>
      <c r="D45" s="319" t="s">
        <v>1008</v>
      </c>
      <c r="E45" s="317" t="s">
        <v>586</v>
      </c>
      <c r="F45" s="317">
        <v>2822</v>
      </c>
      <c r="G45" s="317">
        <v>2778</v>
      </c>
      <c r="H45" s="317">
        <v>2825</v>
      </c>
      <c r="I45" s="320" t="s">
        <v>1009</v>
      </c>
      <c r="J45" s="321" t="s">
        <v>1047</v>
      </c>
      <c r="K45" s="322">
        <f t="shared" ref="K45" si="28">H45-F45</f>
        <v>3</v>
      </c>
      <c r="L45" s="323">
        <f t="shared" ref="L45" si="29">(H45*N45)*0.03%</f>
        <v>211.87499999999997</v>
      </c>
      <c r="M45" s="324">
        <f t="shared" ref="M45" si="30">(K45*N45)-L45</f>
        <v>538.125</v>
      </c>
      <c r="N45" s="322">
        <v>250</v>
      </c>
      <c r="O45" s="325" t="s">
        <v>594</v>
      </c>
      <c r="P45" s="326">
        <v>45422</v>
      </c>
      <c r="Q45" s="231"/>
      <c r="R45" s="120"/>
      <c r="S45" s="5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21"/>
      <c r="AH45" s="122"/>
      <c r="AI45" s="120"/>
      <c r="AJ45" s="120"/>
      <c r="AK45" s="121"/>
      <c r="AL45" s="121"/>
      <c r="AM45" s="121"/>
    </row>
    <row r="46" spans="1:39" ht="12.75" customHeight="1">
      <c r="A46" s="290">
        <v>12</v>
      </c>
      <c r="B46" s="291">
        <v>45421</v>
      </c>
      <c r="C46" s="292"/>
      <c r="D46" s="292" t="s">
        <v>1018</v>
      </c>
      <c r="E46" s="293" t="s">
        <v>586</v>
      </c>
      <c r="F46" s="293">
        <v>8435</v>
      </c>
      <c r="G46" s="293">
        <v>8330</v>
      </c>
      <c r="H46" s="293">
        <v>8330</v>
      </c>
      <c r="I46" s="294" t="s">
        <v>1019</v>
      </c>
      <c r="J46" s="295" t="s">
        <v>961</v>
      </c>
      <c r="K46" s="296">
        <f>H46-F46</f>
        <v>-105</v>
      </c>
      <c r="L46" s="297">
        <f t="shared" ref="L46" si="31">(H46*N46)*0.03%</f>
        <v>249.89999999999998</v>
      </c>
      <c r="M46" s="298">
        <f t="shared" ref="M46" si="32">(K46*N46)-L46</f>
        <v>-10749.9</v>
      </c>
      <c r="N46" s="296">
        <v>100</v>
      </c>
      <c r="O46" s="299" t="s">
        <v>587</v>
      </c>
      <c r="P46" s="300">
        <v>45421</v>
      </c>
      <c r="Q46" s="231"/>
      <c r="R46" s="120"/>
      <c r="S46" s="5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21"/>
      <c r="AH46" s="122"/>
      <c r="AI46" s="120"/>
      <c r="AJ46" s="120"/>
      <c r="AK46" s="121"/>
      <c r="AL46" s="121"/>
      <c r="AM46" s="121"/>
    </row>
    <row r="47" spans="1:39" ht="12.75" customHeight="1">
      <c r="A47" s="317">
        <v>13</v>
      </c>
      <c r="B47" s="318">
        <v>45421</v>
      </c>
      <c r="C47" s="319"/>
      <c r="D47" s="319" t="s">
        <v>1020</v>
      </c>
      <c r="E47" s="317" t="s">
        <v>586</v>
      </c>
      <c r="F47" s="317">
        <v>2077</v>
      </c>
      <c r="G47" s="317">
        <v>2050</v>
      </c>
      <c r="H47" s="317">
        <v>2081</v>
      </c>
      <c r="I47" s="320" t="s">
        <v>1021</v>
      </c>
      <c r="J47" s="321" t="s">
        <v>1023</v>
      </c>
      <c r="K47" s="322">
        <f t="shared" ref="K47" si="33">H47-F47</f>
        <v>4</v>
      </c>
      <c r="L47" s="323">
        <f t="shared" ref="L47" si="34">(H47*N47)*0.03%</f>
        <v>229.11809999999997</v>
      </c>
      <c r="M47" s="324">
        <f t="shared" ref="M47" si="35">(K47*N47)-L47</f>
        <v>1238.8819000000001</v>
      </c>
      <c r="N47" s="322">
        <v>367</v>
      </c>
      <c r="O47" s="325" t="s">
        <v>594</v>
      </c>
      <c r="P47" s="326">
        <v>45421</v>
      </c>
      <c r="Q47" s="231"/>
      <c r="R47" s="120"/>
      <c r="S47" s="5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21"/>
      <c r="AH47" s="122"/>
      <c r="AI47" s="120"/>
      <c r="AJ47" s="120"/>
      <c r="AK47" s="121"/>
      <c r="AL47" s="121"/>
      <c r="AM47" s="121"/>
    </row>
    <row r="48" spans="1:39" ht="12.75" customHeight="1">
      <c r="A48" s="187"/>
      <c r="B48" s="237"/>
      <c r="C48" s="232"/>
      <c r="D48" s="232"/>
      <c r="E48" s="187"/>
      <c r="F48" s="187"/>
      <c r="G48" s="187"/>
      <c r="H48" s="187"/>
      <c r="I48" s="189"/>
      <c r="J48" s="186"/>
      <c r="K48" s="96"/>
      <c r="L48" s="98"/>
      <c r="M48" s="234"/>
      <c r="N48" s="96"/>
      <c r="O48" s="97"/>
      <c r="P48" s="238"/>
      <c r="Q48" s="231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121"/>
      <c r="AL48" s="121"/>
      <c r="AM48" s="121"/>
    </row>
    <row r="49" spans="1:39" ht="15" customHeight="1"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</row>
    <row r="50" spans="1:39" ht="12.75" customHeight="1">
      <c r="A50" s="121"/>
      <c r="B50" s="123"/>
      <c r="C50" s="120"/>
      <c r="D50" s="120"/>
      <c r="E50" s="121"/>
      <c r="F50" s="121"/>
      <c r="G50" s="121"/>
      <c r="H50" s="124"/>
      <c r="I50" s="124"/>
      <c r="J50" s="124"/>
      <c r="K50" s="120"/>
      <c r="L50" s="121"/>
      <c r="M50" s="121"/>
      <c r="N50" s="121"/>
      <c r="O50" s="124"/>
      <c r="P50" s="124"/>
      <c r="Q50" s="12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121"/>
      <c r="AL50" s="121"/>
      <c r="AM50" s="121"/>
    </row>
    <row r="51" spans="1:39" ht="13.8">
      <c r="A51" s="125" t="s">
        <v>592</v>
      </c>
      <c r="B51" s="125"/>
      <c r="C51" s="125"/>
      <c r="D51" s="125"/>
      <c r="E51" s="126"/>
      <c r="F51" s="104"/>
      <c r="G51" s="104"/>
      <c r="H51" s="104"/>
      <c r="I51" s="104"/>
      <c r="J51" s="1"/>
      <c r="K51" s="6"/>
      <c r="L51" s="6"/>
      <c r="M51" s="6"/>
      <c r="N51" s="1"/>
      <c r="O51" s="1"/>
      <c r="P51" s="37"/>
      <c r="Q51" s="37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37"/>
      <c r="AL51" s="37"/>
      <c r="AM51" s="37"/>
    </row>
    <row r="52" spans="1:39" ht="39.6">
      <c r="A52" s="93" t="s">
        <v>16</v>
      </c>
      <c r="B52" s="93" t="s">
        <v>550</v>
      </c>
      <c r="C52" s="93"/>
      <c r="D52" s="94" t="s">
        <v>561</v>
      </c>
      <c r="E52" s="93" t="s">
        <v>562</v>
      </c>
      <c r="F52" s="93" t="s">
        <v>563</v>
      </c>
      <c r="G52" s="93" t="s">
        <v>584</v>
      </c>
      <c r="H52" s="93" t="s">
        <v>565</v>
      </c>
      <c r="I52" s="93" t="s">
        <v>566</v>
      </c>
      <c r="J52" s="92" t="s">
        <v>567</v>
      </c>
      <c r="K52" s="92" t="s">
        <v>593</v>
      </c>
      <c r="L52" s="95" t="s">
        <v>569</v>
      </c>
      <c r="M52" s="119" t="s">
        <v>590</v>
      </c>
      <c r="N52" s="93" t="s">
        <v>591</v>
      </c>
      <c r="O52" s="93" t="s">
        <v>571</v>
      </c>
      <c r="P52" s="94" t="s">
        <v>572</v>
      </c>
      <c r="Q52" s="235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37"/>
      <c r="AL52" s="37"/>
      <c r="AM52" s="37"/>
    </row>
    <row r="53" spans="1:39" ht="12.75" customHeight="1">
      <c r="A53" s="374">
        <v>1</v>
      </c>
      <c r="B53" s="362">
        <v>45411</v>
      </c>
      <c r="C53" s="266"/>
      <c r="D53" s="266" t="s">
        <v>912</v>
      </c>
      <c r="E53" s="267" t="s">
        <v>855</v>
      </c>
      <c r="F53" s="267">
        <v>81</v>
      </c>
      <c r="G53" s="267"/>
      <c r="H53" s="267">
        <v>45</v>
      </c>
      <c r="I53" s="268"/>
      <c r="J53" s="354" t="s">
        <v>617</v>
      </c>
      <c r="K53" s="262">
        <f>F53-H53</f>
        <v>36</v>
      </c>
      <c r="L53" s="263">
        <v>50</v>
      </c>
      <c r="M53" s="360">
        <v>900</v>
      </c>
      <c r="N53" s="262">
        <v>25</v>
      </c>
      <c r="O53" s="354" t="s">
        <v>577</v>
      </c>
      <c r="P53" s="353">
        <v>45420</v>
      </c>
      <c r="Q53" s="231"/>
      <c r="R53" s="54"/>
      <c r="S53" s="54" t="s">
        <v>576</v>
      </c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121"/>
      <c r="AL53" s="121"/>
      <c r="AM53" s="121"/>
    </row>
    <row r="54" spans="1:39" ht="12.75" customHeight="1">
      <c r="A54" s="375"/>
      <c r="B54" s="363"/>
      <c r="C54" s="266"/>
      <c r="D54" s="266" t="s">
        <v>913</v>
      </c>
      <c r="E54" s="267" t="s">
        <v>855</v>
      </c>
      <c r="F54" s="267">
        <v>95</v>
      </c>
      <c r="G54" s="267"/>
      <c r="H54" s="267">
        <v>91</v>
      </c>
      <c r="I54" s="268"/>
      <c r="J54" s="355"/>
      <c r="K54" s="262">
        <f>F54-H54</f>
        <v>4</v>
      </c>
      <c r="L54" s="263">
        <v>50</v>
      </c>
      <c r="M54" s="361"/>
      <c r="N54" s="262">
        <v>25</v>
      </c>
      <c r="O54" s="355"/>
      <c r="P54" s="353"/>
      <c r="Q54" s="231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121"/>
      <c r="AL54" s="121"/>
      <c r="AM54" s="121"/>
    </row>
    <row r="55" spans="1:39" ht="12.75" customHeight="1">
      <c r="A55" s="374">
        <v>2</v>
      </c>
      <c r="B55" s="362">
        <v>45414</v>
      </c>
      <c r="C55" s="266"/>
      <c r="D55" s="266" t="s">
        <v>923</v>
      </c>
      <c r="E55" s="267" t="s">
        <v>586</v>
      </c>
      <c r="F55" s="267">
        <v>32</v>
      </c>
      <c r="G55" s="267"/>
      <c r="H55" s="267">
        <v>44</v>
      </c>
      <c r="I55" s="268"/>
      <c r="J55" s="354" t="s">
        <v>925</v>
      </c>
      <c r="K55" s="262">
        <f>H55-F55</f>
        <v>12</v>
      </c>
      <c r="L55" s="263">
        <v>50</v>
      </c>
      <c r="M55" s="360">
        <v>2700</v>
      </c>
      <c r="N55" s="262">
        <v>400</v>
      </c>
      <c r="O55" s="354" t="s">
        <v>577</v>
      </c>
      <c r="P55" s="362">
        <v>45414</v>
      </c>
      <c r="Q55" s="231"/>
      <c r="R55" s="54"/>
      <c r="S55" s="54" t="s">
        <v>576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121"/>
      <c r="AL55" s="121"/>
      <c r="AM55" s="121"/>
    </row>
    <row r="56" spans="1:39" ht="12.75" customHeight="1">
      <c r="A56" s="375"/>
      <c r="B56" s="363"/>
      <c r="C56" s="266"/>
      <c r="D56" s="266" t="s">
        <v>924</v>
      </c>
      <c r="E56" s="267" t="s">
        <v>855</v>
      </c>
      <c r="F56" s="267">
        <v>16</v>
      </c>
      <c r="G56" s="267"/>
      <c r="H56" s="267">
        <v>21</v>
      </c>
      <c r="I56" s="268"/>
      <c r="J56" s="355"/>
      <c r="K56" s="262">
        <f>F56-H56</f>
        <v>-5</v>
      </c>
      <c r="L56" s="263">
        <v>50</v>
      </c>
      <c r="M56" s="361"/>
      <c r="N56" s="262">
        <v>400</v>
      </c>
      <c r="O56" s="355"/>
      <c r="P56" s="363"/>
      <c r="Q56" s="231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121"/>
      <c r="AL56" s="121"/>
      <c r="AM56" s="121"/>
    </row>
    <row r="57" spans="1:39" ht="12.75" customHeight="1">
      <c r="A57" s="280">
        <v>3</v>
      </c>
      <c r="B57" s="281">
        <v>45414</v>
      </c>
      <c r="C57" s="266"/>
      <c r="D57" s="266" t="s">
        <v>926</v>
      </c>
      <c r="E57" s="267" t="s">
        <v>586</v>
      </c>
      <c r="F57" s="267">
        <v>40</v>
      </c>
      <c r="G57" s="267">
        <v>10</v>
      </c>
      <c r="H57" s="267">
        <v>65.5</v>
      </c>
      <c r="I57" s="268" t="s">
        <v>927</v>
      </c>
      <c r="J57" s="261" t="s">
        <v>928</v>
      </c>
      <c r="K57" s="262">
        <f>H57-F57</f>
        <v>25.5</v>
      </c>
      <c r="L57" s="263">
        <v>50</v>
      </c>
      <c r="M57" s="264">
        <f t="shared" ref="M57" si="36">(K57*N57)-L57</f>
        <v>587.5</v>
      </c>
      <c r="N57" s="262">
        <v>25</v>
      </c>
      <c r="O57" s="279" t="s">
        <v>577</v>
      </c>
      <c r="P57" s="281">
        <v>45414</v>
      </c>
      <c r="Q57" s="231"/>
      <c r="R57" s="54"/>
      <c r="S57" s="54" t="s">
        <v>576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121"/>
      <c r="AL57" s="121"/>
      <c r="AM57" s="121"/>
    </row>
    <row r="58" spans="1:39" ht="12.75" customHeight="1">
      <c r="A58" s="267">
        <v>4</v>
      </c>
      <c r="B58" s="265">
        <v>45414</v>
      </c>
      <c r="C58" s="266"/>
      <c r="D58" s="266" t="s">
        <v>926</v>
      </c>
      <c r="E58" s="267" t="s">
        <v>586</v>
      </c>
      <c r="F58" s="267">
        <v>37.5</v>
      </c>
      <c r="G58" s="267">
        <v>10</v>
      </c>
      <c r="H58" s="267">
        <v>57.5</v>
      </c>
      <c r="I58" s="268" t="s">
        <v>927</v>
      </c>
      <c r="J58" s="261" t="s">
        <v>893</v>
      </c>
      <c r="K58" s="262">
        <f>H58-F58</f>
        <v>20</v>
      </c>
      <c r="L58" s="263">
        <v>50</v>
      </c>
      <c r="M58" s="264">
        <f t="shared" ref="M58" si="37">(K58*N58)-L58</f>
        <v>450</v>
      </c>
      <c r="N58" s="262">
        <v>25</v>
      </c>
      <c r="O58" s="261" t="s">
        <v>577</v>
      </c>
      <c r="P58" s="265">
        <v>45414</v>
      </c>
      <c r="Q58" s="231"/>
      <c r="R58" s="54"/>
      <c r="S58" s="54" t="s">
        <v>576</v>
      </c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121"/>
      <c r="AL58" s="121"/>
      <c r="AM58" s="121"/>
    </row>
    <row r="59" spans="1:39" ht="12.75" customHeight="1">
      <c r="A59" s="372">
        <v>5</v>
      </c>
      <c r="B59" s="364">
        <v>45414</v>
      </c>
      <c r="C59" s="292"/>
      <c r="D59" s="292" t="s">
        <v>923</v>
      </c>
      <c r="E59" s="293" t="s">
        <v>586</v>
      </c>
      <c r="F59" s="293">
        <v>39</v>
      </c>
      <c r="G59" s="293"/>
      <c r="H59" s="293">
        <v>30.5</v>
      </c>
      <c r="I59" s="294"/>
      <c r="J59" s="358" t="s">
        <v>950</v>
      </c>
      <c r="K59" s="286">
        <f>H59-F59</f>
        <v>-8.5</v>
      </c>
      <c r="L59" s="287">
        <v>50</v>
      </c>
      <c r="M59" s="356">
        <v>-1700</v>
      </c>
      <c r="N59" s="307">
        <v>400</v>
      </c>
      <c r="O59" s="358" t="s">
        <v>587</v>
      </c>
      <c r="P59" s="364">
        <v>45415</v>
      </c>
      <c r="Q59" s="231"/>
      <c r="R59" s="54"/>
      <c r="S59" s="54" t="s">
        <v>576</v>
      </c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121"/>
      <c r="AL59" s="121"/>
      <c r="AM59" s="121"/>
    </row>
    <row r="60" spans="1:39" ht="12.75" customHeight="1">
      <c r="A60" s="373"/>
      <c r="B60" s="365"/>
      <c r="C60" s="292"/>
      <c r="D60" s="292" t="s">
        <v>924</v>
      </c>
      <c r="E60" s="293" t="s">
        <v>855</v>
      </c>
      <c r="F60" s="293">
        <v>19</v>
      </c>
      <c r="G60" s="293"/>
      <c r="H60" s="293">
        <v>14.5</v>
      </c>
      <c r="I60" s="294"/>
      <c r="J60" s="359"/>
      <c r="K60" s="286">
        <f>F60-H60</f>
        <v>4.5</v>
      </c>
      <c r="L60" s="287">
        <v>50</v>
      </c>
      <c r="M60" s="357"/>
      <c r="N60" s="286">
        <v>400</v>
      </c>
      <c r="O60" s="359"/>
      <c r="P60" s="365"/>
      <c r="Q60" s="231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121"/>
      <c r="AL60" s="121"/>
      <c r="AM60" s="121"/>
    </row>
    <row r="61" spans="1:39" ht="12.75" customHeight="1">
      <c r="A61" s="374">
        <v>6</v>
      </c>
      <c r="B61" s="362">
        <v>45415</v>
      </c>
      <c r="C61" s="266"/>
      <c r="D61" s="266" t="s">
        <v>929</v>
      </c>
      <c r="E61" s="267" t="s">
        <v>855</v>
      </c>
      <c r="F61" s="267">
        <v>132</v>
      </c>
      <c r="G61" s="267"/>
      <c r="H61" s="267">
        <v>87</v>
      </c>
      <c r="I61" s="268"/>
      <c r="J61" s="354" t="s">
        <v>905</v>
      </c>
      <c r="K61" s="262">
        <f>F61-H61</f>
        <v>45</v>
      </c>
      <c r="L61" s="263">
        <v>50</v>
      </c>
      <c r="M61" s="360">
        <v>500</v>
      </c>
      <c r="N61" s="262">
        <v>25</v>
      </c>
      <c r="O61" s="354" t="s">
        <v>577</v>
      </c>
      <c r="P61" s="353">
        <v>45414</v>
      </c>
      <c r="Q61" s="231"/>
      <c r="R61" s="54"/>
      <c r="S61" s="37" t="s">
        <v>863</v>
      </c>
      <c r="T61" s="54"/>
      <c r="U61" s="37"/>
      <c r="V61" s="54"/>
      <c r="W61" s="37"/>
      <c r="X61" s="54"/>
      <c r="Y61" s="37"/>
      <c r="Z61" s="54"/>
      <c r="AA61" s="37"/>
      <c r="AB61" s="54"/>
      <c r="AC61" s="37"/>
      <c r="AD61" s="54"/>
      <c r="AE61" s="37"/>
      <c r="AF61" s="54"/>
      <c r="AG61" s="37"/>
      <c r="AH61" s="122"/>
      <c r="AI61" s="120"/>
      <c r="AJ61" s="120"/>
      <c r="AK61" s="121"/>
      <c r="AL61" s="121"/>
      <c r="AM61" s="121"/>
    </row>
    <row r="62" spans="1:39" ht="12.75" customHeight="1">
      <c r="A62" s="375"/>
      <c r="B62" s="363"/>
      <c r="C62" s="266"/>
      <c r="D62" s="266" t="s">
        <v>930</v>
      </c>
      <c r="E62" s="267" t="s">
        <v>586</v>
      </c>
      <c r="F62" s="267">
        <v>26</v>
      </c>
      <c r="G62" s="267"/>
      <c r="H62" s="267">
        <v>5</v>
      </c>
      <c r="I62" s="268"/>
      <c r="J62" s="355"/>
      <c r="K62" s="262">
        <f>H62-F62</f>
        <v>-21</v>
      </c>
      <c r="L62" s="263">
        <v>50</v>
      </c>
      <c r="M62" s="361"/>
      <c r="N62" s="262">
        <v>25</v>
      </c>
      <c r="O62" s="355"/>
      <c r="P62" s="353"/>
      <c r="Q62" s="231"/>
      <c r="R62" s="54"/>
      <c r="S62" s="37"/>
      <c r="T62" s="54"/>
      <c r="U62" s="37"/>
      <c r="V62" s="54"/>
      <c r="W62" s="37"/>
      <c r="X62" s="54"/>
      <c r="Y62" s="37"/>
      <c r="Z62" s="54"/>
      <c r="AA62" s="37"/>
      <c r="AB62" s="54"/>
      <c r="AC62" s="37"/>
      <c r="AD62" s="54"/>
      <c r="AE62" s="37"/>
      <c r="AF62" s="54"/>
      <c r="AG62" s="37"/>
      <c r="AH62" s="122"/>
      <c r="AI62" s="120"/>
      <c r="AJ62" s="120"/>
      <c r="AK62" s="121"/>
      <c r="AL62" s="121"/>
      <c r="AM62" s="121"/>
    </row>
    <row r="63" spans="1:39" ht="12.75" customHeight="1">
      <c r="A63" s="374">
        <v>7</v>
      </c>
      <c r="B63" s="362">
        <v>45415</v>
      </c>
      <c r="C63" s="266"/>
      <c r="D63" s="266" t="s">
        <v>938</v>
      </c>
      <c r="E63" s="267" t="s">
        <v>586</v>
      </c>
      <c r="F63" s="267">
        <v>130</v>
      </c>
      <c r="G63" s="267"/>
      <c r="H63" s="267">
        <v>212.5</v>
      </c>
      <c r="I63" s="268"/>
      <c r="J63" s="354" t="s">
        <v>940</v>
      </c>
      <c r="K63" s="262">
        <f>H63-F63</f>
        <v>82.5</v>
      </c>
      <c r="L63" s="263">
        <v>50</v>
      </c>
      <c r="M63" s="360">
        <v>725</v>
      </c>
      <c r="N63" s="262">
        <v>25</v>
      </c>
      <c r="O63" s="354" t="s">
        <v>577</v>
      </c>
      <c r="P63" s="353">
        <v>45415</v>
      </c>
      <c r="Q63" s="231"/>
      <c r="R63" s="54"/>
      <c r="S63" s="37"/>
      <c r="T63" s="54"/>
      <c r="U63" s="37"/>
      <c r="V63" s="54"/>
      <c r="W63" s="37"/>
      <c r="X63" s="54"/>
      <c r="Y63" s="37"/>
      <c r="Z63" s="54"/>
      <c r="AA63" s="37"/>
      <c r="AB63" s="54"/>
      <c r="AC63" s="37"/>
      <c r="AD63" s="54"/>
      <c r="AE63" s="37"/>
      <c r="AF63" s="54"/>
      <c r="AG63" s="37"/>
      <c r="AH63" s="122"/>
      <c r="AI63" s="120"/>
      <c r="AJ63" s="120"/>
      <c r="AK63" s="121"/>
      <c r="AL63" s="121"/>
      <c r="AM63" s="121"/>
    </row>
    <row r="64" spans="1:39" ht="12.75" customHeight="1">
      <c r="A64" s="375"/>
      <c r="B64" s="363"/>
      <c r="C64" s="266"/>
      <c r="D64" s="266" t="s">
        <v>939</v>
      </c>
      <c r="E64" s="267" t="s">
        <v>855</v>
      </c>
      <c r="F64" s="267">
        <v>63</v>
      </c>
      <c r="G64" s="267"/>
      <c r="H64" s="267">
        <v>112.5</v>
      </c>
      <c r="I64" s="268"/>
      <c r="J64" s="355"/>
      <c r="K64" s="262">
        <f>F64-H64</f>
        <v>-49.5</v>
      </c>
      <c r="L64" s="263">
        <v>50</v>
      </c>
      <c r="M64" s="361"/>
      <c r="N64" s="262">
        <v>25</v>
      </c>
      <c r="O64" s="355"/>
      <c r="P64" s="353"/>
      <c r="Q64" s="231"/>
      <c r="R64" s="54"/>
      <c r="S64" s="37"/>
      <c r="T64" s="54"/>
      <c r="U64" s="37"/>
      <c r="V64" s="54"/>
      <c r="W64" s="37"/>
      <c r="X64" s="54"/>
      <c r="Y64" s="37"/>
      <c r="Z64" s="54"/>
      <c r="AA64" s="37"/>
      <c r="AB64" s="54"/>
      <c r="AC64" s="37"/>
      <c r="AD64" s="54"/>
      <c r="AE64" s="37"/>
      <c r="AF64" s="54"/>
      <c r="AG64" s="37"/>
      <c r="AH64" s="122"/>
      <c r="AI64" s="120"/>
      <c r="AJ64" s="120"/>
      <c r="AK64" s="121"/>
      <c r="AL64" s="121"/>
      <c r="AM64" s="121"/>
    </row>
    <row r="65" spans="1:39" ht="12.75" customHeight="1">
      <c r="A65" s="290">
        <v>8</v>
      </c>
      <c r="B65" s="291">
        <v>45415</v>
      </c>
      <c r="C65" s="292"/>
      <c r="D65" s="292" t="s">
        <v>941</v>
      </c>
      <c r="E65" s="293" t="s">
        <v>586</v>
      </c>
      <c r="F65" s="293">
        <v>122</v>
      </c>
      <c r="G65" s="293">
        <v>80</v>
      </c>
      <c r="H65" s="293">
        <v>80</v>
      </c>
      <c r="I65" s="294" t="s">
        <v>942</v>
      </c>
      <c r="J65" s="285" t="s">
        <v>946</v>
      </c>
      <c r="K65" s="286">
        <f t="shared" ref="K65:K70" si="38">H65-F65</f>
        <v>-42</v>
      </c>
      <c r="L65" s="287">
        <v>50</v>
      </c>
      <c r="M65" s="288">
        <f t="shared" ref="M65" si="39">(K65*N65)-L65</f>
        <v>-1730</v>
      </c>
      <c r="N65" s="286">
        <v>40</v>
      </c>
      <c r="O65" s="285" t="s">
        <v>587</v>
      </c>
      <c r="P65" s="289">
        <v>45415</v>
      </c>
      <c r="Q65" s="231"/>
      <c r="R65" s="54"/>
      <c r="S65" s="37" t="s">
        <v>863</v>
      </c>
      <c r="T65" s="54"/>
      <c r="U65" s="37"/>
      <c r="V65" s="54"/>
      <c r="W65" s="37"/>
      <c r="X65" s="54"/>
      <c r="Y65" s="37"/>
      <c r="Z65" s="54"/>
      <c r="AA65" s="37"/>
      <c r="AB65" s="54"/>
      <c r="AC65" s="37"/>
      <c r="AD65" s="54"/>
      <c r="AE65" s="37"/>
      <c r="AF65" s="54"/>
      <c r="AG65" s="37"/>
      <c r="AH65" s="122"/>
      <c r="AI65" s="120"/>
      <c r="AJ65" s="120"/>
      <c r="AK65" s="121"/>
      <c r="AL65" s="121"/>
      <c r="AM65" s="121"/>
    </row>
    <row r="66" spans="1:39" ht="12.75" customHeight="1">
      <c r="A66" s="283">
        <v>9</v>
      </c>
      <c r="B66" s="282">
        <v>45415</v>
      </c>
      <c r="C66" s="266"/>
      <c r="D66" s="266" t="s">
        <v>943</v>
      </c>
      <c r="E66" s="267" t="s">
        <v>586</v>
      </c>
      <c r="F66" s="267">
        <v>295</v>
      </c>
      <c r="G66" s="267">
        <v>190</v>
      </c>
      <c r="H66" s="267">
        <v>360</v>
      </c>
      <c r="I66" s="268" t="s">
        <v>944</v>
      </c>
      <c r="J66" s="261" t="s">
        <v>945</v>
      </c>
      <c r="K66" s="262">
        <f t="shared" si="38"/>
        <v>65</v>
      </c>
      <c r="L66" s="263">
        <v>50</v>
      </c>
      <c r="M66" s="264">
        <f t="shared" ref="M66:M67" si="40">(K66*N66)-L66</f>
        <v>925</v>
      </c>
      <c r="N66" s="262">
        <v>15</v>
      </c>
      <c r="O66" s="261" t="s">
        <v>577</v>
      </c>
      <c r="P66" s="265">
        <v>45415</v>
      </c>
      <c r="Q66" s="231"/>
      <c r="R66" s="54"/>
      <c r="S66" s="37" t="s">
        <v>576</v>
      </c>
      <c r="T66" s="54"/>
      <c r="U66" s="37"/>
      <c r="V66" s="54"/>
      <c r="W66" s="37"/>
      <c r="X66" s="54"/>
      <c r="Y66" s="37"/>
      <c r="Z66" s="54"/>
      <c r="AA66" s="37"/>
      <c r="AB66" s="54"/>
      <c r="AC66" s="37"/>
      <c r="AD66" s="54"/>
      <c r="AE66" s="37"/>
      <c r="AF66" s="54"/>
      <c r="AG66" s="37"/>
      <c r="AH66" s="122"/>
      <c r="AI66" s="120"/>
      <c r="AJ66" s="120"/>
      <c r="AK66" s="121"/>
      <c r="AL66" s="121"/>
      <c r="AM66" s="121"/>
    </row>
    <row r="67" spans="1:39" ht="12.75" customHeight="1">
      <c r="A67" s="290">
        <v>10</v>
      </c>
      <c r="B67" s="291">
        <v>45418</v>
      </c>
      <c r="C67" s="292"/>
      <c r="D67" s="292" t="s">
        <v>959</v>
      </c>
      <c r="E67" s="293" t="s">
        <v>586</v>
      </c>
      <c r="F67" s="293">
        <v>385</v>
      </c>
      <c r="G67" s="293">
        <v>280</v>
      </c>
      <c r="H67" s="293">
        <v>280</v>
      </c>
      <c r="I67" s="294" t="s">
        <v>960</v>
      </c>
      <c r="J67" s="285" t="s">
        <v>961</v>
      </c>
      <c r="K67" s="286">
        <f t="shared" si="38"/>
        <v>-105</v>
      </c>
      <c r="L67" s="287">
        <v>50</v>
      </c>
      <c r="M67" s="288">
        <f t="shared" si="40"/>
        <v>-1625</v>
      </c>
      <c r="N67" s="286">
        <v>15</v>
      </c>
      <c r="O67" s="285" t="s">
        <v>587</v>
      </c>
      <c r="P67" s="289">
        <v>45418</v>
      </c>
      <c r="Q67" s="231"/>
      <c r="R67" s="54"/>
      <c r="S67" s="37" t="s">
        <v>768</v>
      </c>
      <c r="T67" s="54"/>
      <c r="U67" s="37"/>
      <c r="V67" s="54"/>
      <c r="W67" s="37"/>
      <c r="X67" s="54"/>
      <c r="Y67" s="37"/>
      <c r="Z67" s="54"/>
      <c r="AA67" s="37"/>
      <c r="AB67" s="54"/>
      <c r="AC67" s="37"/>
      <c r="AD67" s="54"/>
      <c r="AE67" s="37"/>
      <c r="AF67" s="54"/>
      <c r="AG67" s="37"/>
      <c r="AH67" s="122"/>
      <c r="AI67" s="120"/>
      <c r="AJ67" s="120"/>
      <c r="AK67" s="121"/>
      <c r="AL67" s="121"/>
      <c r="AM67" s="121"/>
    </row>
    <row r="68" spans="1:39" ht="12.75" customHeight="1">
      <c r="A68" s="283">
        <v>11</v>
      </c>
      <c r="B68" s="282">
        <v>45419</v>
      </c>
      <c r="C68" s="266"/>
      <c r="D68" s="266" t="s">
        <v>966</v>
      </c>
      <c r="E68" s="267" t="s">
        <v>586</v>
      </c>
      <c r="F68" s="267">
        <v>82</v>
      </c>
      <c r="G68" s="267">
        <v>49</v>
      </c>
      <c r="H68" s="267">
        <v>102</v>
      </c>
      <c r="I68" s="268" t="s">
        <v>967</v>
      </c>
      <c r="J68" s="261" t="s">
        <v>893</v>
      </c>
      <c r="K68" s="262">
        <f t="shared" si="38"/>
        <v>20</v>
      </c>
      <c r="L68" s="263">
        <v>50</v>
      </c>
      <c r="M68" s="264">
        <f t="shared" ref="M68:M69" si="41">(K68*N68)-L68</f>
        <v>450</v>
      </c>
      <c r="N68" s="262">
        <v>25</v>
      </c>
      <c r="O68" s="261" t="s">
        <v>577</v>
      </c>
      <c r="P68" s="265">
        <v>45419</v>
      </c>
      <c r="Q68" s="231"/>
      <c r="R68" s="54"/>
      <c r="S68" s="37" t="s">
        <v>576</v>
      </c>
      <c r="T68" s="54"/>
      <c r="U68" s="37"/>
      <c r="V68" s="54"/>
      <c r="W68" s="37"/>
      <c r="X68" s="54"/>
      <c r="Y68" s="37"/>
      <c r="Z68" s="54"/>
      <c r="AA68" s="37"/>
      <c r="AB68" s="54"/>
      <c r="AC68" s="37"/>
      <c r="AD68" s="54"/>
      <c r="AE68" s="37"/>
      <c r="AF68" s="54"/>
      <c r="AG68" s="37"/>
      <c r="AH68" s="122"/>
      <c r="AI68" s="120"/>
      <c r="AJ68" s="120"/>
      <c r="AK68" s="121"/>
      <c r="AL68" s="121"/>
      <c r="AM68" s="121"/>
    </row>
    <row r="69" spans="1:39" ht="12.75" customHeight="1">
      <c r="A69" s="290">
        <v>12</v>
      </c>
      <c r="B69" s="291">
        <v>45419</v>
      </c>
      <c r="C69" s="292"/>
      <c r="D69" s="292" t="s">
        <v>970</v>
      </c>
      <c r="E69" s="293" t="s">
        <v>586</v>
      </c>
      <c r="F69" s="293">
        <v>45</v>
      </c>
      <c r="G69" s="293">
        <v>9</v>
      </c>
      <c r="H69" s="293">
        <v>9</v>
      </c>
      <c r="I69" s="294" t="s">
        <v>971</v>
      </c>
      <c r="J69" s="285" t="s">
        <v>972</v>
      </c>
      <c r="K69" s="286">
        <f t="shared" si="38"/>
        <v>-36</v>
      </c>
      <c r="L69" s="287">
        <v>50</v>
      </c>
      <c r="M69" s="288">
        <f t="shared" si="41"/>
        <v>-1490</v>
      </c>
      <c r="N69" s="286">
        <v>40</v>
      </c>
      <c r="O69" s="285" t="s">
        <v>587</v>
      </c>
      <c r="P69" s="289">
        <v>45419</v>
      </c>
      <c r="Q69" s="231"/>
      <c r="R69" s="54"/>
      <c r="S69" s="37" t="s">
        <v>863</v>
      </c>
      <c r="T69" s="54"/>
      <c r="U69" s="37"/>
      <c r="V69" s="54"/>
      <c r="W69" s="37"/>
      <c r="X69" s="54"/>
      <c r="Y69" s="37"/>
      <c r="Z69" s="54"/>
      <c r="AA69" s="37"/>
      <c r="AB69" s="54"/>
      <c r="AC69" s="37"/>
      <c r="AD69" s="54"/>
      <c r="AE69" s="37"/>
      <c r="AF69" s="54"/>
      <c r="AG69" s="37"/>
      <c r="AH69" s="122"/>
      <c r="AI69" s="120"/>
      <c r="AJ69" s="120"/>
      <c r="AK69" s="121"/>
      <c r="AL69" s="121"/>
      <c r="AM69" s="121"/>
    </row>
    <row r="70" spans="1:39" ht="12.75" customHeight="1">
      <c r="A70" s="374">
        <v>13</v>
      </c>
      <c r="B70" s="362">
        <v>45419</v>
      </c>
      <c r="C70" s="266"/>
      <c r="D70" s="266" t="s">
        <v>980</v>
      </c>
      <c r="E70" s="267" t="s">
        <v>586</v>
      </c>
      <c r="F70" s="267">
        <v>11.6</v>
      </c>
      <c r="G70" s="267"/>
      <c r="H70" s="267">
        <v>14.2</v>
      </c>
      <c r="I70" s="268"/>
      <c r="J70" s="354" t="s">
        <v>982</v>
      </c>
      <c r="K70" s="262">
        <f t="shared" si="38"/>
        <v>2.5999999999999996</v>
      </c>
      <c r="L70" s="263">
        <v>50</v>
      </c>
      <c r="M70" s="360">
        <v>1970</v>
      </c>
      <c r="N70" s="262">
        <v>2300</v>
      </c>
      <c r="O70" s="354" t="s">
        <v>577</v>
      </c>
      <c r="P70" s="362">
        <v>45419</v>
      </c>
      <c r="Q70" s="231"/>
      <c r="R70" s="54"/>
      <c r="S70" s="37" t="s">
        <v>576</v>
      </c>
      <c r="T70" s="54"/>
      <c r="U70" s="37"/>
      <c r="V70" s="54"/>
      <c r="W70" s="37"/>
      <c r="X70" s="54"/>
      <c r="Y70" s="37"/>
      <c r="Z70" s="54"/>
      <c r="AA70" s="37"/>
      <c r="AB70" s="54"/>
      <c r="AC70" s="37"/>
      <c r="AD70" s="54"/>
      <c r="AE70" s="37"/>
      <c r="AF70" s="54"/>
      <c r="AG70" s="37"/>
      <c r="AH70" s="122"/>
      <c r="AI70" s="120"/>
      <c r="AJ70" s="120"/>
      <c r="AK70" s="121"/>
      <c r="AL70" s="121"/>
      <c r="AM70" s="121"/>
    </row>
    <row r="71" spans="1:39" ht="12.75" customHeight="1">
      <c r="A71" s="375"/>
      <c r="B71" s="363"/>
      <c r="C71" s="266"/>
      <c r="D71" s="266" t="s">
        <v>981</v>
      </c>
      <c r="E71" s="267" t="s">
        <v>855</v>
      </c>
      <c r="F71" s="267">
        <v>8.1999999999999993</v>
      </c>
      <c r="G71" s="267"/>
      <c r="H71" s="267">
        <v>9.9</v>
      </c>
      <c r="I71" s="268"/>
      <c r="J71" s="355"/>
      <c r="K71" s="262">
        <f>F71-H71</f>
        <v>-1.7000000000000011</v>
      </c>
      <c r="L71" s="263">
        <v>50</v>
      </c>
      <c r="M71" s="361"/>
      <c r="N71" s="262">
        <v>2300</v>
      </c>
      <c r="O71" s="355"/>
      <c r="P71" s="363"/>
      <c r="Q71" s="231"/>
      <c r="R71" s="54"/>
      <c r="S71" s="37"/>
      <c r="T71" s="54"/>
      <c r="U71" s="37"/>
      <c r="V71" s="54"/>
      <c r="W71" s="37"/>
      <c r="X71" s="54"/>
      <c r="Y71" s="37"/>
      <c r="Z71" s="54"/>
      <c r="AA71" s="37"/>
      <c r="AB71" s="54"/>
      <c r="AC71" s="37"/>
      <c r="AD71" s="54"/>
      <c r="AE71" s="37"/>
      <c r="AF71" s="54"/>
      <c r="AG71" s="37"/>
      <c r="AH71" s="122"/>
      <c r="AI71" s="120"/>
      <c r="AJ71" s="120"/>
      <c r="AK71" s="121"/>
      <c r="AL71" s="121"/>
      <c r="AM71" s="121"/>
    </row>
    <row r="72" spans="1:39" ht="12.75" customHeight="1">
      <c r="A72" s="283">
        <v>14</v>
      </c>
      <c r="B72" s="282">
        <v>45419</v>
      </c>
      <c r="C72" s="266"/>
      <c r="D72" s="266" t="s">
        <v>983</v>
      </c>
      <c r="E72" s="267" t="s">
        <v>586</v>
      </c>
      <c r="F72" s="267">
        <v>200</v>
      </c>
      <c r="G72" s="267">
        <v>90</v>
      </c>
      <c r="H72" s="267">
        <v>255</v>
      </c>
      <c r="I72" s="268" t="s">
        <v>984</v>
      </c>
      <c r="J72" s="261" t="s">
        <v>712</v>
      </c>
      <c r="K72" s="262">
        <f>H72-F72</f>
        <v>55</v>
      </c>
      <c r="L72" s="263">
        <v>50</v>
      </c>
      <c r="M72" s="264">
        <f t="shared" ref="M72" si="42">(K72*N72)-L72</f>
        <v>775</v>
      </c>
      <c r="N72" s="262">
        <v>15</v>
      </c>
      <c r="O72" s="261" t="s">
        <v>577</v>
      </c>
      <c r="P72" s="265">
        <v>45419</v>
      </c>
      <c r="Q72" s="231"/>
      <c r="R72" s="54"/>
      <c r="S72" s="37" t="s">
        <v>863</v>
      </c>
      <c r="T72" s="54"/>
      <c r="U72" s="37"/>
      <c r="V72" s="54"/>
      <c r="W72" s="37"/>
      <c r="X72" s="54"/>
      <c r="Y72" s="37"/>
      <c r="Z72" s="54"/>
      <c r="AA72" s="37"/>
      <c r="AB72" s="54"/>
      <c r="AC72" s="37"/>
      <c r="AD72" s="54"/>
      <c r="AE72" s="37"/>
      <c r="AF72" s="54"/>
      <c r="AG72" s="37"/>
      <c r="AH72" s="122"/>
      <c r="AI72" s="120"/>
      <c r="AJ72" s="120"/>
      <c r="AK72" s="121"/>
      <c r="AL72" s="121"/>
      <c r="AM72" s="121"/>
    </row>
    <row r="73" spans="1:39" ht="12.75" customHeight="1">
      <c r="A73" s="267">
        <v>15</v>
      </c>
      <c r="B73" s="265">
        <v>45420</v>
      </c>
      <c r="C73" s="266"/>
      <c r="D73" s="266" t="s">
        <v>992</v>
      </c>
      <c r="E73" s="267" t="s">
        <v>586</v>
      </c>
      <c r="F73" s="267">
        <v>54</v>
      </c>
      <c r="G73" s="267">
        <v>0</v>
      </c>
      <c r="H73" s="267">
        <v>80</v>
      </c>
      <c r="I73" s="268" t="s">
        <v>993</v>
      </c>
      <c r="J73" s="261" t="s">
        <v>995</v>
      </c>
      <c r="K73" s="262">
        <f>H73-F73</f>
        <v>26</v>
      </c>
      <c r="L73" s="263">
        <v>50</v>
      </c>
      <c r="M73" s="264">
        <f t="shared" ref="M73" si="43">(K73*N73)-L73</f>
        <v>600</v>
      </c>
      <c r="N73" s="262">
        <v>25</v>
      </c>
      <c r="O73" s="261" t="s">
        <v>577</v>
      </c>
      <c r="P73" s="265">
        <v>45420</v>
      </c>
      <c r="Q73" s="231"/>
      <c r="R73" s="54"/>
      <c r="S73" s="37" t="s">
        <v>576</v>
      </c>
      <c r="T73" s="54"/>
      <c r="U73" s="37"/>
      <c r="V73" s="54"/>
      <c r="W73" s="37"/>
      <c r="X73" s="54"/>
      <c r="Y73" s="37"/>
      <c r="Z73" s="54"/>
      <c r="AA73" s="37"/>
      <c r="AB73" s="54"/>
      <c r="AC73" s="37"/>
      <c r="AD73" s="54"/>
      <c r="AE73" s="37"/>
      <c r="AF73" s="54"/>
      <c r="AG73" s="37"/>
      <c r="AH73" s="122"/>
      <c r="AI73" s="120"/>
      <c r="AJ73" s="120"/>
      <c r="AK73" s="121"/>
      <c r="AL73" s="121"/>
      <c r="AM73" s="121"/>
    </row>
    <row r="74" spans="1:39" ht="12.75" customHeight="1">
      <c r="A74" s="366">
        <v>16</v>
      </c>
      <c r="B74" s="368">
        <v>45420</v>
      </c>
      <c r="C74" s="319"/>
      <c r="D74" s="319" t="s">
        <v>912</v>
      </c>
      <c r="E74" s="317" t="s">
        <v>855</v>
      </c>
      <c r="F74" s="317">
        <v>121</v>
      </c>
      <c r="G74" s="317"/>
      <c r="H74" s="317">
        <v>136</v>
      </c>
      <c r="I74" s="320"/>
      <c r="J74" s="370" t="s">
        <v>1048</v>
      </c>
      <c r="K74" s="339">
        <f>F74-H74</f>
        <v>-15</v>
      </c>
      <c r="L74" s="340">
        <v>50</v>
      </c>
      <c r="M74" s="376">
        <v>225</v>
      </c>
      <c r="N74" s="339">
        <v>25</v>
      </c>
      <c r="O74" s="370" t="s">
        <v>594</v>
      </c>
      <c r="P74" s="368">
        <v>45422</v>
      </c>
      <c r="Q74" s="231"/>
      <c r="R74" s="54"/>
      <c r="S74" s="37" t="s">
        <v>576</v>
      </c>
      <c r="T74" s="54"/>
      <c r="U74" s="37"/>
      <c r="V74" s="54"/>
      <c r="W74" s="37"/>
      <c r="X74" s="54"/>
      <c r="Y74" s="37"/>
      <c r="Z74" s="54"/>
      <c r="AA74" s="37"/>
      <c r="AB74" s="54"/>
      <c r="AC74" s="37"/>
      <c r="AD74" s="54"/>
      <c r="AE74" s="37"/>
      <c r="AF74" s="54"/>
      <c r="AG74" s="37"/>
      <c r="AH74" s="122"/>
      <c r="AI74" s="120"/>
      <c r="AJ74" s="120"/>
      <c r="AK74" s="121"/>
      <c r="AL74" s="121"/>
      <c r="AM74" s="121"/>
    </row>
    <row r="75" spans="1:39" ht="12.75" customHeight="1">
      <c r="A75" s="367"/>
      <c r="B75" s="369"/>
      <c r="C75" s="319"/>
      <c r="D75" s="319" t="s">
        <v>994</v>
      </c>
      <c r="E75" s="317" t="s">
        <v>855</v>
      </c>
      <c r="F75" s="317">
        <v>69</v>
      </c>
      <c r="G75" s="317"/>
      <c r="H75" s="317">
        <v>41</v>
      </c>
      <c r="I75" s="320"/>
      <c r="J75" s="371"/>
      <c r="K75" s="339">
        <f>F75-H75</f>
        <v>28</v>
      </c>
      <c r="L75" s="340">
        <v>50</v>
      </c>
      <c r="M75" s="377"/>
      <c r="N75" s="339">
        <v>25</v>
      </c>
      <c r="O75" s="371"/>
      <c r="P75" s="369"/>
      <c r="Q75" s="231"/>
      <c r="R75" s="54"/>
      <c r="S75" s="37"/>
      <c r="T75" s="54"/>
      <c r="U75" s="37"/>
      <c r="V75" s="54"/>
      <c r="W75" s="37"/>
      <c r="X75" s="54"/>
      <c r="Y75" s="37"/>
      <c r="Z75" s="54"/>
      <c r="AA75" s="37"/>
      <c r="AB75" s="54"/>
      <c r="AC75" s="37"/>
      <c r="AD75" s="54"/>
      <c r="AE75" s="37"/>
      <c r="AF75" s="54"/>
      <c r="AG75" s="37"/>
      <c r="AH75" s="122"/>
      <c r="AI75" s="120"/>
      <c r="AJ75" s="120"/>
      <c r="AK75" s="121"/>
      <c r="AL75" s="121"/>
      <c r="AM75" s="121"/>
    </row>
    <row r="76" spans="1:39" ht="12.75" customHeight="1">
      <c r="A76" s="374">
        <v>17</v>
      </c>
      <c r="B76" s="362">
        <v>45421</v>
      </c>
      <c r="C76" s="266"/>
      <c r="D76" s="266" t="s">
        <v>1005</v>
      </c>
      <c r="E76" s="267" t="s">
        <v>586</v>
      </c>
      <c r="F76" s="267">
        <v>51</v>
      </c>
      <c r="G76" s="267"/>
      <c r="H76" s="267">
        <v>112.5</v>
      </c>
      <c r="I76" s="268"/>
      <c r="J76" s="354" t="s">
        <v>1007</v>
      </c>
      <c r="K76" s="262">
        <f>H76-F76</f>
        <v>61.5</v>
      </c>
      <c r="L76" s="263">
        <v>50</v>
      </c>
      <c r="M76" s="264">
        <f t="shared" ref="M76:M78" si="44">(K76*N76)-L76</f>
        <v>1487.5</v>
      </c>
      <c r="N76" s="262">
        <v>25</v>
      </c>
      <c r="O76" s="354" t="s">
        <v>577</v>
      </c>
      <c r="P76" s="362">
        <v>45421</v>
      </c>
      <c r="Q76" s="231"/>
      <c r="R76" s="54"/>
      <c r="S76" s="37"/>
      <c r="T76" s="54"/>
      <c r="U76" s="37"/>
      <c r="V76" s="54"/>
      <c r="W76" s="37"/>
      <c r="X76" s="54"/>
      <c r="Y76" s="37"/>
      <c r="Z76" s="54"/>
      <c r="AA76" s="37"/>
      <c r="AB76" s="54"/>
      <c r="AC76" s="37"/>
      <c r="AD76" s="54"/>
      <c r="AE76" s="37"/>
      <c r="AF76" s="54"/>
      <c r="AG76" s="37"/>
      <c r="AH76" s="122"/>
      <c r="AI76" s="120"/>
      <c r="AJ76" s="120"/>
      <c r="AK76" s="121"/>
      <c r="AL76" s="121"/>
      <c r="AM76" s="121"/>
    </row>
    <row r="77" spans="1:39" ht="12.75" customHeight="1">
      <c r="A77" s="375"/>
      <c r="B77" s="363"/>
      <c r="C77" s="266"/>
      <c r="D77" s="266" t="s">
        <v>1006</v>
      </c>
      <c r="E77" s="267" t="s">
        <v>586</v>
      </c>
      <c r="F77" s="267">
        <v>41</v>
      </c>
      <c r="G77" s="267"/>
      <c r="H77" s="267">
        <v>19</v>
      </c>
      <c r="I77" s="268"/>
      <c r="J77" s="355"/>
      <c r="K77" s="262">
        <f>H77-F77</f>
        <v>-22</v>
      </c>
      <c r="L77" s="263">
        <v>50</v>
      </c>
      <c r="M77" s="264">
        <f t="shared" si="44"/>
        <v>-600</v>
      </c>
      <c r="N77" s="262">
        <v>25</v>
      </c>
      <c r="O77" s="355"/>
      <c r="P77" s="363"/>
      <c r="Q77" s="231"/>
      <c r="R77" s="54"/>
      <c r="S77" s="37"/>
      <c r="T77" s="54"/>
      <c r="U77" s="37"/>
      <c r="V77" s="54"/>
      <c r="W77" s="37"/>
      <c r="X77" s="54"/>
      <c r="Y77" s="37"/>
      <c r="Z77" s="54"/>
      <c r="AA77" s="37"/>
      <c r="AB77" s="54"/>
      <c r="AC77" s="37"/>
      <c r="AD77" s="54"/>
      <c r="AE77" s="37"/>
      <c r="AF77" s="54"/>
      <c r="AG77" s="37"/>
      <c r="AH77" s="122"/>
      <c r="AI77" s="120"/>
      <c r="AJ77" s="120"/>
      <c r="AK77" s="121"/>
      <c r="AL77" s="121"/>
      <c r="AM77" s="121"/>
    </row>
    <row r="78" spans="1:39" ht="12.75" customHeight="1">
      <c r="A78" s="290">
        <v>18</v>
      </c>
      <c r="B78" s="291">
        <v>45421</v>
      </c>
      <c r="C78" s="292"/>
      <c r="D78" s="292" t="s">
        <v>1010</v>
      </c>
      <c r="E78" s="293" t="s">
        <v>586</v>
      </c>
      <c r="F78" s="293">
        <v>50</v>
      </c>
      <c r="G78" s="293">
        <v>0</v>
      </c>
      <c r="H78" s="293">
        <v>0</v>
      </c>
      <c r="I78" s="294" t="s">
        <v>1011</v>
      </c>
      <c r="J78" s="285" t="s">
        <v>1024</v>
      </c>
      <c r="K78" s="286">
        <f t="shared" ref="K78" si="45">H78-F78</f>
        <v>-50</v>
      </c>
      <c r="L78" s="287">
        <v>25</v>
      </c>
      <c r="M78" s="288">
        <f t="shared" si="44"/>
        <v>-1275</v>
      </c>
      <c r="N78" s="286">
        <v>25</v>
      </c>
      <c r="O78" s="285" t="s">
        <v>587</v>
      </c>
      <c r="P78" s="289">
        <v>45421</v>
      </c>
      <c r="Q78" s="231"/>
      <c r="R78" s="54"/>
      <c r="S78" s="37"/>
      <c r="T78" s="54"/>
      <c r="U78" s="37"/>
      <c r="V78" s="54"/>
      <c r="W78" s="37"/>
      <c r="X78" s="54"/>
      <c r="Y78" s="37"/>
      <c r="Z78" s="54"/>
      <c r="AA78" s="37"/>
      <c r="AB78" s="54"/>
      <c r="AC78" s="37"/>
      <c r="AD78" s="54"/>
      <c r="AE78" s="37"/>
      <c r="AF78" s="54"/>
      <c r="AG78" s="37"/>
      <c r="AH78" s="122"/>
      <c r="AI78" s="120"/>
      <c r="AJ78" s="120"/>
      <c r="AK78" s="121"/>
      <c r="AL78" s="121"/>
      <c r="AM78" s="121"/>
    </row>
    <row r="79" spans="1:39" ht="12.75" customHeight="1">
      <c r="A79" s="378">
        <v>19</v>
      </c>
      <c r="B79" s="380">
        <v>45421</v>
      </c>
      <c r="C79" s="232"/>
      <c r="D79" s="232" t="s">
        <v>1012</v>
      </c>
      <c r="E79" s="187" t="s">
        <v>586</v>
      </c>
      <c r="F79" s="187" t="s">
        <v>1014</v>
      </c>
      <c r="G79" s="187"/>
      <c r="H79" s="187"/>
      <c r="I79" s="189"/>
      <c r="J79" s="382" t="s">
        <v>575</v>
      </c>
      <c r="K79" s="187"/>
      <c r="L79" s="190"/>
      <c r="M79" s="260"/>
      <c r="N79" s="187"/>
      <c r="O79" s="327"/>
      <c r="P79" s="380"/>
      <c r="Q79" s="231"/>
      <c r="R79" s="54"/>
      <c r="S79" s="37"/>
      <c r="T79" s="54"/>
      <c r="U79" s="37"/>
      <c r="V79" s="54"/>
      <c r="W79" s="37"/>
      <c r="X79" s="54"/>
      <c r="Y79" s="37"/>
      <c r="Z79" s="54"/>
      <c r="AA79" s="37"/>
      <c r="AB79" s="54"/>
      <c r="AC79" s="37"/>
      <c r="AD79" s="54"/>
      <c r="AE79" s="37"/>
      <c r="AF79" s="54"/>
      <c r="AG79" s="37"/>
      <c r="AH79" s="122"/>
      <c r="AI79" s="120"/>
      <c r="AJ79" s="120"/>
      <c r="AK79" s="121"/>
      <c r="AL79" s="121"/>
      <c r="AM79" s="121"/>
    </row>
    <row r="80" spans="1:39" ht="12.75" customHeight="1">
      <c r="A80" s="379"/>
      <c r="B80" s="381"/>
      <c r="C80" s="232"/>
      <c r="D80" s="232" t="s">
        <v>1013</v>
      </c>
      <c r="E80" s="187" t="s">
        <v>855</v>
      </c>
      <c r="F80" s="187" t="s">
        <v>1015</v>
      </c>
      <c r="G80" s="187"/>
      <c r="H80" s="187"/>
      <c r="I80" s="189"/>
      <c r="J80" s="383"/>
      <c r="K80" s="187"/>
      <c r="L80" s="190"/>
      <c r="M80" s="260"/>
      <c r="N80" s="187"/>
      <c r="O80" s="327"/>
      <c r="P80" s="381"/>
      <c r="Q80" s="231"/>
      <c r="R80" s="54"/>
      <c r="S80" s="37"/>
      <c r="T80" s="54"/>
      <c r="U80" s="37"/>
      <c r="V80" s="54"/>
      <c r="W80" s="37"/>
      <c r="X80" s="54"/>
      <c r="Y80" s="37"/>
      <c r="Z80" s="54"/>
      <c r="AA80" s="37"/>
      <c r="AB80" s="54"/>
      <c r="AC80" s="37"/>
      <c r="AD80" s="54"/>
      <c r="AE80" s="37"/>
      <c r="AF80" s="54"/>
      <c r="AG80" s="37"/>
      <c r="AH80" s="122"/>
      <c r="AI80" s="120"/>
      <c r="AJ80" s="120"/>
      <c r="AK80" s="121"/>
      <c r="AL80" s="121"/>
      <c r="AM80" s="121"/>
    </row>
    <row r="81" spans="1:39" ht="12.75" customHeight="1">
      <c r="A81" s="290">
        <v>20</v>
      </c>
      <c r="B81" s="291">
        <v>45421</v>
      </c>
      <c r="C81" s="292"/>
      <c r="D81" s="292" t="s">
        <v>1016</v>
      </c>
      <c r="E81" s="293" t="s">
        <v>586</v>
      </c>
      <c r="F81" s="293">
        <v>350</v>
      </c>
      <c r="G81" s="293">
        <v>250</v>
      </c>
      <c r="H81" s="293">
        <v>265</v>
      </c>
      <c r="I81" s="294" t="s">
        <v>1017</v>
      </c>
      <c r="J81" s="285" t="s">
        <v>1022</v>
      </c>
      <c r="K81" s="286">
        <f t="shared" ref="K81" si="46">H81-F81</f>
        <v>-85</v>
      </c>
      <c r="L81" s="287">
        <v>50</v>
      </c>
      <c r="M81" s="288">
        <f t="shared" ref="M81" si="47">(K81*N81)-L81</f>
        <v>-1325</v>
      </c>
      <c r="N81" s="286">
        <v>15</v>
      </c>
      <c r="O81" s="285" t="s">
        <v>587</v>
      </c>
      <c r="P81" s="289">
        <v>45421</v>
      </c>
      <c r="Q81" s="231"/>
      <c r="R81" s="54"/>
      <c r="S81" s="37"/>
      <c r="T81" s="54"/>
      <c r="U81" s="37"/>
      <c r="V81" s="54"/>
      <c r="W81" s="37"/>
      <c r="X81" s="54"/>
      <c r="Y81" s="37"/>
      <c r="Z81" s="54"/>
      <c r="AA81" s="37"/>
      <c r="AB81" s="54"/>
      <c r="AC81" s="37"/>
      <c r="AD81" s="54"/>
      <c r="AE81" s="37"/>
      <c r="AF81" s="54"/>
      <c r="AG81" s="37"/>
      <c r="AH81" s="122"/>
      <c r="AI81" s="120"/>
      <c r="AJ81" s="120"/>
      <c r="AK81" s="121"/>
      <c r="AL81" s="121"/>
      <c r="AM81" s="121"/>
    </row>
    <row r="82" spans="1:39" ht="12.75" customHeight="1">
      <c r="A82" s="328">
        <v>21</v>
      </c>
      <c r="B82" s="329">
        <v>45422</v>
      </c>
      <c r="C82" s="232"/>
      <c r="D82" s="232" t="s">
        <v>1044</v>
      </c>
      <c r="E82" s="187" t="s">
        <v>586</v>
      </c>
      <c r="F82" s="187">
        <v>137.5</v>
      </c>
      <c r="G82" s="187">
        <v>80</v>
      </c>
      <c r="H82" s="187"/>
      <c r="I82" s="189" t="s">
        <v>1045</v>
      </c>
      <c r="J82" s="327" t="s">
        <v>575</v>
      </c>
      <c r="K82" s="187"/>
      <c r="L82" s="190"/>
      <c r="M82" s="260"/>
      <c r="N82" s="187"/>
      <c r="O82" s="327"/>
      <c r="P82" s="329"/>
      <c r="Q82" s="231"/>
      <c r="R82" s="54"/>
      <c r="S82" s="37"/>
      <c r="T82" s="54"/>
      <c r="U82" s="37"/>
      <c r="V82" s="54"/>
      <c r="W82" s="37"/>
      <c r="X82" s="54"/>
      <c r="Y82" s="37"/>
      <c r="Z82" s="54"/>
      <c r="AA82" s="37"/>
      <c r="AB82" s="54"/>
      <c r="AC82" s="37"/>
      <c r="AD82" s="54"/>
      <c r="AE82" s="37"/>
      <c r="AF82" s="54"/>
      <c r="AG82" s="37"/>
      <c r="AH82" s="122"/>
      <c r="AI82" s="120"/>
      <c r="AJ82" s="120"/>
      <c r="AK82" s="121"/>
      <c r="AL82" s="121"/>
      <c r="AM82" s="121"/>
    </row>
    <row r="83" spans="1:39" ht="12.75" customHeight="1">
      <c r="A83" s="283">
        <v>22</v>
      </c>
      <c r="B83" s="282">
        <v>45422</v>
      </c>
      <c r="C83" s="266"/>
      <c r="D83" s="266" t="s">
        <v>1046</v>
      </c>
      <c r="E83" s="267" t="s">
        <v>586</v>
      </c>
      <c r="F83" s="267">
        <v>295</v>
      </c>
      <c r="G83" s="267">
        <v>180</v>
      </c>
      <c r="H83" s="267">
        <v>367.5</v>
      </c>
      <c r="I83" s="268" t="s">
        <v>944</v>
      </c>
      <c r="J83" s="261" t="s">
        <v>1050</v>
      </c>
      <c r="K83" s="262">
        <f>H83-F83</f>
        <v>72.5</v>
      </c>
      <c r="L83" s="263">
        <v>50</v>
      </c>
      <c r="M83" s="264">
        <f t="shared" ref="M83" si="48">(K83*N83)-L83</f>
        <v>1037.5</v>
      </c>
      <c r="N83" s="262">
        <v>15</v>
      </c>
      <c r="O83" s="261" t="s">
        <v>577</v>
      </c>
      <c r="P83" s="265">
        <v>45422</v>
      </c>
      <c r="Q83" s="231"/>
      <c r="R83" s="54"/>
      <c r="S83" s="37"/>
      <c r="T83" s="54"/>
      <c r="U83" s="37"/>
      <c r="V83" s="54"/>
      <c r="W83" s="37"/>
      <c r="X83" s="54"/>
      <c r="Y83" s="37"/>
      <c r="Z83" s="54"/>
      <c r="AA83" s="37"/>
      <c r="AB83" s="54"/>
      <c r="AC83" s="37"/>
      <c r="AD83" s="54"/>
      <c r="AE83" s="37"/>
      <c r="AF83" s="54"/>
      <c r="AG83" s="37"/>
      <c r="AH83" s="122"/>
      <c r="AI83" s="120"/>
      <c r="AJ83" s="120"/>
      <c r="AK83" s="121"/>
      <c r="AL83" s="121"/>
      <c r="AM83" s="121"/>
    </row>
    <row r="84" spans="1:39" ht="12.75" customHeight="1">
      <c r="A84" s="328"/>
      <c r="B84" s="329"/>
      <c r="C84" s="232"/>
      <c r="D84" s="232"/>
      <c r="E84" s="187"/>
      <c r="F84" s="187"/>
      <c r="G84" s="187"/>
      <c r="H84" s="187"/>
      <c r="I84" s="189"/>
      <c r="J84" s="327"/>
      <c r="K84" s="187"/>
      <c r="L84" s="190"/>
      <c r="M84" s="260"/>
      <c r="N84" s="187"/>
      <c r="O84" s="327"/>
      <c r="P84" s="329"/>
      <c r="Q84" s="231"/>
      <c r="R84" s="54"/>
      <c r="S84" s="37"/>
      <c r="T84" s="54"/>
      <c r="U84" s="37"/>
      <c r="V84" s="54"/>
      <c r="W84" s="37"/>
      <c r="X84" s="54"/>
      <c r="Y84" s="37"/>
      <c r="Z84" s="54"/>
      <c r="AA84" s="37"/>
      <c r="AB84" s="54"/>
      <c r="AC84" s="37"/>
      <c r="AD84" s="54"/>
      <c r="AE84" s="37"/>
      <c r="AF84" s="54"/>
      <c r="AG84" s="37"/>
      <c r="AH84" s="122"/>
      <c r="AI84" s="120"/>
      <c r="AJ84" s="120"/>
      <c r="AK84" s="121"/>
      <c r="AL84" s="121"/>
      <c r="AM84" s="121"/>
    </row>
    <row r="85" spans="1:39" ht="12.75" customHeight="1">
      <c r="A85" s="328"/>
      <c r="B85" s="329"/>
      <c r="C85" s="232"/>
      <c r="D85" s="232"/>
      <c r="E85" s="187"/>
      <c r="F85" s="187"/>
      <c r="G85" s="187"/>
      <c r="H85" s="187"/>
      <c r="I85" s="189"/>
      <c r="J85" s="327"/>
      <c r="K85" s="187"/>
      <c r="L85" s="190"/>
      <c r="M85" s="260"/>
      <c r="N85" s="187"/>
      <c r="O85" s="327"/>
      <c r="P85" s="329"/>
      <c r="Q85" s="231"/>
      <c r="R85" s="54"/>
      <c r="S85" s="37"/>
      <c r="T85" s="54"/>
      <c r="U85" s="37"/>
      <c r="V85" s="54"/>
      <c r="W85" s="37"/>
      <c r="X85" s="54"/>
      <c r="Y85" s="37"/>
      <c r="Z85" s="54"/>
      <c r="AA85" s="37"/>
      <c r="AB85" s="54"/>
      <c r="AC85" s="37"/>
      <c r="AD85" s="54"/>
      <c r="AE85" s="37"/>
      <c r="AF85" s="54"/>
      <c r="AG85" s="37"/>
      <c r="AH85" s="122"/>
      <c r="AI85" s="120"/>
      <c r="AJ85" s="120"/>
      <c r="AK85" s="121"/>
      <c r="AL85" s="121"/>
      <c r="AM85" s="121"/>
    </row>
    <row r="86" spans="1:39" s="254" customFormat="1" ht="12.75" customHeight="1">
      <c r="A86" s="246"/>
      <c r="B86" s="247"/>
      <c r="C86" s="248"/>
      <c r="D86" s="248"/>
      <c r="E86" s="246"/>
      <c r="F86" s="246"/>
      <c r="G86" s="246"/>
      <c r="H86" s="246"/>
      <c r="I86" s="249"/>
      <c r="J86" s="249"/>
      <c r="K86" s="246"/>
      <c r="L86" s="256"/>
      <c r="M86" s="255"/>
      <c r="N86" s="246"/>
      <c r="O86" s="249"/>
      <c r="P86" s="247"/>
      <c r="Q86" s="250"/>
      <c r="R86" s="54"/>
      <c r="S86" s="37"/>
      <c r="T86" s="54"/>
      <c r="U86" s="37"/>
      <c r="V86" s="54"/>
      <c r="W86" s="37"/>
      <c r="X86" s="54"/>
      <c r="Y86" s="37"/>
      <c r="Z86" s="54"/>
      <c r="AA86" s="37"/>
      <c r="AB86" s="54"/>
      <c r="AC86" s="37"/>
      <c r="AD86" s="54"/>
      <c r="AE86" s="37"/>
      <c r="AF86" s="54"/>
      <c r="AG86" s="37"/>
      <c r="AH86" s="253"/>
      <c r="AI86" s="251"/>
      <c r="AJ86" s="251"/>
      <c r="AK86" s="252"/>
      <c r="AL86" s="252"/>
      <c r="AM86" s="252"/>
    </row>
    <row r="87" spans="1:39" ht="38.25" customHeight="1">
      <c r="A87" s="91" t="s">
        <v>598</v>
      </c>
      <c r="B87" s="127"/>
      <c r="C87" s="127"/>
      <c r="D87" s="128"/>
      <c r="E87" s="112"/>
      <c r="F87" s="6"/>
      <c r="G87" s="6"/>
      <c r="H87" s="113"/>
      <c r="I87" s="129"/>
      <c r="J87" s="1"/>
      <c r="K87" s="6"/>
      <c r="L87" s="6"/>
      <c r="M87" s="6"/>
      <c r="N87" s="1"/>
      <c r="O87" s="1"/>
      <c r="R87" s="54"/>
      <c r="S87" s="37"/>
      <c r="T87" s="54"/>
      <c r="U87" s="37"/>
      <c r="V87" s="54"/>
      <c r="W87" s="37"/>
      <c r="X87" s="54"/>
      <c r="Y87" s="37"/>
      <c r="Z87" s="54"/>
      <c r="AA87" s="37"/>
      <c r="AB87" s="54"/>
      <c r="AC87" s="37"/>
      <c r="AD87" s="54"/>
      <c r="AE87" s="37"/>
      <c r="AF87" s="54"/>
      <c r="AG87" s="37"/>
      <c r="AH87" s="1"/>
      <c r="AI87" s="1"/>
      <c r="AJ87" s="1"/>
      <c r="AK87" s="6"/>
      <c r="AL87" s="1"/>
    </row>
    <row r="88" spans="1:39" ht="39.6">
      <c r="A88" s="92" t="s">
        <v>16</v>
      </c>
      <c r="B88" s="93" t="s">
        <v>550</v>
      </c>
      <c r="C88" s="93"/>
      <c r="D88" s="94" t="s">
        <v>561</v>
      </c>
      <c r="E88" s="93" t="s">
        <v>562</v>
      </c>
      <c r="F88" s="93" t="s">
        <v>563</v>
      </c>
      <c r="G88" s="93" t="s">
        <v>564</v>
      </c>
      <c r="H88" s="93" t="s">
        <v>565</v>
      </c>
      <c r="I88" s="93" t="s">
        <v>566</v>
      </c>
      <c r="J88" s="92" t="s">
        <v>567</v>
      </c>
      <c r="K88" s="116" t="s">
        <v>585</v>
      </c>
      <c r="L88" s="117" t="s">
        <v>569</v>
      </c>
      <c r="M88" s="95" t="s">
        <v>570</v>
      </c>
      <c r="N88" s="93" t="s">
        <v>571</v>
      </c>
      <c r="O88" s="94" t="s">
        <v>572</v>
      </c>
      <c r="P88" s="197" t="s">
        <v>573</v>
      </c>
      <c r="Q88" s="199" t="s">
        <v>848</v>
      </c>
      <c r="R88" s="54"/>
      <c r="S88" s="37"/>
      <c r="T88" s="54"/>
      <c r="U88" s="37"/>
      <c r="V88" s="54"/>
      <c r="W88" s="37"/>
      <c r="X88" s="54"/>
      <c r="Y88" s="37"/>
      <c r="Z88" s="54"/>
      <c r="AA88" s="37"/>
      <c r="AB88" s="54"/>
      <c r="AC88" s="37"/>
      <c r="AD88" s="54"/>
      <c r="AE88" s="37"/>
      <c r="AF88" s="54"/>
      <c r="AG88" s="37"/>
      <c r="AH88" s="37"/>
      <c r="AI88" s="37"/>
      <c r="AJ88" s="37"/>
      <c r="AK88" s="37"/>
      <c r="AL88" s="37"/>
      <c r="AM88" s="37"/>
    </row>
    <row r="89" spans="1:39" ht="12.75" customHeight="1">
      <c r="A89" s="187">
        <v>1</v>
      </c>
      <c r="B89" s="188">
        <v>45356</v>
      </c>
      <c r="C89" s="232"/>
      <c r="D89" s="232" t="s">
        <v>297</v>
      </c>
      <c r="E89" s="187" t="s">
        <v>574</v>
      </c>
      <c r="F89" s="187" t="s">
        <v>884</v>
      </c>
      <c r="G89" s="187">
        <v>35</v>
      </c>
      <c r="H89" s="187"/>
      <c r="I89" s="187" t="s">
        <v>882</v>
      </c>
      <c r="J89" s="187" t="s">
        <v>575</v>
      </c>
      <c r="K89" s="187"/>
      <c r="L89" s="258"/>
      <c r="M89" s="259"/>
      <c r="N89" s="187"/>
      <c r="O89" s="237"/>
      <c r="P89" s="190">
        <f>VLOOKUP(D89,'MidCap Intra'!$B$11:$C$568,2,0)</f>
        <v>38.25</v>
      </c>
      <c r="Q89" s="257"/>
      <c r="R89" s="54"/>
      <c r="S89" s="37" t="s">
        <v>576</v>
      </c>
      <c r="T89" s="54"/>
      <c r="U89" s="37"/>
      <c r="V89" s="54"/>
      <c r="W89" s="37"/>
      <c r="X89" s="54"/>
      <c r="Y89" s="37"/>
      <c r="Z89" s="54"/>
      <c r="AA89" s="37"/>
      <c r="AB89" s="54"/>
      <c r="AC89" s="37"/>
      <c r="AD89" s="54"/>
      <c r="AE89" s="37"/>
      <c r="AF89" s="54"/>
      <c r="AG89" s="37"/>
    </row>
    <row r="90" spans="1:39" ht="12.75" customHeight="1">
      <c r="A90" s="187">
        <v>2</v>
      </c>
      <c r="B90" s="188">
        <v>45390</v>
      </c>
      <c r="C90" s="232"/>
      <c r="D90" s="232" t="s">
        <v>896</v>
      </c>
      <c r="E90" s="187" t="s">
        <v>574</v>
      </c>
      <c r="F90" s="187" t="s">
        <v>897</v>
      </c>
      <c r="G90" s="187">
        <v>1770</v>
      </c>
      <c r="H90" s="187"/>
      <c r="I90" s="187" t="s">
        <v>891</v>
      </c>
      <c r="J90" s="187" t="s">
        <v>575</v>
      </c>
      <c r="K90" s="187"/>
      <c r="L90" s="258"/>
      <c r="M90" s="259"/>
      <c r="N90" s="187"/>
      <c r="O90" s="237"/>
      <c r="P90" s="190"/>
      <c r="Q90" s="257"/>
      <c r="R90" s="54"/>
      <c r="S90" s="37" t="s">
        <v>576</v>
      </c>
      <c r="T90" s="54"/>
      <c r="U90" s="37"/>
      <c r="V90" s="54"/>
      <c r="W90" s="37"/>
      <c r="X90" s="54"/>
      <c r="Y90" s="37"/>
      <c r="Z90" s="54"/>
      <c r="AA90" s="37"/>
      <c r="AB90" s="54"/>
      <c r="AC90" s="37"/>
      <c r="AD90" s="54"/>
      <c r="AE90" s="37"/>
      <c r="AF90" s="54"/>
      <c r="AG90" s="37"/>
    </row>
    <row r="91" spans="1:39" ht="12.75" customHeight="1">
      <c r="A91" s="187"/>
      <c r="B91" s="188"/>
      <c r="C91" s="232"/>
      <c r="D91" s="232"/>
      <c r="E91" s="187"/>
      <c r="F91" s="187"/>
      <c r="G91" s="187"/>
      <c r="H91" s="187"/>
      <c r="I91" s="187"/>
      <c r="J91" s="187"/>
      <c r="K91" s="187"/>
      <c r="L91" s="258"/>
      <c r="M91" s="259"/>
      <c r="N91" s="187"/>
      <c r="O91" s="237"/>
      <c r="P91" s="190"/>
      <c r="Q91" s="257"/>
      <c r="R91" s="54"/>
      <c r="S91" s="37"/>
      <c r="T91" s="54"/>
      <c r="U91" s="37"/>
      <c r="V91" s="54"/>
      <c r="W91" s="37"/>
      <c r="X91" s="54"/>
      <c r="Y91" s="37"/>
      <c r="Z91" s="54"/>
      <c r="AA91" s="37"/>
      <c r="AB91" s="54"/>
      <c r="AC91" s="37"/>
      <c r="AD91" s="54"/>
      <c r="AE91" s="37"/>
      <c r="AF91" s="54"/>
      <c r="AG91" s="37"/>
    </row>
    <row r="92" spans="1:39" ht="12.75" customHeight="1">
      <c r="A92" s="187"/>
      <c r="B92" s="188"/>
      <c r="C92" s="232"/>
      <c r="D92" s="232"/>
      <c r="E92" s="187"/>
      <c r="F92" s="187"/>
      <c r="G92" s="187"/>
      <c r="H92" s="187"/>
      <c r="I92" s="187"/>
      <c r="J92" s="187"/>
      <c r="K92" s="187"/>
      <c r="L92" s="258"/>
      <c r="M92" s="259"/>
      <c r="N92" s="187"/>
      <c r="O92" s="237"/>
      <c r="P92" s="188"/>
      <c r="Q92" s="257"/>
      <c r="R92" s="54"/>
      <c r="S92" s="37"/>
      <c r="T92" s="54"/>
      <c r="U92" s="37"/>
      <c r="V92" s="54"/>
      <c r="W92" s="37"/>
      <c r="X92" s="54"/>
      <c r="Y92" s="37"/>
      <c r="Z92" s="54"/>
      <c r="AA92" s="37"/>
      <c r="AB92" s="54"/>
      <c r="AC92" s="37"/>
      <c r="AD92" s="54"/>
      <c r="AE92" s="37"/>
      <c r="AF92" s="54"/>
      <c r="AG92" s="37"/>
    </row>
    <row r="93" spans="1:39" ht="12.75" customHeight="1">
      <c r="A93" s="106" t="s">
        <v>578</v>
      </c>
      <c r="B93" s="106"/>
      <c r="C93" s="106"/>
      <c r="D93" s="54"/>
      <c r="E93" s="37"/>
      <c r="F93" s="111" t="s">
        <v>580</v>
      </c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37"/>
      <c r="T93" s="54"/>
      <c r="U93" s="37"/>
      <c r="V93" s="54"/>
      <c r="W93" s="37"/>
      <c r="X93" s="54"/>
      <c r="Y93" s="37"/>
      <c r="Z93" s="54"/>
      <c r="AA93" s="37"/>
      <c r="AB93" s="54"/>
      <c r="AC93" s="37"/>
      <c r="AD93" s="54"/>
      <c r="AE93" s="37"/>
      <c r="AF93" s="54"/>
      <c r="AG93" s="37"/>
    </row>
    <row r="94" spans="1:39" ht="12.75" customHeight="1">
      <c r="A94" s="110" t="s">
        <v>579</v>
      </c>
      <c r="B94" s="106"/>
      <c r="C94" s="106"/>
      <c r="D94" s="54"/>
      <c r="E94" s="37"/>
      <c r="F94" s="111" t="s">
        <v>583</v>
      </c>
      <c r="G94" s="54"/>
      <c r="H94" s="54" t="s">
        <v>600</v>
      </c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37"/>
      <c r="T94" s="54"/>
      <c r="U94" s="37"/>
      <c r="V94" s="54"/>
      <c r="W94" s="37"/>
      <c r="X94" s="54"/>
      <c r="Y94" s="37"/>
      <c r="Z94" s="54"/>
      <c r="AA94" s="37"/>
      <c r="AB94" s="54"/>
      <c r="AC94" s="37"/>
      <c r="AD94" s="54"/>
      <c r="AE94" s="37"/>
      <c r="AF94" s="54"/>
      <c r="AG94" s="37"/>
    </row>
    <row r="95" spans="1:39" ht="12.75" customHeight="1">
      <c r="A95" s="54"/>
      <c r="B95" s="54"/>
      <c r="C95" s="106"/>
      <c r="D95" s="54"/>
      <c r="E95" s="37"/>
      <c r="F95" s="111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37"/>
      <c r="T95" s="54"/>
      <c r="U95" s="37"/>
      <c r="V95" s="54"/>
      <c r="W95" s="37"/>
      <c r="X95" s="54"/>
      <c r="Y95" s="37"/>
      <c r="Z95" s="54"/>
      <c r="AA95" s="37"/>
      <c r="AB95" s="54"/>
      <c r="AC95" s="37"/>
      <c r="AD95" s="54"/>
      <c r="AE95" s="37"/>
      <c r="AF95" s="54"/>
      <c r="AG95" s="37"/>
    </row>
    <row r="96" spans="1:39" ht="12.75" customHeight="1">
      <c r="A96" s="54"/>
      <c r="B96" s="54"/>
      <c r="C96" s="106"/>
      <c r="D96" s="54"/>
      <c r="E96" s="37"/>
      <c r="F96" s="111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37"/>
      <c r="T96" s="54"/>
      <c r="U96" s="37"/>
      <c r="V96" s="54"/>
      <c r="W96" s="37"/>
      <c r="X96" s="54"/>
      <c r="Y96" s="37"/>
      <c r="Z96" s="54"/>
      <c r="AA96" s="37"/>
      <c r="AB96" s="54"/>
      <c r="AC96" s="37"/>
      <c r="AD96" s="54"/>
      <c r="AE96" s="37"/>
    </row>
    <row r="97" spans="1:31" ht="12.75" customHeight="1">
      <c r="A97" s="54"/>
      <c r="B97" s="54"/>
      <c r="C97" s="106"/>
      <c r="D97" s="54"/>
      <c r="E97" s="37"/>
      <c r="F97" s="111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37"/>
      <c r="T97" s="54"/>
      <c r="U97" s="37"/>
      <c r="V97" s="54"/>
      <c r="W97" s="37"/>
      <c r="X97" s="54"/>
      <c r="Y97" s="37"/>
      <c r="Z97" s="54"/>
      <c r="AA97" s="37"/>
      <c r="AB97" s="54"/>
      <c r="AC97" s="37"/>
      <c r="AD97" s="54"/>
      <c r="AE97" s="37"/>
    </row>
    <row r="98" spans="1:31" ht="12.75" customHeight="1">
      <c r="A98" s="54"/>
      <c r="B98" s="54"/>
      <c r="C98" s="106"/>
      <c r="D98" s="54"/>
      <c r="E98" s="37"/>
      <c r="F98" s="111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37"/>
      <c r="T98" s="54"/>
      <c r="U98" s="37"/>
      <c r="V98" s="54"/>
      <c r="W98" s="37"/>
      <c r="X98" s="54"/>
      <c r="Y98" s="37"/>
      <c r="Z98" s="54"/>
      <c r="AA98" s="37"/>
      <c r="AB98" s="54"/>
      <c r="AC98" s="37"/>
      <c r="AD98" s="54"/>
      <c r="AE98" s="37"/>
    </row>
    <row r="99" spans="1:31" ht="12.75" customHeight="1">
      <c r="A99" s="54"/>
      <c r="B99" s="54"/>
      <c r="C99" s="106"/>
      <c r="D99" s="54"/>
      <c r="E99" s="37"/>
      <c r="F99" s="111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37"/>
      <c r="T99" s="54"/>
      <c r="U99" s="37"/>
      <c r="V99" s="54"/>
      <c r="W99" s="37"/>
      <c r="X99" s="54"/>
      <c r="Y99" s="37"/>
      <c r="Z99" s="54"/>
      <c r="AA99" s="37"/>
      <c r="AB99" s="54"/>
      <c r="AC99" s="37"/>
      <c r="AD99" s="54"/>
      <c r="AE99" s="37"/>
    </row>
    <row r="100" spans="1:31" ht="12.75" customHeight="1">
      <c r="A100" s="54"/>
      <c r="B100" s="54"/>
      <c r="C100" s="106"/>
      <c r="D100" s="54"/>
      <c r="E100" s="37"/>
      <c r="F100" s="111"/>
      <c r="G100" s="54"/>
      <c r="H100" s="37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37"/>
      <c r="T100" s="54"/>
      <c r="U100" s="37"/>
      <c r="V100" s="54"/>
      <c r="W100" s="37"/>
      <c r="X100" s="54"/>
      <c r="Y100" s="37"/>
      <c r="Z100" s="54"/>
      <c r="AA100" s="37"/>
      <c r="AB100" s="54"/>
      <c r="AC100" s="37"/>
      <c r="AD100" s="54"/>
      <c r="AE100" s="37"/>
    </row>
    <row r="101" spans="1:31" ht="12.75" customHeight="1">
      <c r="A101" s="54"/>
      <c r="B101" s="54"/>
      <c r="C101" s="106"/>
      <c r="D101" s="54"/>
      <c r="E101" s="37"/>
      <c r="F101" s="111"/>
      <c r="G101" s="54"/>
      <c r="H101" s="37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37"/>
      <c r="T101" s="54"/>
      <c r="U101" s="37"/>
      <c r="V101" s="54"/>
      <c r="W101" s="37"/>
      <c r="X101" s="54"/>
      <c r="Y101" s="37"/>
      <c r="Z101" s="54"/>
      <c r="AA101" s="37"/>
      <c r="AB101" s="54"/>
      <c r="AC101" s="37"/>
      <c r="AD101" s="54"/>
      <c r="AE101" s="37"/>
    </row>
    <row r="102" spans="1:31" ht="12.75" customHeight="1">
      <c r="A102" s="54"/>
      <c r="B102" s="54"/>
      <c r="C102" s="100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37"/>
      <c r="T102" s="54"/>
      <c r="U102" s="37"/>
      <c r="V102" s="54"/>
      <c r="W102" s="37"/>
      <c r="X102" s="54"/>
      <c r="Y102" s="37"/>
      <c r="Z102" s="54"/>
      <c r="AA102" s="37"/>
      <c r="AB102" s="54"/>
      <c r="AC102" s="37"/>
      <c r="AD102" s="54"/>
      <c r="AE102" s="37"/>
    </row>
    <row r="103" spans="1:31" ht="38.25" customHeight="1">
      <c r="A103" s="37"/>
      <c r="B103" s="130" t="s">
        <v>601</v>
      </c>
      <c r="C103" s="130"/>
      <c r="D103" s="54"/>
      <c r="E103" s="130"/>
      <c r="F103" s="6"/>
      <c r="G103" s="6"/>
      <c r="H103" s="114"/>
      <c r="I103" s="6"/>
      <c r="J103" s="114"/>
      <c r="K103" s="115"/>
      <c r="L103" s="6"/>
      <c r="M103" s="6"/>
      <c r="N103" s="1"/>
      <c r="O103" s="54"/>
      <c r="P103" s="54"/>
      <c r="Q103" s="202"/>
      <c r="R103" s="54"/>
      <c r="S103" s="37"/>
      <c r="T103" s="54"/>
      <c r="U103" s="37"/>
      <c r="V103" s="54"/>
      <c r="W103" s="37"/>
      <c r="X103" s="54"/>
      <c r="Y103" s="37"/>
      <c r="Z103" s="54"/>
      <c r="AA103" s="37"/>
      <c r="AB103" s="54"/>
      <c r="AC103" s="37"/>
      <c r="AD103" s="54"/>
      <c r="AE103" s="37"/>
    </row>
    <row r="104" spans="1:31" ht="12.75" customHeight="1">
      <c r="A104" s="92" t="s">
        <v>16</v>
      </c>
      <c r="B104" s="93" t="s">
        <v>550</v>
      </c>
      <c r="C104" s="93"/>
      <c r="D104" s="94" t="s">
        <v>561</v>
      </c>
      <c r="E104" s="93" t="s">
        <v>562</v>
      </c>
      <c r="F104" s="93" t="s">
        <v>563</v>
      </c>
      <c r="G104" s="93" t="s">
        <v>602</v>
      </c>
      <c r="H104" s="93" t="s">
        <v>603</v>
      </c>
      <c r="I104" s="93" t="s">
        <v>566</v>
      </c>
      <c r="J104" s="131" t="s">
        <v>567</v>
      </c>
      <c r="K104" s="93" t="s">
        <v>568</v>
      </c>
      <c r="L104" s="93" t="s">
        <v>604</v>
      </c>
      <c r="M104" s="93" t="s">
        <v>571</v>
      </c>
      <c r="N104" s="94" t="s">
        <v>572</v>
      </c>
      <c r="O104" s="54"/>
      <c r="P104" s="54"/>
      <c r="Q104" s="202"/>
      <c r="R104" s="54"/>
      <c r="S104" s="37"/>
      <c r="T104" s="54"/>
      <c r="U104" s="37"/>
      <c r="V104" s="54"/>
      <c r="W104" s="37"/>
      <c r="X104" s="54"/>
      <c r="Y104" s="37"/>
      <c r="Z104" s="54"/>
      <c r="AA104" s="37"/>
      <c r="AB104" s="54"/>
      <c r="AC104" s="37"/>
      <c r="AD104" s="54"/>
      <c r="AE104" s="37"/>
    </row>
    <row r="105" spans="1:31" ht="12.75" customHeight="1">
      <c r="A105" s="132">
        <v>1</v>
      </c>
      <c r="B105" s="133">
        <v>41579</v>
      </c>
      <c r="C105" s="133"/>
      <c r="D105" s="134" t="s">
        <v>605</v>
      </c>
      <c r="E105" s="135" t="s">
        <v>574</v>
      </c>
      <c r="F105" s="136">
        <v>82</v>
      </c>
      <c r="G105" s="135" t="s">
        <v>606</v>
      </c>
      <c r="H105" s="135">
        <v>100</v>
      </c>
      <c r="I105" s="137">
        <v>100</v>
      </c>
      <c r="J105" s="138" t="s">
        <v>607</v>
      </c>
      <c r="K105" s="139">
        <f t="shared" ref="K105:K136" si="49">H105-F105</f>
        <v>18</v>
      </c>
      <c r="L105" s="140">
        <f t="shared" ref="L105:L136" si="50">K105/F105</f>
        <v>0.21951219512195122</v>
      </c>
      <c r="M105" s="135" t="s">
        <v>577</v>
      </c>
      <c r="N105" s="141">
        <v>42657</v>
      </c>
      <c r="O105" s="54"/>
      <c r="P105" s="54"/>
      <c r="Q105" s="202"/>
      <c r="R105" s="54"/>
      <c r="S105" s="37"/>
      <c r="T105" s="54"/>
      <c r="U105" s="37"/>
      <c r="V105" s="54"/>
      <c r="W105" s="37"/>
      <c r="X105" s="54"/>
      <c r="Y105" s="37"/>
      <c r="Z105" s="54"/>
      <c r="AA105" s="37"/>
      <c r="AB105" s="54"/>
      <c r="AC105" s="37"/>
      <c r="AD105" s="54"/>
      <c r="AE105" s="37"/>
    </row>
    <row r="106" spans="1:31" ht="12.75" customHeight="1">
      <c r="A106" s="132">
        <v>2</v>
      </c>
      <c r="B106" s="133">
        <v>41794</v>
      </c>
      <c r="C106" s="133"/>
      <c r="D106" s="134" t="s">
        <v>608</v>
      </c>
      <c r="E106" s="135" t="s">
        <v>586</v>
      </c>
      <c r="F106" s="136">
        <v>257</v>
      </c>
      <c r="G106" s="135" t="s">
        <v>606</v>
      </c>
      <c r="H106" s="135">
        <v>300</v>
      </c>
      <c r="I106" s="137">
        <v>300</v>
      </c>
      <c r="J106" s="138" t="s">
        <v>607</v>
      </c>
      <c r="K106" s="139">
        <f t="shared" si="49"/>
        <v>43</v>
      </c>
      <c r="L106" s="140">
        <f t="shared" si="50"/>
        <v>0.16731517509727625</v>
      </c>
      <c r="M106" s="135" t="s">
        <v>577</v>
      </c>
      <c r="N106" s="141">
        <v>41822</v>
      </c>
      <c r="O106" s="54"/>
      <c r="P106" s="54"/>
      <c r="Q106" s="202"/>
      <c r="R106" s="54"/>
      <c r="S106" s="37"/>
      <c r="T106" s="54"/>
      <c r="U106" s="37"/>
      <c r="V106" s="54"/>
      <c r="W106" s="37"/>
      <c r="X106" s="54"/>
      <c r="Y106" s="37"/>
      <c r="Z106" s="54"/>
      <c r="AA106" s="37"/>
      <c r="AB106" s="54"/>
      <c r="AC106" s="37"/>
      <c r="AD106" s="54"/>
      <c r="AE106" s="37"/>
    </row>
    <row r="107" spans="1:31" ht="12.75" customHeight="1">
      <c r="A107" s="132">
        <v>3</v>
      </c>
      <c r="B107" s="133">
        <v>41828</v>
      </c>
      <c r="C107" s="133"/>
      <c r="D107" s="134" t="s">
        <v>609</v>
      </c>
      <c r="E107" s="135" t="s">
        <v>586</v>
      </c>
      <c r="F107" s="136">
        <v>393</v>
      </c>
      <c r="G107" s="135" t="s">
        <v>606</v>
      </c>
      <c r="H107" s="135">
        <v>468</v>
      </c>
      <c r="I107" s="137">
        <v>468</v>
      </c>
      <c r="J107" s="138" t="s">
        <v>607</v>
      </c>
      <c r="K107" s="139">
        <f t="shared" si="49"/>
        <v>75</v>
      </c>
      <c r="L107" s="140">
        <f t="shared" si="50"/>
        <v>0.19083969465648856</v>
      </c>
      <c r="M107" s="135" t="s">
        <v>577</v>
      </c>
      <c r="N107" s="141">
        <v>41863</v>
      </c>
      <c r="O107" s="54"/>
      <c r="P107" s="54"/>
      <c r="Q107" s="202"/>
      <c r="R107" s="54"/>
      <c r="S107" s="37"/>
      <c r="T107" s="54"/>
      <c r="U107" s="37"/>
      <c r="V107" s="54"/>
      <c r="W107" s="37"/>
      <c r="X107" s="54"/>
      <c r="Y107" s="37"/>
      <c r="Z107" s="54"/>
      <c r="AA107" s="37"/>
      <c r="AB107" s="54"/>
      <c r="AC107" s="37"/>
      <c r="AD107" s="54"/>
      <c r="AE107" s="37"/>
    </row>
    <row r="108" spans="1:31" ht="12.75" customHeight="1">
      <c r="A108" s="132">
        <v>4</v>
      </c>
      <c r="B108" s="133">
        <v>41857</v>
      </c>
      <c r="C108" s="133"/>
      <c r="D108" s="134" t="s">
        <v>610</v>
      </c>
      <c r="E108" s="135" t="s">
        <v>586</v>
      </c>
      <c r="F108" s="136">
        <v>205</v>
      </c>
      <c r="G108" s="135" t="s">
        <v>606</v>
      </c>
      <c r="H108" s="135">
        <v>275</v>
      </c>
      <c r="I108" s="137">
        <v>250</v>
      </c>
      <c r="J108" s="138" t="s">
        <v>607</v>
      </c>
      <c r="K108" s="139">
        <f t="shared" si="49"/>
        <v>70</v>
      </c>
      <c r="L108" s="140">
        <f t="shared" si="50"/>
        <v>0.34146341463414637</v>
      </c>
      <c r="M108" s="135" t="s">
        <v>577</v>
      </c>
      <c r="N108" s="141">
        <v>41962</v>
      </c>
      <c r="O108" s="54"/>
      <c r="P108" s="54"/>
      <c r="Q108" s="202"/>
      <c r="R108" s="54"/>
      <c r="S108" s="37"/>
      <c r="T108" s="54"/>
      <c r="U108" s="37"/>
      <c r="V108" s="54"/>
      <c r="W108" s="37"/>
      <c r="X108" s="54"/>
      <c r="Y108" s="37"/>
      <c r="Z108" s="54"/>
      <c r="AA108" s="37"/>
      <c r="AB108" s="54"/>
      <c r="AC108" s="37"/>
      <c r="AD108" s="54"/>
      <c r="AE108" s="37"/>
    </row>
    <row r="109" spans="1:31" ht="12.75" customHeight="1">
      <c r="A109" s="132">
        <v>5</v>
      </c>
      <c r="B109" s="133">
        <v>41886</v>
      </c>
      <c r="C109" s="133"/>
      <c r="D109" s="134" t="s">
        <v>611</v>
      </c>
      <c r="E109" s="135" t="s">
        <v>586</v>
      </c>
      <c r="F109" s="136">
        <v>162</v>
      </c>
      <c r="G109" s="135" t="s">
        <v>606</v>
      </c>
      <c r="H109" s="135">
        <v>190</v>
      </c>
      <c r="I109" s="137">
        <v>190</v>
      </c>
      <c r="J109" s="138" t="s">
        <v>607</v>
      </c>
      <c r="K109" s="139">
        <f t="shared" si="49"/>
        <v>28</v>
      </c>
      <c r="L109" s="140">
        <f t="shared" si="50"/>
        <v>0.1728395061728395</v>
      </c>
      <c r="M109" s="135" t="s">
        <v>577</v>
      </c>
      <c r="N109" s="141">
        <v>42006</v>
      </c>
      <c r="O109" s="54"/>
      <c r="P109" s="54"/>
      <c r="Q109" s="202"/>
      <c r="R109" s="54"/>
      <c r="S109" s="37"/>
      <c r="T109" s="54"/>
      <c r="U109" s="37"/>
      <c r="V109" s="54"/>
      <c r="W109" s="37"/>
      <c r="X109" s="54"/>
      <c r="Y109" s="37"/>
      <c r="Z109" s="54"/>
      <c r="AA109" s="37"/>
      <c r="AB109" s="54"/>
      <c r="AC109" s="37"/>
      <c r="AD109" s="54"/>
      <c r="AE109" s="37"/>
    </row>
    <row r="110" spans="1:31" ht="12.75" customHeight="1">
      <c r="A110" s="132">
        <v>6</v>
      </c>
      <c r="B110" s="133">
        <v>41886</v>
      </c>
      <c r="C110" s="133"/>
      <c r="D110" s="134" t="s">
        <v>612</v>
      </c>
      <c r="E110" s="135" t="s">
        <v>586</v>
      </c>
      <c r="F110" s="136">
        <v>75</v>
      </c>
      <c r="G110" s="135" t="s">
        <v>606</v>
      </c>
      <c r="H110" s="135">
        <v>91.5</v>
      </c>
      <c r="I110" s="137" t="s">
        <v>599</v>
      </c>
      <c r="J110" s="138" t="s">
        <v>613</v>
      </c>
      <c r="K110" s="139">
        <f t="shared" si="49"/>
        <v>16.5</v>
      </c>
      <c r="L110" s="140">
        <f t="shared" si="50"/>
        <v>0.22</v>
      </c>
      <c r="M110" s="135" t="s">
        <v>577</v>
      </c>
      <c r="N110" s="141">
        <v>41954</v>
      </c>
      <c r="O110" s="54"/>
      <c r="P110" s="54"/>
      <c r="Q110" s="202"/>
      <c r="R110" s="54"/>
      <c r="S110" s="37"/>
      <c r="T110" s="54"/>
      <c r="U110" s="37"/>
      <c r="V110" s="54"/>
      <c r="W110" s="37"/>
      <c r="X110" s="54"/>
      <c r="Y110" s="37"/>
      <c r="Z110" s="54"/>
      <c r="AA110" s="37"/>
      <c r="AB110" s="54"/>
      <c r="AC110" s="37"/>
      <c r="AD110" s="54"/>
      <c r="AE110" s="37"/>
    </row>
    <row r="111" spans="1:31" ht="12.75" customHeight="1">
      <c r="A111" s="132">
        <v>7</v>
      </c>
      <c r="B111" s="133">
        <v>41913</v>
      </c>
      <c r="C111" s="133"/>
      <c r="D111" s="134" t="s">
        <v>614</v>
      </c>
      <c r="E111" s="135" t="s">
        <v>586</v>
      </c>
      <c r="F111" s="136">
        <v>850</v>
      </c>
      <c r="G111" s="135" t="s">
        <v>606</v>
      </c>
      <c r="H111" s="135">
        <v>982.5</v>
      </c>
      <c r="I111" s="137">
        <v>1050</v>
      </c>
      <c r="J111" s="138" t="s">
        <v>615</v>
      </c>
      <c r="K111" s="139">
        <f t="shared" si="49"/>
        <v>132.5</v>
      </c>
      <c r="L111" s="140">
        <f t="shared" si="50"/>
        <v>0.15588235294117647</v>
      </c>
      <c r="M111" s="135" t="s">
        <v>577</v>
      </c>
      <c r="N111" s="141">
        <v>42039</v>
      </c>
      <c r="O111" s="54"/>
      <c r="P111" s="54"/>
      <c r="Q111" s="202"/>
      <c r="R111" s="54"/>
      <c r="S111" s="37"/>
      <c r="T111" s="54"/>
      <c r="U111" s="37"/>
      <c r="V111" s="54"/>
      <c r="W111" s="37"/>
      <c r="X111" s="54"/>
      <c r="Y111" s="37"/>
      <c r="Z111" s="54"/>
      <c r="AA111" s="37"/>
      <c r="AB111" s="54"/>
      <c r="AC111" s="37"/>
      <c r="AD111" s="54"/>
      <c r="AE111" s="37"/>
    </row>
    <row r="112" spans="1:31" ht="12.75" customHeight="1">
      <c r="A112" s="132">
        <v>8</v>
      </c>
      <c r="B112" s="133">
        <v>41913</v>
      </c>
      <c r="C112" s="133"/>
      <c r="D112" s="134" t="s">
        <v>616</v>
      </c>
      <c r="E112" s="135" t="s">
        <v>586</v>
      </c>
      <c r="F112" s="136">
        <v>475</v>
      </c>
      <c r="G112" s="135" t="s">
        <v>606</v>
      </c>
      <c r="H112" s="135">
        <v>515</v>
      </c>
      <c r="I112" s="137">
        <v>600</v>
      </c>
      <c r="J112" s="138" t="s">
        <v>617</v>
      </c>
      <c r="K112" s="139">
        <f t="shared" si="49"/>
        <v>40</v>
      </c>
      <c r="L112" s="140">
        <f t="shared" si="50"/>
        <v>8.4210526315789472E-2</v>
      </c>
      <c r="M112" s="135" t="s">
        <v>577</v>
      </c>
      <c r="N112" s="141">
        <v>41939</v>
      </c>
      <c r="O112" s="54"/>
      <c r="P112" s="54"/>
      <c r="Q112" s="202"/>
      <c r="R112" s="54"/>
      <c r="S112" s="37"/>
      <c r="T112" s="54"/>
      <c r="U112" s="37"/>
      <c r="V112" s="54"/>
      <c r="W112" s="37"/>
      <c r="X112" s="54"/>
      <c r="Y112" s="37"/>
      <c r="Z112" s="54"/>
      <c r="AA112" s="37"/>
      <c r="AB112" s="54"/>
      <c r="AC112" s="37"/>
      <c r="AD112" s="54"/>
      <c r="AE112" s="37"/>
    </row>
    <row r="113" spans="1:31" ht="12.75" customHeight="1">
      <c r="A113" s="132">
        <v>9</v>
      </c>
      <c r="B113" s="133">
        <v>41913</v>
      </c>
      <c r="C113" s="133"/>
      <c r="D113" s="134" t="s">
        <v>618</v>
      </c>
      <c r="E113" s="135" t="s">
        <v>586</v>
      </c>
      <c r="F113" s="136">
        <v>86</v>
      </c>
      <c r="G113" s="135" t="s">
        <v>606</v>
      </c>
      <c r="H113" s="135">
        <v>99</v>
      </c>
      <c r="I113" s="137">
        <v>140</v>
      </c>
      <c r="J113" s="138" t="s">
        <v>619</v>
      </c>
      <c r="K113" s="139">
        <f t="shared" si="49"/>
        <v>13</v>
      </c>
      <c r="L113" s="140">
        <f t="shared" si="50"/>
        <v>0.15116279069767441</v>
      </c>
      <c r="M113" s="135" t="s">
        <v>577</v>
      </c>
      <c r="N113" s="141">
        <v>41939</v>
      </c>
      <c r="O113" s="54"/>
      <c r="P113" s="54"/>
      <c r="Q113" s="202"/>
      <c r="R113" s="54"/>
      <c r="S113" s="37"/>
      <c r="T113" s="54"/>
      <c r="U113" s="37"/>
      <c r="V113" s="54"/>
      <c r="W113" s="37"/>
      <c r="X113" s="54"/>
      <c r="Y113" s="37"/>
      <c r="Z113" s="54"/>
      <c r="AA113" s="37"/>
      <c r="AB113" s="54"/>
      <c r="AC113" s="37"/>
      <c r="AD113" s="54"/>
      <c r="AE113" s="37"/>
    </row>
    <row r="114" spans="1:31" ht="12.75" customHeight="1">
      <c r="A114" s="132">
        <v>10</v>
      </c>
      <c r="B114" s="133">
        <v>41926</v>
      </c>
      <c r="C114" s="133"/>
      <c r="D114" s="134" t="s">
        <v>620</v>
      </c>
      <c r="E114" s="135" t="s">
        <v>586</v>
      </c>
      <c r="F114" s="136">
        <v>496.6</v>
      </c>
      <c r="G114" s="135" t="s">
        <v>606</v>
      </c>
      <c r="H114" s="135">
        <v>621</v>
      </c>
      <c r="I114" s="137">
        <v>580</v>
      </c>
      <c r="J114" s="138" t="s">
        <v>607</v>
      </c>
      <c r="K114" s="139">
        <f t="shared" si="49"/>
        <v>124.39999999999998</v>
      </c>
      <c r="L114" s="140">
        <f t="shared" si="50"/>
        <v>0.25050342327829234</v>
      </c>
      <c r="M114" s="135" t="s">
        <v>577</v>
      </c>
      <c r="N114" s="141">
        <v>42605</v>
      </c>
      <c r="O114" s="54"/>
      <c r="P114" s="54"/>
      <c r="Q114" s="202"/>
      <c r="R114" s="54"/>
      <c r="S114" s="37"/>
      <c r="T114" s="54"/>
      <c r="U114" s="37"/>
      <c r="V114" s="54"/>
      <c r="W114" s="37"/>
      <c r="X114" s="54"/>
      <c r="Y114" s="37"/>
      <c r="Z114" s="54"/>
      <c r="AA114" s="37"/>
      <c r="AB114" s="54"/>
      <c r="AC114" s="37"/>
      <c r="AD114" s="54"/>
      <c r="AE114" s="37"/>
    </row>
    <row r="115" spans="1:31" ht="12.75" customHeight="1">
      <c r="A115" s="132">
        <v>11</v>
      </c>
      <c r="B115" s="133">
        <v>41926</v>
      </c>
      <c r="C115" s="133"/>
      <c r="D115" s="134" t="s">
        <v>621</v>
      </c>
      <c r="E115" s="135" t="s">
        <v>586</v>
      </c>
      <c r="F115" s="136">
        <v>2481.9</v>
      </c>
      <c r="G115" s="135" t="s">
        <v>606</v>
      </c>
      <c r="H115" s="135">
        <v>2840</v>
      </c>
      <c r="I115" s="137">
        <v>2870</v>
      </c>
      <c r="J115" s="138" t="s">
        <v>622</v>
      </c>
      <c r="K115" s="139">
        <f t="shared" si="49"/>
        <v>358.09999999999991</v>
      </c>
      <c r="L115" s="140">
        <f t="shared" si="50"/>
        <v>0.14428462065353154</v>
      </c>
      <c r="M115" s="135" t="s">
        <v>577</v>
      </c>
      <c r="N115" s="141">
        <v>42017</v>
      </c>
      <c r="O115" s="54"/>
      <c r="P115" s="54"/>
      <c r="Q115" s="202"/>
      <c r="R115" s="54"/>
      <c r="S115" s="37"/>
      <c r="T115" s="54"/>
      <c r="U115" s="37"/>
      <c r="V115" s="54"/>
      <c r="W115" s="37"/>
      <c r="X115" s="54"/>
      <c r="Y115" s="37"/>
      <c r="Z115" s="54"/>
      <c r="AA115" s="37"/>
      <c r="AB115" s="54"/>
      <c r="AC115" s="37"/>
      <c r="AD115" s="54"/>
      <c r="AE115" s="37"/>
    </row>
    <row r="116" spans="1:31" ht="12.75" customHeight="1">
      <c r="A116" s="132">
        <v>12</v>
      </c>
      <c r="B116" s="133">
        <v>41928</v>
      </c>
      <c r="C116" s="133"/>
      <c r="D116" s="134" t="s">
        <v>623</v>
      </c>
      <c r="E116" s="135" t="s">
        <v>586</v>
      </c>
      <c r="F116" s="136">
        <v>84.5</v>
      </c>
      <c r="G116" s="135" t="s">
        <v>606</v>
      </c>
      <c r="H116" s="135">
        <v>93</v>
      </c>
      <c r="I116" s="137">
        <v>110</v>
      </c>
      <c r="J116" s="138" t="s">
        <v>624</v>
      </c>
      <c r="K116" s="139">
        <f t="shared" si="49"/>
        <v>8.5</v>
      </c>
      <c r="L116" s="140">
        <f t="shared" si="50"/>
        <v>0.10059171597633136</v>
      </c>
      <c r="M116" s="135" t="s">
        <v>577</v>
      </c>
      <c r="N116" s="141">
        <v>41939</v>
      </c>
      <c r="O116" s="54"/>
      <c r="P116" s="54"/>
      <c r="Q116" s="202"/>
      <c r="R116" s="54"/>
      <c r="S116" s="37"/>
      <c r="T116" s="54"/>
      <c r="U116" s="37"/>
      <c r="V116" s="54"/>
      <c r="W116" s="37"/>
      <c r="X116" s="54"/>
      <c r="Y116" s="37"/>
      <c r="Z116" s="54"/>
      <c r="AA116" s="37"/>
      <c r="AB116" s="54"/>
      <c r="AC116" s="37"/>
      <c r="AD116" s="54"/>
      <c r="AE116" s="37"/>
    </row>
    <row r="117" spans="1:31" ht="12.75" customHeight="1">
      <c r="A117" s="132">
        <v>13</v>
      </c>
      <c r="B117" s="133">
        <v>41928</v>
      </c>
      <c r="C117" s="133"/>
      <c r="D117" s="134" t="s">
        <v>625</v>
      </c>
      <c r="E117" s="135" t="s">
        <v>586</v>
      </c>
      <c r="F117" s="136">
        <v>401</v>
      </c>
      <c r="G117" s="135" t="s">
        <v>606</v>
      </c>
      <c r="H117" s="135">
        <v>428</v>
      </c>
      <c r="I117" s="137">
        <v>450</v>
      </c>
      <c r="J117" s="138" t="s">
        <v>626</v>
      </c>
      <c r="K117" s="139">
        <f t="shared" si="49"/>
        <v>27</v>
      </c>
      <c r="L117" s="140">
        <f t="shared" si="50"/>
        <v>6.7331670822942641E-2</v>
      </c>
      <c r="M117" s="135" t="s">
        <v>577</v>
      </c>
      <c r="N117" s="141">
        <v>42020</v>
      </c>
      <c r="O117" s="54"/>
      <c r="P117" s="54"/>
      <c r="Q117" s="202"/>
      <c r="R117" s="54"/>
      <c r="S117" s="37"/>
      <c r="T117" s="54"/>
      <c r="U117" s="37"/>
      <c r="V117" s="54"/>
      <c r="W117" s="37"/>
      <c r="X117" s="54"/>
      <c r="Y117" s="37"/>
      <c r="Z117" s="54"/>
      <c r="AA117" s="37"/>
      <c r="AB117" s="54"/>
      <c r="AC117" s="37"/>
      <c r="AD117" s="54"/>
      <c r="AE117" s="37"/>
    </row>
    <row r="118" spans="1:31" ht="12.75" customHeight="1">
      <c r="A118" s="132">
        <v>14</v>
      </c>
      <c r="B118" s="133">
        <v>41928</v>
      </c>
      <c r="C118" s="133"/>
      <c r="D118" s="134" t="s">
        <v>627</v>
      </c>
      <c r="E118" s="135" t="s">
        <v>586</v>
      </c>
      <c r="F118" s="136">
        <v>101</v>
      </c>
      <c r="G118" s="135" t="s">
        <v>606</v>
      </c>
      <c r="H118" s="135">
        <v>112</v>
      </c>
      <c r="I118" s="137">
        <v>120</v>
      </c>
      <c r="J118" s="138" t="s">
        <v>628</v>
      </c>
      <c r="K118" s="139">
        <f t="shared" si="49"/>
        <v>11</v>
      </c>
      <c r="L118" s="140">
        <f t="shared" si="50"/>
        <v>0.10891089108910891</v>
      </c>
      <c r="M118" s="135" t="s">
        <v>577</v>
      </c>
      <c r="N118" s="141">
        <v>41939</v>
      </c>
      <c r="O118" s="54"/>
      <c r="P118" s="54"/>
      <c r="Q118" s="202"/>
      <c r="R118" s="54"/>
      <c r="S118" s="37"/>
      <c r="T118" s="54"/>
      <c r="U118" s="37"/>
      <c r="V118" s="54"/>
      <c r="W118" s="37"/>
      <c r="X118" s="54"/>
      <c r="Y118" s="37"/>
      <c r="Z118" s="54"/>
      <c r="AA118" s="37"/>
      <c r="AB118" s="54"/>
      <c r="AC118" s="37"/>
      <c r="AD118" s="54"/>
      <c r="AE118" s="37"/>
    </row>
    <row r="119" spans="1:31" ht="12.75" customHeight="1">
      <c r="A119" s="132">
        <v>15</v>
      </c>
      <c r="B119" s="133">
        <v>41954</v>
      </c>
      <c r="C119" s="133"/>
      <c r="D119" s="134" t="s">
        <v>629</v>
      </c>
      <c r="E119" s="135" t="s">
        <v>586</v>
      </c>
      <c r="F119" s="136">
        <v>59</v>
      </c>
      <c r="G119" s="135" t="s">
        <v>606</v>
      </c>
      <c r="H119" s="135">
        <v>76</v>
      </c>
      <c r="I119" s="137">
        <v>76</v>
      </c>
      <c r="J119" s="138" t="s">
        <v>607</v>
      </c>
      <c r="K119" s="139">
        <f t="shared" si="49"/>
        <v>17</v>
      </c>
      <c r="L119" s="140">
        <f t="shared" si="50"/>
        <v>0.28813559322033899</v>
      </c>
      <c r="M119" s="135" t="s">
        <v>577</v>
      </c>
      <c r="N119" s="141">
        <v>43032</v>
      </c>
      <c r="O119" s="54"/>
      <c r="P119" s="54"/>
      <c r="Q119" s="202"/>
      <c r="R119" s="54"/>
      <c r="S119" s="37"/>
      <c r="T119" s="54"/>
      <c r="U119" s="37"/>
      <c r="V119" s="54"/>
      <c r="W119" s="37"/>
      <c r="X119" s="54"/>
      <c r="Y119" s="37"/>
      <c r="Z119" s="54"/>
      <c r="AA119" s="37"/>
      <c r="AB119" s="54"/>
      <c r="AC119" s="37"/>
      <c r="AD119" s="54"/>
      <c r="AE119" s="37"/>
    </row>
    <row r="120" spans="1:31" ht="12.75" customHeight="1">
      <c r="A120" s="132">
        <v>16</v>
      </c>
      <c r="B120" s="133">
        <v>41954</v>
      </c>
      <c r="C120" s="133"/>
      <c r="D120" s="134" t="s">
        <v>618</v>
      </c>
      <c r="E120" s="135" t="s">
        <v>586</v>
      </c>
      <c r="F120" s="136">
        <v>99</v>
      </c>
      <c r="G120" s="135" t="s">
        <v>606</v>
      </c>
      <c r="H120" s="135">
        <v>120</v>
      </c>
      <c r="I120" s="137">
        <v>120</v>
      </c>
      <c r="J120" s="138" t="s">
        <v>595</v>
      </c>
      <c r="K120" s="139">
        <f t="shared" si="49"/>
        <v>21</v>
      </c>
      <c r="L120" s="140">
        <f t="shared" si="50"/>
        <v>0.21212121212121213</v>
      </c>
      <c r="M120" s="135" t="s">
        <v>577</v>
      </c>
      <c r="N120" s="141">
        <v>41960</v>
      </c>
      <c r="O120" s="54"/>
      <c r="P120" s="54"/>
      <c r="Q120" s="202"/>
      <c r="R120" s="54"/>
      <c r="S120" s="37"/>
      <c r="T120" s="54"/>
      <c r="U120" s="37"/>
      <c r="V120" s="54"/>
      <c r="W120" s="37"/>
      <c r="X120" s="54"/>
      <c r="Y120" s="37"/>
      <c r="Z120" s="54"/>
      <c r="AA120" s="37"/>
      <c r="AB120" s="54"/>
      <c r="AC120" s="37"/>
      <c r="AD120" s="54"/>
      <c r="AE120" s="37"/>
    </row>
    <row r="121" spans="1:31" ht="12.75" customHeight="1">
      <c r="A121" s="132">
        <v>17</v>
      </c>
      <c r="B121" s="133">
        <v>41956</v>
      </c>
      <c r="C121" s="133"/>
      <c r="D121" s="134" t="s">
        <v>630</v>
      </c>
      <c r="E121" s="135" t="s">
        <v>586</v>
      </c>
      <c r="F121" s="136">
        <v>22</v>
      </c>
      <c r="G121" s="135" t="s">
        <v>606</v>
      </c>
      <c r="H121" s="135">
        <v>33.549999999999997</v>
      </c>
      <c r="I121" s="137">
        <v>32</v>
      </c>
      <c r="J121" s="138" t="s">
        <v>631</v>
      </c>
      <c r="K121" s="139">
        <f t="shared" si="49"/>
        <v>11.549999999999997</v>
      </c>
      <c r="L121" s="140">
        <f t="shared" si="50"/>
        <v>0.52499999999999991</v>
      </c>
      <c r="M121" s="135" t="s">
        <v>577</v>
      </c>
      <c r="N121" s="141">
        <v>42188</v>
      </c>
      <c r="O121" s="54"/>
      <c r="P121" s="54"/>
      <c r="Q121" s="202"/>
      <c r="R121" s="54"/>
      <c r="S121" s="37"/>
      <c r="T121" s="54"/>
      <c r="U121" s="37"/>
      <c r="V121" s="54"/>
      <c r="W121" s="37"/>
      <c r="X121" s="54"/>
      <c r="Y121" s="37"/>
      <c r="Z121" s="54"/>
      <c r="AA121" s="37"/>
      <c r="AB121" s="54"/>
      <c r="AC121" s="37"/>
      <c r="AD121" s="54"/>
      <c r="AE121" s="37"/>
    </row>
    <row r="122" spans="1:31" ht="12.75" customHeight="1">
      <c r="A122" s="132">
        <v>18</v>
      </c>
      <c r="B122" s="133">
        <v>41976</v>
      </c>
      <c r="C122" s="133"/>
      <c r="D122" s="134" t="s">
        <v>632</v>
      </c>
      <c r="E122" s="135" t="s">
        <v>586</v>
      </c>
      <c r="F122" s="136">
        <v>440</v>
      </c>
      <c r="G122" s="135" t="s">
        <v>606</v>
      </c>
      <c r="H122" s="135">
        <v>520</v>
      </c>
      <c r="I122" s="137">
        <v>520</v>
      </c>
      <c r="J122" s="138" t="s">
        <v>633</v>
      </c>
      <c r="K122" s="139">
        <f t="shared" si="49"/>
        <v>80</v>
      </c>
      <c r="L122" s="140">
        <f t="shared" si="50"/>
        <v>0.18181818181818182</v>
      </c>
      <c r="M122" s="135" t="s">
        <v>577</v>
      </c>
      <c r="N122" s="141">
        <v>42208</v>
      </c>
      <c r="O122" s="54"/>
      <c r="P122" s="54"/>
      <c r="Q122" s="202"/>
      <c r="R122" s="54"/>
      <c r="S122" s="37"/>
      <c r="T122" s="54"/>
      <c r="U122" s="37"/>
      <c r="V122" s="54"/>
      <c r="W122" s="37"/>
      <c r="X122" s="54"/>
      <c r="Y122" s="37"/>
      <c r="Z122" s="54"/>
      <c r="AA122" s="37"/>
      <c r="AB122" s="54"/>
      <c r="AC122" s="37"/>
      <c r="AD122" s="54"/>
      <c r="AE122" s="37"/>
    </row>
    <row r="123" spans="1:31" ht="12.75" customHeight="1">
      <c r="A123" s="132">
        <v>19</v>
      </c>
      <c r="B123" s="133">
        <v>41976</v>
      </c>
      <c r="C123" s="133"/>
      <c r="D123" s="134" t="s">
        <v>634</v>
      </c>
      <c r="E123" s="135" t="s">
        <v>586</v>
      </c>
      <c r="F123" s="136">
        <v>360</v>
      </c>
      <c r="G123" s="135" t="s">
        <v>606</v>
      </c>
      <c r="H123" s="135">
        <v>427</v>
      </c>
      <c r="I123" s="137">
        <v>425</v>
      </c>
      <c r="J123" s="138" t="s">
        <v>635</v>
      </c>
      <c r="K123" s="139">
        <f t="shared" si="49"/>
        <v>67</v>
      </c>
      <c r="L123" s="140">
        <f t="shared" si="50"/>
        <v>0.18611111111111112</v>
      </c>
      <c r="M123" s="135" t="s">
        <v>577</v>
      </c>
      <c r="N123" s="141">
        <v>42058</v>
      </c>
      <c r="O123" s="54"/>
      <c r="P123" s="54"/>
      <c r="Q123" s="202"/>
      <c r="R123" s="54"/>
      <c r="S123" s="37"/>
      <c r="T123" s="54"/>
      <c r="U123" s="37"/>
      <c r="V123" s="54"/>
      <c r="W123" s="37"/>
      <c r="X123" s="54"/>
      <c r="Y123" s="37"/>
      <c r="Z123" s="54"/>
      <c r="AA123" s="37"/>
      <c r="AB123" s="54"/>
      <c r="AC123" s="37"/>
      <c r="AD123" s="54"/>
      <c r="AE123" s="37"/>
    </row>
    <row r="124" spans="1:31" ht="12.75" customHeight="1">
      <c r="A124" s="132">
        <v>20</v>
      </c>
      <c r="B124" s="133">
        <v>42012</v>
      </c>
      <c r="C124" s="133"/>
      <c r="D124" s="134" t="s">
        <v>636</v>
      </c>
      <c r="E124" s="135" t="s">
        <v>586</v>
      </c>
      <c r="F124" s="136">
        <v>360</v>
      </c>
      <c r="G124" s="135" t="s">
        <v>606</v>
      </c>
      <c r="H124" s="135">
        <v>455</v>
      </c>
      <c r="I124" s="137">
        <v>420</v>
      </c>
      <c r="J124" s="138" t="s">
        <v>637</v>
      </c>
      <c r="K124" s="139">
        <f t="shared" si="49"/>
        <v>95</v>
      </c>
      <c r="L124" s="140">
        <f t="shared" si="50"/>
        <v>0.2638888888888889</v>
      </c>
      <c r="M124" s="135" t="s">
        <v>577</v>
      </c>
      <c r="N124" s="141">
        <v>42024</v>
      </c>
      <c r="O124" s="54"/>
      <c r="P124" s="54"/>
      <c r="Q124" s="202"/>
      <c r="R124" s="54"/>
      <c r="S124" s="37"/>
      <c r="T124" s="54"/>
      <c r="U124" s="37"/>
      <c r="V124" s="54"/>
      <c r="W124" s="37"/>
      <c r="X124" s="54"/>
      <c r="Y124" s="37"/>
      <c r="Z124" s="54"/>
      <c r="AA124" s="37"/>
      <c r="AB124" s="54"/>
      <c r="AC124" s="37"/>
      <c r="AD124" s="54"/>
      <c r="AE124" s="37"/>
    </row>
    <row r="125" spans="1:31" ht="12.75" customHeight="1">
      <c r="A125" s="132">
        <v>21</v>
      </c>
      <c r="B125" s="133">
        <v>42012</v>
      </c>
      <c r="C125" s="133"/>
      <c r="D125" s="134" t="s">
        <v>638</v>
      </c>
      <c r="E125" s="135" t="s">
        <v>586</v>
      </c>
      <c r="F125" s="136">
        <v>130</v>
      </c>
      <c r="G125" s="135"/>
      <c r="H125" s="135">
        <v>175.5</v>
      </c>
      <c r="I125" s="137">
        <v>165</v>
      </c>
      <c r="J125" s="138" t="s">
        <v>639</v>
      </c>
      <c r="K125" s="139">
        <f t="shared" si="49"/>
        <v>45.5</v>
      </c>
      <c r="L125" s="140">
        <f t="shared" si="50"/>
        <v>0.35</v>
      </c>
      <c r="M125" s="135" t="s">
        <v>577</v>
      </c>
      <c r="N125" s="141">
        <v>43088</v>
      </c>
      <c r="O125" s="54"/>
      <c r="P125" s="54"/>
      <c r="Q125" s="202"/>
      <c r="R125" s="54"/>
      <c r="S125" s="37"/>
      <c r="T125" s="54"/>
      <c r="U125" s="37"/>
      <c r="V125" s="54"/>
      <c r="W125" s="37"/>
      <c r="X125" s="54"/>
      <c r="Y125" s="37"/>
      <c r="Z125" s="54"/>
      <c r="AA125" s="37"/>
      <c r="AB125" s="54"/>
      <c r="AC125" s="37"/>
      <c r="AD125" s="54"/>
      <c r="AE125" s="37"/>
    </row>
    <row r="126" spans="1:31" ht="12.75" customHeight="1">
      <c r="A126" s="132">
        <v>22</v>
      </c>
      <c r="B126" s="133">
        <v>42040</v>
      </c>
      <c r="C126" s="133"/>
      <c r="D126" s="134" t="s">
        <v>396</v>
      </c>
      <c r="E126" s="135" t="s">
        <v>574</v>
      </c>
      <c r="F126" s="136">
        <v>98</v>
      </c>
      <c r="G126" s="135"/>
      <c r="H126" s="135">
        <v>120</v>
      </c>
      <c r="I126" s="137">
        <v>120</v>
      </c>
      <c r="J126" s="138" t="s">
        <v>607</v>
      </c>
      <c r="K126" s="139">
        <f t="shared" si="49"/>
        <v>22</v>
      </c>
      <c r="L126" s="140">
        <f t="shared" si="50"/>
        <v>0.22448979591836735</v>
      </c>
      <c r="M126" s="135" t="s">
        <v>577</v>
      </c>
      <c r="N126" s="141">
        <v>42753</v>
      </c>
      <c r="O126" s="54"/>
      <c r="P126" s="54"/>
      <c r="Q126" s="202"/>
      <c r="R126" s="54"/>
      <c r="S126" s="37"/>
      <c r="T126" s="54"/>
      <c r="U126" s="37"/>
      <c r="V126" s="54"/>
      <c r="W126" s="37"/>
      <c r="X126" s="54"/>
      <c r="Y126" s="37"/>
      <c r="Z126" s="54"/>
      <c r="AA126" s="37"/>
      <c r="AB126" s="54"/>
      <c r="AC126" s="37"/>
      <c r="AD126" s="54"/>
      <c r="AE126" s="37"/>
    </row>
    <row r="127" spans="1:31" ht="12.75" customHeight="1">
      <c r="A127" s="132">
        <v>23</v>
      </c>
      <c r="B127" s="133">
        <v>42040</v>
      </c>
      <c r="C127" s="133"/>
      <c r="D127" s="134" t="s">
        <v>640</v>
      </c>
      <c r="E127" s="135" t="s">
        <v>574</v>
      </c>
      <c r="F127" s="136">
        <v>196</v>
      </c>
      <c r="G127" s="135"/>
      <c r="H127" s="135">
        <v>262</v>
      </c>
      <c r="I127" s="137">
        <v>255</v>
      </c>
      <c r="J127" s="138" t="s">
        <v>607</v>
      </c>
      <c r="K127" s="139">
        <f t="shared" si="49"/>
        <v>66</v>
      </c>
      <c r="L127" s="140">
        <f t="shared" si="50"/>
        <v>0.33673469387755101</v>
      </c>
      <c r="M127" s="135" t="s">
        <v>577</v>
      </c>
      <c r="N127" s="141">
        <v>42599</v>
      </c>
      <c r="O127" s="54"/>
      <c r="P127" s="54"/>
      <c r="Q127" s="202"/>
      <c r="R127" s="54"/>
      <c r="S127" s="37"/>
      <c r="T127" s="54"/>
      <c r="U127" s="37"/>
      <c r="V127" s="54"/>
      <c r="W127" s="37"/>
      <c r="X127" s="54"/>
      <c r="Y127" s="37"/>
      <c r="Z127" s="54"/>
      <c r="AA127" s="37"/>
      <c r="AB127" s="54"/>
      <c r="AC127" s="37"/>
      <c r="AD127" s="54"/>
      <c r="AE127" s="37"/>
    </row>
    <row r="128" spans="1:31" ht="12.75" customHeight="1">
      <c r="A128" s="142">
        <v>24</v>
      </c>
      <c r="B128" s="143">
        <v>42067</v>
      </c>
      <c r="C128" s="143"/>
      <c r="D128" s="144" t="s">
        <v>395</v>
      </c>
      <c r="E128" s="145" t="s">
        <v>574</v>
      </c>
      <c r="F128" s="146">
        <v>235</v>
      </c>
      <c r="G128" s="146"/>
      <c r="H128" s="147">
        <v>77</v>
      </c>
      <c r="I128" s="147" t="s">
        <v>641</v>
      </c>
      <c r="J128" s="148" t="s">
        <v>642</v>
      </c>
      <c r="K128" s="149">
        <f t="shared" si="49"/>
        <v>-158</v>
      </c>
      <c r="L128" s="150">
        <f t="shared" si="50"/>
        <v>-0.67234042553191486</v>
      </c>
      <c r="M128" s="146" t="s">
        <v>587</v>
      </c>
      <c r="N128" s="143">
        <v>43522</v>
      </c>
      <c r="O128" s="54"/>
      <c r="P128" s="54"/>
      <c r="Q128" s="202"/>
      <c r="R128" s="54"/>
      <c r="S128" s="37"/>
      <c r="T128" s="54"/>
      <c r="U128" s="37"/>
      <c r="V128" s="54"/>
      <c r="W128" s="37"/>
      <c r="X128" s="54"/>
      <c r="Y128" s="37"/>
      <c r="Z128" s="54"/>
      <c r="AA128" s="37"/>
      <c r="AB128" s="54"/>
      <c r="AC128" s="37"/>
      <c r="AD128" s="54"/>
      <c r="AE128" s="37"/>
    </row>
    <row r="129" spans="1:31" ht="12.75" customHeight="1">
      <c r="A129" s="132">
        <v>25</v>
      </c>
      <c r="B129" s="133">
        <v>42067</v>
      </c>
      <c r="C129" s="133"/>
      <c r="D129" s="134" t="s">
        <v>643</v>
      </c>
      <c r="E129" s="135" t="s">
        <v>574</v>
      </c>
      <c r="F129" s="136">
        <v>185</v>
      </c>
      <c r="G129" s="135"/>
      <c r="H129" s="135">
        <v>224</v>
      </c>
      <c r="I129" s="137" t="s">
        <v>644</v>
      </c>
      <c r="J129" s="138" t="s">
        <v>607</v>
      </c>
      <c r="K129" s="139">
        <f t="shared" si="49"/>
        <v>39</v>
      </c>
      <c r="L129" s="140">
        <f t="shared" si="50"/>
        <v>0.21081081081081082</v>
      </c>
      <c r="M129" s="135" t="s">
        <v>577</v>
      </c>
      <c r="N129" s="141">
        <v>42647</v>
      </c>
      <c r="O129" s="54"/>
      <c r="P129" s="54"/>
      <c r="Q129" s="202"/>
      <c r="R129" s="54"/>
      <c r="S129" s="37"/>
      <c r="T129" s="54"/>
      <c r="U129" s="37"/>
      <c r="V129" s="54"/>
      <c r="W129" s="37"/>
      <c r="X129" s="54"/>
      <c r="Y129" s="37"/>
      <c r="Z129" s="54"/>
      <c r="AA129" s="37"/>
      <c r="AB129" s="54"/>
      <c r="AC129" s="37"/>
      <c r="AD129" s="54"/>
      <c r="AE129" s="37"/>
    </row>
    <row r="130" spans="1:31" ht="12.75" customHeight="1">
      <c r="A130" s="142">
        <v>26</v>
      </c>
      <c r="B130" s="143">
        <v>42090</v>
      </c>
      <c r="C130" s="143"/>
      <c r="D130" s="151" t="s">
        <v>645</v>
      </c>
      <c r="E130" s="146" t="s">
        <v>574</v>
      </c>
      <c r="F130" s="146">
        <v>49.5</v>
      </c>
      <c r="G130" s="147"/>
      <c r="H130" s="147">
        <v>15.85</v>
      </c>
      <c r="I130" s="147">
        <v>67</v>
      </c>
      <c r="J130" s="148" t="s">
        <v>646</v>
      </c>
      <c r="K130" s="147">
        <f t="shared" si="49"/>
        <v>-33.65</v>
      </c>
      <c r="L130" s="152">
        <f t="shared" si="50"/>
        <v>-0.67979797979797973</v>
      </c>
      <c r="M130" s="146" t="s">
        <v>587</v>
      </c>
      <c r="N130" s="153">
        <v>43627</v>
      </c>
      <c r="O130" s="54"/>
      <c r="P130" s="54"/>
      <c r="Q130" s="202"/>
      <c r="R130" s="54"/>
      <c r="S130" s="37"/>
      <c r="T130" s="54"/>
      <c r="U130" s="37"/>
      <c r="V130" s="54"/>
      <c r="W130" s="37"/>
      <c r="X130" s="54"/>
      <c r="Y130" s="37"/>
      <c r="Z130" s="54"/>
      <c r="AA130" s="37"/>
      <c r="AB130" s="54"/>
      <c r="AC130" s="37"/>
      <c r="AD130" s="54"/>
      <c r="AE130" s="37"/>
    </row>
    <row r="131" spans="1:31" ht="12.75" customHeight="1">
      <c r="A131" s="132">
        <v>27</v>
      </c>
      <c r="B131" s="133">
        <v>42093</v>
      </c>
      <c r="C131" s="133"/>
      <c r="D131" s="134" t="s">
        <v>647</v>
      </c>
      <c r="E131" s="135" t="s">
        <v>574</v>
      </c>
      <c r="F131" s="136">
        <v>183.5</v>
      </c>
      <c r="G131" s="135"/>
      <c r="H131" s="135">
        <v>219</v>
      </c>
      <c r="I131" s="137">
        <v>218</v>
      </c>
      <c r="J131" s="138" t="s">
        <v>648</v>
      </c>
      <c r="K131" s="139">
        <f t="shared" si="49"/>
        <v>35.5</v>
      </c>
      <c r="L131" s="140">
        <f t="shared" si="50"/>
        <v>0.19346049046321526</v>
      </c>
      <c r="M131" s="135" t="s">
        <v>577</v>
      </c>
      <c r="N131" s="141">
        <v>42103</v>
      </c>
      <c r="O131" s="54"/>
      <c r="P131" s="54"/>
      <c r="Q131" s="202"/>
      <c r="R131" s="54"/>
      <c r="S131" s="37"/>
      <c r="T131" s="54"/>
      <c r="U131" s="37"/>
      <c r="V131" s="54"/>
      <c r="W131" s="37"/>
      <c r="X131" s="54"/>
      <c r="Y131" s="37"/>
      <c r="Z131" s="54"/>
      <c r="AA131" s="37"/>
      <c r="AB131" s="54"/>
      <c r="AC131" s="37"/>
      <c r="AD131" s="54"/>
      <c r="AE131" s="37"/>
    </row>
    <row r="132" spans="1:31" ht="12.75" customHeight="1">
      <c r="A132" s="132">
        <v>28</v>
      </c>
      <c r="B132" s="133">
        <v>42114</v>
      </c>
      <c r="C132" s="133"/>
      <c r="D132" s="134" t="s">
        <v>649</v>
      </c>
      <c r="E132" s="135" t="s">
        <v>574</v>
      </c>
      <c r="F132" s="136">
        <f>(227+237)/2</f>
        <v>232</v>
      </c>
      <c r="G132" s="135"/>
      <c r="H132" s="135">
        <v>298</v>
      </c>
      <c r="I132" s="137">
        <v>298</v>
      </c>
      <c r="J132" s="138" t="s">
        <v>607</v>
      </c>
      <c r="K132" s="139">
        <f t="shared" si="49"/>
        <v>66</v>
      </c>
      <c r="L132" s="140">
        <f t="shared" si="50"/>
        <v>0.28448275862068967</v>
      </c>
      <c r="M132" s="135" t="s">
        <v>577</v>
      </c>
      <c r="N132" s="141">
        <v>42823</v>
      </c>
      <c r="O132" s="54"/>
      <c r="P132" s="54"/>
      <c r="Q132" s="202"/>
      <c r="R132" s="54"/>
      <c r="S132" s="37"/>
      <c r="T132" s="54"/>
      <c r="U132" s="37"/>
      <c r="V132" s="54"/>
      <c r="W132" s="37"/>
      <c r="X132" s="54"/>
      <c r="Y132" s="37"/>
      <c r="Z132" s="54"/>
      <c r="AA132" s="37"/>
      <c r="AB132" s="54"/>
      <c r="AC132" s="37"/>
      <c r="AD132" s="54"/>
      <c r="AE132" s="37"/>
    </row>
    <row r="133" spans="1:31" ht="12.75" customHeight="1">
      <c r="A133" s="132">
        <v>29</v>
      </c>
      <c r="B133" s="133">
        <v>42128</v>
      </c>
      <c r="C133" s="133"/>
      <c r="D133" s="134" t="s">
        <v>650</v>
      </c>
      <c r="E133" s="135" t="s">
        <v>586</v>
      </c>
      <c r="F133" s="136">
        <v>385</v>
      </c>
      <c r="G133" s="135"/>
      <c r="H133" s="135">
        <f>212.5+331</f>
        <v>543.5</v>
      </c>
      <c r="I133" s="137">
        <v>510</v>
      </c>
      <c r="J133" s="138" t="s">
        <v>651</v>
      </c>
      <c r="K133" s="139">
        <f t="shared" si="49"/>
        <v>158.5</v>
      </c>
      <c r="L133" s="140">
        <f t="shared" si="50"/>
        <v>0.41168831168831171</v>
      </c>
      <c r="M133" s="135" t="s">
        <v>577</v>
      </c>
      <c r="N133" s="141">
        <v>42235</v>
      </c>
      <c r="O133" s="54"/>
      <c r="P133" s="54"/>
      <c r="Q133" s="202"/>
      <c r="R133" s="54"/>
      <c r="S133" s="37"/>
      <c r="T133" s="54"/>
      <c r="U133" s="37"/>
      <c r="V133" s="54"/>
      <c r="W133" s="37"/>
      <c r="X133" s="54"/>
      <c r="Y133" s="37"/>
      <c r="Z133" s="54"/>
      <c r="AA133" s="37"/>
      <c r="AB133" s="54"/>
      <c r="AC133" s="37"/>
      <c r="AD133" s="54"/>
      <c r="AE133" s="37"/>
    </row>
    <row r="134" spans="1:31" ht="12.75" customHeight="1">
      <c r="A134" s="132">
        <v>30</v>
      </c>
      <c r="B134" s="133">
        <v>42128</v>
      </c>
      <c r="C134" s="133"/>
      <c r="D134" s="134" t="s">
        <v>652</v>
      </c>
      <c r="E134" s="135" t="s">
        <v>586</v>
      </c>
      <c r="F134" s="136">
        <v>115.5</v>
      </c>
      <c r="G134" s="135"/>
      <c r="H134" s="135">
        <v>146</v>
      </c>
      <c r="I134" s="137">
        <v>142</v>
      </c>
      <c r="J134" s="138" t="s">
        <v>653</v>
      </c>
      <c r="K134" s="139">
        <f t="shared" si="49"/>
        <v>30.5</v>
      </c>
      <c r="L134" s="140">
        <f t="shared" si="50"/>
        <v>0.26406926406926406</v>
      </c>
      <c r="M134" s="135" t="s">
        <v>577</v>
      </c>
      <c r="N134" s="141">
        <v>42202</v>
      </c>
      <c r="O134" s="54"/>
      <c r="P134" s="54"/>
      <c r="Q134" s="202"/>
      <c r="R134" s="54"/>
      <c r="S134" s="37"/>
      <c r="T134" s="54"/>
      <c r="U134" s="37"/>
      <c r="V134" s="54"/>
      <c r="W134" s="37"/>
      <c r="X134" s="54"/>
      <c r="Y134" s="37"/>
      <c r="Z134" s="54"/>
      <c r="AA134" s="37"/>
      <c r="AB134" s="54"/>
      <c r="AC134" s="37"/>
      <c r="AD134" s="54"/>
      <c r="AE134" s="37"/>
    </row>
    <row r="135" spans="1:31" ht="12.75" customHeight="1">
      <c r="A135" s="132">
        <v>31</v>
      </c>
      <c r="B135" s="133">
        <v>42151</v>
      </c>
      <c r="C135" s="133"/>
      <c r="D135" s="134" t="s">
        <v>527</v>
      </c>
      <c r="E135" s="135" t="s">
        <v>586</v>
      </c>
      <c r="F135" s="136">
        <v>237.5</v>
      </c>
      <c r="G135" s="135"/>
      <c r="H135" s="135">
        <v>279.5</v>
      </c>
      <c r="I135" s="137">
        <v>278</v>
      </c>
      <c r="J135" s="138" t="s">
        <v>607</v>
      </c>
      <c r="K135" s="139">
        <f t="shared" si="49"/>
        <v>42</v>
      </c>
      <c r="L135" s="140">
        <f t="shared" si="50"/>
        <v>0.17684210526315788</v>
      </c>
      <c r="M135" s="135" t="s">
        <v>577</v>
      </c>
      <c r="N135" s="141">
        <v>42222</v>
      </c>
      <c r="O135" s="54"/>
      <c r="P135" s="54"/>
      <c r="Q135" s="202"/>
      <c r="R135" s="54"/>
      <c r="S135" s="37"/>
      <c r="T135" s="54"/>
      <c r="U135" s="37"/>
      <c r="V135" s="54"/>
      <c r="W135" s="37"/>
      <c r="X135" s="54"/>
      <c r="Y135" s="37"/>
      <c r="Z135" s="54"/>
      <c r="AA135" s="37"/>
      <c r="AB135" s="54"/>
      <c r="AC135" s="37"/>
      <c r="AD135" s="54"/>
      <c r="AE135" s="37"/>
    </row>
    <row r="136" spans="1:31" ht="12.75" customHeight="1">
      <c r="A136" s="132">
        <v>32</v>
      </c>
      <c r="B136" s="133">
        <v>42174</v>
      </c>
      <c r="C136" s="133"/>
      <c r="D136" s="134" t="s">
        <v>625</v>
      </c>
      <c r="E136" s="135" t="s">
        <v>574</v>
      </c>
      <c r="F136" s="136">
        <v>340</v>
      </c>
      <c r="G136" s="135"/>
      <c r="H136" s="135">
        <v>448</v>
      </c>
      <c r="I136" s="137">
        <v>448</v>
      </c>
      <c r="J136" s="138" t="s">
        <v>607</v>
      </c>
      <c r="K136" s="139">
        <f t="shared" si="49"/>
        <v>108</v>
      </c>
      <c r="L136" s="140">
        <f t="shared" si="50"/>
        <v>0.31764705882352939</v>
      </c>
      <c r="M136" s="135" t="s">
        <v>577</v>
      </c>
      <c r="N136" s="141">
        <v>43018</v>
      </c>
      <c r="O136" s="54"/>
      <c r="P136" s="54"/>
      <c r="Q136" s="202"/>
      <c r="R136" s="54"/>
      <c r="S136" s="37"/>
      <c r="T136" s="54"/>
      <c r="U136" s="37"/>
      <c r="V136" s="54"/>
      <c r="W136" s="37"/>
      <c r="X136" s="54"/>
      <c r="Y136" s="37"/>
      <c r="Z136" s="54"/>
      <c r="AA136" s="37"/>
      <c r="AB136" s="54"/>
      <c r="AC136" s="37"/>
      <c r="AD136" s="54"/>
      <c r="AE136" s="37"/>
    </row>
    <row r="137" spans="1:31" ht="12.75" customHeight="1">
      <c r="A137" s="132">
        <v>33</v>
      </c>
      <c r="B137" s="133">
        <v>42191</v>
      </c>
      <c r="C137" s="133"/>
      <c r="D137" s="134" t="s">
        <v>654</v>
      </c>
      <c r="E137" s="135" t="s">
        <v>574</v>
      </c>
      <c r="F137" s="136">
        <v>390</v>
      </c>
      <c r="G137" s="135"/>
      <c r="H137" s="135">
        <v>460</v>
      </c>
      <c r="I137" s="137">
        <v>460</v>
      </c>
      <c r="J137" s="138" t="s">
        <v>607</v>
      </c>
      <c r="K137" s="139">
        <f t="shared" ref="K137:K157" si="51">H137-F137</f>
        <v>70</v>
      </c>
      <c r="L137" s="140">
        <f t="shared" ref="L137:L157" si="52">K137/F137</f>
        <v>0.17948717948717949</v>
      </c>
      <c r="M137" s="135" t="s">
        <v>577</v>
      </c>
      <c r="N137" s="141">
        <v>42478</v>
      </c>
      <c r="O137" s="54"/>
      <c r="P137" s="54"/>
      <c r="Q137" s="202"/>
      <c r="R137" s="54"/>
      <c r="S137" s="37"/>
      <c r="T137" s="54"/>
      <c r="U137" s="37"/>
      <c r="V137" s="54"/>
      <c r="W137" s="37"/>
      <c r="X137" s="54"/>
      <c r="Y137" s="37"/>
      <c r="Z137" s="54"/>
      <c r="AA137" s="37"/>
      <c r="AB137" s="54"/>
      <c r="AC137" s="37"/>
      <c r="AD137" s="54"/>
      <c r="AE137" s="37"/>
    </row>
    <row r="138" spans="1:31" ht="12.75" customHeight="1">
      <c r="A138" s="142">
        <v>34</v>
      </c>
      <c r="B138" s="143">
        <v>42195</v>
      </c>
      <c r="C138" s="143"/>
      <c r="D138" s="144" t="s">
        <v>655</v>
      </c>
      <c r="E138" s="145" t="s">
        <v>574</v>
      </c>
      <c r="F138" s="146">
        <v>122.5</v>
      </c>
      <c r="G138" s="146"/>
      <c r="H138" s="147">
        <v>61</v>
      </c>
      <c r="I138" s="147">
        <v>172</v>
      </c>
      <c r="J138" s="148" t="s">
        <v>656</v>
      </c>
      <c r="K138" s="149">
        <f t="shared" si="51"/>
        <v>-61.5</v>
      </c>
      <c r="L138" s="150">
        <f t="shared" si="52"/>
        <v>-0.50204081632653064</v>
      </c>
      <c r="M138" s="146" t="s">
        <v>587</v>
      </c>
      <c r="N138" s="143">
        <v>43333</v>
      </c>
      <c r="O138" s="54"/>
      <c r="P138" s="54"/>
      <c r="Q138" s="202"/>
      <c r="R138" s="54"/>
      <c r="S138" s="37"/>
      <c r="T138" s="54"/>
      <c r="U138" s="37"/>
      <c r="V138" s="54"/>
      <c r="W138" s="37"/>
      <c r="X138" s="54"/>
      <c r="Y138" s="37"/>
      <c r="Z138" s="54"/>
      <c r="AA138" s="37"/>
      <c r="AB138" s="54"/>
      <c r="AC138" s="37"/>
      <c r="AD138" s="54"/>
      <c r="AE138" s="37"/>
    </row>
    <row r="139" spans="1:31" ht="12.75" customHeight="1">
      <c r="A139" s="132">
        <v>35</v>
      </c>
      <c r="B139" s="133">
        <v>42219</v>
      </c>
      <c r="C139" s="133"/>
      <c r="D139" s="134" t="s">
        <v>657</v>
      </c>
      <c r="E139" s="135" t="s">
        <v>574</v>
      </c>
      <c r="F139" s="136">
        <v>297.5</v>
      </c>
      <c r="G139" s="135"/>
      <c r="H139" s="135">
        <v>350</v>
      </c>
      <c r="I139" s="137">
        <v>360</v>
      </c>
      <c r="J139" s="138" t="s">
        <v>658</v>
      </c>
      <c r="K139" s="139">
        <f t="shared" si="51"/>
        <v>52.5</v>
      </c>
      <c r="L139" s="140">
        <f t="shared" si="52"/>
        <v>0.17647058823529413</v>
      </c>
      <c r="M139" s="135" t="s">
        <v>577</v>
      </c>
      <c r="N139" s="141">
        <v>42232</v>
      </c>
      <c r="O139" s="54"/>
      <c r="P139" s="54"/>
      <c r="Q139" s="202"/>
      <c r="R139" s="54"/>
      <c r="S139" s="37"/>
      <c r="T139" s="54"/>
      <c r="U139" s="37"/>
      <c r="V139" s="54"/>
      <c r="W139" s="37"/>
      <c r="X139" s="54"/>
      <c r="Y139" s="37"/>
      <c r="Z139" s="54"/>
      <c r="AA139" s="37"/>
      <c r="AB139" s="54"/>
      <c r="AC139" s="37"/>
      <c r="AD139" s="54"/>
      <c r="AE139" s="37"/>
    </row>
    <row r="140" spans="1:31" ht="12.75" customHeight="1">
      <c r="A140" s="132">
        <v>36</v>
      </c>
      <c r="B140" s="133">
        <v>42219</v>
      </c>
      <c r="C140" s="133"/>
      <c r="D140" s="134" t="s">
        <v>659</v>
      </c>
      <c r="E140" s="135" t="s">
        <v>574</v>
      </c>
      <c r="F140" s="136">
        <v>115.5</v>
      </c>
      <c r="G140" s="135"/>
      <c r="H140" s="135">
        <v>149</v>
      </c>
      <c r="I140" s="137">
        <v>140</v>
      </c>
      <c r="J140" s="138" t="s">
        <v>660</v>
      </c>
      <c r="K140" s="139">
        <f t="shared" si="51"/>
        <v>33.5</v>
      </c>
      <c r="L140" s="140">
        <f t="shared" si="52"/>
        <v>0.29004329004329005</v>
      </c>
      <c r="M140" s="135" t="s">
        <v>577</v>
      </c>
      <c r="N140" s="141">
        <v>42740</v>
      </c>
      <c r="O140" s="54"/>
      <c r="P140" s="54"/>
      <c r="Q140" s="202"/>
      <c r="R140" s="54"/>
      <c r="S140" s="37"/>
      <c r="T140" s="54"/>
      <c r="U140" s="37"/>
      <c r="V140" s="54"/>
      <c r="W140" s="37"/>
      <c r="X140" s="54"/>
      <c r="Y140" s="37"/>
      <c r="Z140" s="54"/>
      <c r="AA140" s="37"/>
      <c r="AB140" s="54"/>
      <c r="AC140" s="37"/>
      <c r="AD140" s="54"/>
      <c r="AE140" s="37"/>
    </row>
    <row r="141" spans="1:31" ht="12.75" customHeight="1">
      <c r="A141" s="132">
        <v>37</v>
      </c>
      <c r="B141" s="133">
        <v>42251</v>
      </c>
      <c r="C141" s="133"/>
      <c r="D141" s="134" t="s">
        <v>527</v>
      </c>
      <c r="E141" s="135" t="s">
        <v>574</v>
      </c>
      <c r="F141" s="136">
        <v>226</v>
      </c>
      <c r="G141" s="135"/>
      <c r="H141" s="135">
        <v>292</v>
      </c>
      <c r="I141" s="137">
        <v>292</v>
      </c>
      <c r="J141" s="138" t="s">
        <v>661</v>
      </c>
      <c r="K141" s="139">
        <f t="shared" si="51"/>
        <v>66</v>
      </c>
      <c r="L141" s="140">
        <f t="shared" si="52"/>
        <v>0.29203539823008851</v>
      </c>
      <c r="M141" s="135" t="s">
        <v>577</v>
      </c>
      <c r="N141" s="141">
        <v>42286</v>
      </c>
      <c r="O141" s="54"/>
      <c r="P141" s="54"/>
      <c r="Q141" s="202"/>
      <c r="R141" s="54"/>
      <c r="S141" s="37"/>
      <c r="T141" s="54"/>
      <c r="U141" s="37"/>
      <c r="V141" s="54"/>
      <c r="W141" s="37"/>
      <c r="X141" s="54"/>
      <c r="Y141" s="37"/>
      <c r="Z141" s="54"/>
      <c r="AA141" s="37"/>
      <c r="AB141" s="54"/>
      <c r="AC141" s="37"/>
      <c r="AD141" s="54"/>
      <c r="AE141" s="37"/>
    </row>
    <row r="142" spans="1:31" ht="12.75" customHeight="1">
      <c r="A142" s="132">
        <v>38</v>
      </c>
      <c r="B142" s="133">
        <v>42254</v>
      </c>
      <c r="C142" s="133"/>
      <c r="D142" s="134" t="s">
        <v>649</v>
      </c>
      <c r="E142" s="135" t="s">
        <v>574</v>
      </c>
      <c r="F142" s="136">
        <v>232.5</v>
      </c>
      <c r="G142" s="135"/>
      <c r="H142" s="135">
        <v>312.5</v>
      </c>
      <c r="I142" s="137">
        <v>310</v>
      </c>
      <c r="J142" s="138" t="s">
        <v>607</v>
      </c>
      <c r="K142" s="139">
        <f t="shared" si="51"/>
        <v>80</v>
      </c>
      <c r="L142" s="140">
        <f t="shared" si="52"/>
        <v>0.34408602150537637</v>
      </c>
      <c r="M142" s="135" t="s">
        <v>577</v>
      </c>
      <c r="N142" s="141">
        <v>42823</v>
      </c>
      <c r="O142" s="54"/>
      <c r="P142" s="54"/>
      <c r="Q142" s="202"/>
      <c r="R142" s="54"/>
      <c r="S142" s="37"/>
      <c r="T142" s="54"/>
      <c r="U142" s="37"/>
      <c r="V142" s="54"/>
      <c r="W142" s="37"/>
      <c r="X142" s="54"/>
      <c r="Y142" s="37"/>
      <c r="Z142" s="54"/>
      <c r="AA142" s="37"/>
      <c r="AB142" s="54"/>
      <c r="AC142" s="37"/>
      <c r="AD142" s="54"/>
      <c r="AE142" s="37"/>
    </row>
    <row r="143" spans="1:31" ht="12.75" customHeight="1">
      <c r="A143" s="132">
        <v>39</v>
      </c>
      <c r="B143" s="133">
        <v>42268</v>
      </c>
      <c r="C143" s="133"/>
      <c r="D143" s="134" t="s">
        <v>662</v>
      </c>
      <c r="E143" s="135" t="s">
        <v>574</v>
      </c>
      <c r="F143" s="136">
        <v>196.5</v>
      </c>
      <c r="G143" s="135"/>
      <c r="H143" s="135">
        <v>238</v>
      </c>
      <c r="I143" s="137">
        <v>238</v>
      </c>
      <c r="J143" s="138" t="s">
        <v>661</v>
      </c>
      <c r="K143" s="139">
        <f t="shared" si="51"/>
        <v>41.5</v>
      </c>
      <c r="L143" s="140">
        <f t="shared" si="52"/>
        <v>0.21119592875318066</v>
      </c>
      <c r="M143" s="135" t="s">
        <v>577</v>
      </c>
      <c r="N143" s="141">
        <v>42291</v>
      </c>
      <c r="O143" s="54"/>
      <c r="P143" s="54"/>
      <c r="Q143" s="202"/>
      <c r="R143" s="54"/>
      <c r="S143" s="37"/>
      <c r="T143" s="54"/>
      <c r="U143" s="37"/>
      <c r="V143" s="54"/>
      <c r="W143" s="37"/>
      <c r="X143" s="54"/>
      <c r="Y143" s="37"/>
      <c r="Z143" s="54"/>
      <c r="AA143" s="37"/>
      <c r="AB143" s="54"/>
      <c r="AC143" s="37"/>
      <c r="AD143" s="54"/>
      <c r="AE143" s="37"/>
    </row>
    <row r="144" spans="1:31" ht="12.75" customHeight="1">
      <c r="A144" s="132">
        <v>40</v>
      </c>
      <c r="B144" s="133">
        <v>42271</v>
      </c>
      <c r="C144" s="133"/>
      <c r="D144" s="134" t="s">
        <v>605</v>
      </c>
      <c r="E144" s="135" t="s">
        <v>574</v>
      </c>
      <c r="F144" s="136">
        <v>65</v>
      </c>
      <c r="G144" s="135"/>
      <c r="H144" s="135">
        <v>82</v>
      </c>
      <c r="I144" s="137">
        <v>82</v>
      </c>
      <c r="J144" s="138" t="s">
        <v>661</v>
      </c>
      <c r="K144" s="139">
        <f t="shared" si="51"/>
        <v>17</v>
      </c>
      <c r="L144" s="140">
        <f t="shared" si="52"/>
        <v>0.26153846153846155</v>
      </c>
      <c r="M144" s="135" t="s">
        <v>577</v>
      </c>
      <c r="N144" s="141">
        <v>42578</v>
      </c>
      <c r="O144" s="54"/>
      <c r="P144" s="54"/>
      <c r="Q144" s="202"/>
      <c r="R144" s="54"/>
      <c r="S144" s="37"/>
      <c r="T144" s="54"/>
      <c r="U144" s="37"/>
      <c r="V144" s="54"/>
      <c r="W144" s="37"/>
      <c r="X144" s="54"/>
      <c r="Y144" s="37"/>
      <c r="Z144" s="54"/>
      <c r="AA144" s="37"/>
      <c r="AB144" s="54"/>
      <c r="AC144" s="37"/>
      <c r="AD144" s="54"/>
      <c r="AE144" s="37"/>
    </row>
    <row r="145" spans="1:31" ht="12.75" customHeight="1">
      <c r="A145" s="132">
        <v>41</v>
      </c>
      <c r="B145" s="133">
        <v>42291</v>
      </c>
      <c r="C145" s="133"/>
      <c r="D145" s="134" t="s">
        <v>663</v>
      </c>
      <c r="E145" s="135" t="s">
        <v>574</v>
      </c>
      <c r="F145" s="136">
        <v>144</v>
      </c>
      <c r="G145" s="135"/>
      <c r="H145" s="135">
        <v>182.5</v>
      </c>
      <c r="I145" s="137">
        <v>181</v>
      </c>
      <c r="J145" s="138" t="s">
        <v>661</v>
      </c>
      <c r="K145" s="139">
        <f t="shared" si="51"/>
        <v>38.5</v>
      </c>
      <c r="L145" s="140">
        <f t="shared" si="52"/>
        <v>0.2673611111111111</v>
      </c>
      <c r="M145" s="135" t="s">
        <v>577</v>
      </c>
      <c r="N145" s="141">
        <v>42817</v>
      </c>
      <c r="O145" s="54"/>
      <c r="P145" s="54"/>
      <c r="Q145" s="202"/>
      <c r="R145" s="54"/>
      <c r="S145" s="37"/>
      <c r="T145" s="54"/>
      <c r="U145" s="37"/>
      <c r="V145" s="54"/>
      <c r="W145" s="37"/>
      <c r="X145" s="54"/>
      <c r="Y145" s="37"/>
      <c r="Z145" s="54"/>
      <c r="AA145" s="37"/>
      <c r="AB145" s="54"/>
      <c r="AC145" s="37"/>
      <c r="AD145" s="54"/>
      <c r="AE145" s="37"/>
    </row>
    <row r="146" spans="1:31" ht="12.75" customHeight="1">
      <c r="A146" s="132">
        <v>42</v>
      </c>
      <c r="B146" s="133">
        <v>42291</v>
      </c>
      <c r="C146" s="133"/>
      <c r="D146" s="134" t="s">
        <v>664</v>
      </c>
      <c r="E146" s="135" t="s">
        <v>574</v>
      </c>
      <c r="F146" s="136">
        <v>264</v>
      </c>
      <c r="G146" s="135"/>
      <c r="H146" s="135">
        <v>311</v>
      </c>
      <c r="I146" s="137">
        <v>311</v>
      </c>
      <c r="J146" s="138" t="s">
        <v>661</v>
      </c>
      <c r="K146" s="139">
        <f t="shared" si="51"/>
        <v>47</v>
      </c>
      <c r="L146" s="140">
        <f t="shared" si="52"/>
        <v>0.17803030303030304</v>
      </c>
      <c r="M146" s="135" t="s">
        <v>577</v>
      </c>
      <c r="N146" s="141">
        <v>42604</v>
      </c>
      <c r="O146" s="54"/>
      <c r="P146" s="54"/>
      <c r="Q146" s="202"/>
      <c r="R146" s="54"/>
      <c r="S146" s="37"/>
      <c r="T146" s="54"/>
      <c r="U146" s="37"/>
      <c r="V146" s="54"/>
      <c r="W146" s="37"/>
      <c r="X146" s="54"/>
      <c r="Y146" s="37"/>
      <c r="Z146" s="54"/>
      <c r="AA146" s="37"/>
      <c r="AB146" s="54"/>
      <c r="AC146" s="37"/>
      <c r="AD146" s="54"/>
      <c r="AE146" s="37"/>
    </row>
    <row r="147" spans="1:31" ht="12.75" customHeight="1">
      <c r="A147" s="132">
        <v>43</v>
      </c>
      <c r="B147" s="133">
        <v>42318</v>
      </c>
      <c r="C147" s="133"/>
      <c r="D147" s="134" t="s">
        <v>665</v>
      </c>
      <c r="E147" s="135" t="s">
        <v>586</v>
      </c>
      <c r="F147" s="136">
        <v>549.5</v>
      </c>
      <c r="G147" s="135"/>
      <c r="H147" s="135">
        <v>630</v>
      </c>
      <c r="I147" s="137">
        <v>630</v>
      </c>
      <c r="J147" s="138" t="s">
        <v>661</v>
      </c>
      <c r="K147" s="139">
        <f t="shared" si="51"/>
        <v>80.5</v>
      </c>
      <c r="L147" s="140">
        <f t="shared" si="52"/>
        <v>0.1464968152866242</v>
      </c>
      <c r="M147" s="135" t="s">
        <v>577</v>
      </c>
      <c r="N147" s="141">
        <v>42419</v>
      </c>
      <c r="O147" s="54"/>
      <c r="P147" s="54"/>
      <c r="Q147" s="202"/>
      <c r="R147" s="54"/>
      <c r="S147" s="37"/>
      <c r="T147" s="54"/>
      <c r="U147" s="37"/>
      <c r="V147" s="54"/>
      <c r="W147" s="37"/>
      <c r="X147" s="54"/>
      <c r="Y147" s="37"/>
      <c r="Z147" s="54"/>
      <c r="AA147" s="37"/>
      <c r="AB147" s="54"/>
      <c r="AC147" s="37"/>
      <c r="AD147" s="54"/>
      <c r="AE147" s="37"/>
    </row>
    <row r="148" spans="1:31" ht="12.75" customHeight="1">
      <c r="A148" s="132">
        <v>44</v>
      </c>
      <c r="B148" s="133">
        <v>42342</v>
      </c>
      <c r="C148" s="133"/>
      <c r="D148" s="134" t="s">
        <v>666</v>
      </c>
      <c r="E148" s="135" t="s">
        <v>574</v>
      </c>
      <c r="F148" s="136">
        <v>1027.5</v>
      </c>
      <c r="G148" s="135"/>
      <c r="H148" s="135">
        <v>1315</v>
      </c>
      <c r="I148" s="137">
        <v>1250</v>
      </c>
      <c r="J148" s="138" t="s">
        <v>661</v>
      </c>
      <c r="K148" s="139">
        <f t="shared" si="51"/>
        <v>287.5</v>
      </c>
      <c r="L148" s="140">
        <f t="shared" si="52"/>
        <v>0.27980535279805352</v>
      </c>
      <c r="M148" s="135" t="s">
        <v>577</v>
      </c>
      <c r="N148" s="141">
        <v>43244</v>
      </c>
      <c r="O148" s="54"/>
      <c r="P148" s="54"/>
      <c r="Q148" s="202"/>
      <c r="R148" s="54"/>
      <c r="S148" s="37"/>
      <c r="T148" s="54"/>
      <c r="U148" s="37"/>
      <c r="V148" s="54"/>
      <c r="W148" s="37"/>
      <c r="X148" s="54"/>
      <c r="Y148" s="37"/>
      <c r="Z148" s="54"/>
      <c r="AA148" s="37"/>
      <c r="AB148" s="54"/>
      <c r="AC148" s="37"/>
      <c r="AD148" s="54"/>
      <c r="AE148" s="37"/>
    </row>
    <row r="149" spans="1:31" ht="12.75" customHeight="1">
      <c r="A149" s="132">
        <v>45</v>
      </c>
      <c r="B149" s="133">
        <v>42367</v>
      </c>
      <c r="C149" s="133"/>
      <c r="D149" s="134" t="s">
        <v>667</v>
      </c>
      <c r="E149" s="135" t="s">
        <v>574</v>
      </c>
      <c r="F149" s="136">
        <v>465</v>
      </c>
      <c r="G149" s="135"/>
      <c r="H149" s="135">
        <v>540</v>
      </c>
      <c r="I149" s="137">
        <v>540</v>
      </c>
      <c r="J149" s="138" t="s">
        <v>661</v>
      </c>
      <c r="K149" s="139">
        <f t="shared" si="51"/>
        <v>75</v>
      </c>
      <c r="L149" s="140">
        <f t="shared" si="52"/>
        <v>0.16129032258064516</v>
      </c>
      <c r="M149" s="135" t="s">
        <v>577</v>
      </c>
      <c r="N149" s="141">
        <v>42530</v>
      </c>
      <c r="O149" s="54"/>
      <c r="P149" s="54"/>
      <c r="Q149" s="202"/>
      <c r="R149" s="54"/>
      <c r="S149" s="37"/>
      <c r="T149" s="54"/>
      <c r="U149" s="37"/>
      <c r="V149" s="54"/>
      <c r="W149" s="37"/>
      <c r="X149" s="54"/>
      <c r="Y149" s="37"/>
      <c r="Z149" s="54"/>
      <c r="AA149" s="37"/>
      <c r="AB149" s="54"/>
      <c r="AC149" s="37"/>
      <c r="AD149" s="54"/>
      <c r="AE149" s="37"/>
    </row>
    <row r="150" spans="1:31" ht="12.75" customHeight="1">
      <c r="A150" s="132">
        <v>46</v>
      </c>
      <c r="B150" s="133">
        <v>42380</v>
      </c>
      <c r="C150" s="133"/>
      <c r="D150" s="134" t="s">
        <v>396</v>
      </c>
      <c r="E150" s="135" t="s">
        <v>586</v>
      </c>
      <c r="F150" s="136">
        <v>81</v>
      </c>
      <c r="G150" s="135"/>
      <c r="H150" s="135">
        <v>110</v>
      </c>
      <c r="I150" s="137">
        <v>110</v>
      </c>
      <c r="J150" s="138" t="s">
        <v>661</v>
      </c>
      <c r="K150" s="139">
        <f t="shared" si="51"/>
        <v>29</v>
      </c>
      <c r="L150" s="140">
        <f t="shared" si="52"/>
        <v>0.35802469135802467</v>
      </c>
      <c r="M150" s="135" t="s">
        <v>577</v>
      </c>
      <c r="N150" s="141">
        <v>42745</v>
      </c>
      <c r="O150" s="54"/>
      <c r="P150" s="54"/>
      <c r="Q150" s="202"/>
      <c r="R150" s="54"/>
      <c r="S150" s="37"/>
      <c r="T150" s="54"/>
      <c r="U150" s="37"/>
      <c r="V150" s="54"/>
      <c r="W150" s="37"/>
      <c r="X150" s="54"/>
      <c r="Y150" s="37"/>
      <c r="Z150" s="54"/>
      <c r="AA150" s="37"/>
      <c r="AB150" s="54"/>
      <c r="AC150" s="37"/>
      <c r="AD150" s="54"/>
      <c r="AE150" s="37"/>
    </row>
    <row r="151" spans="1:31" ht="12.75" customHeight="1">
      <c r="A151" s="132">
        <v>47</v>
      </c>
      <c r="B151" s="133">
        <v>42382</v>
      </c>
      <c r="C151" s="133"/>
      <c r="D151" s="134" t="s">
        <v>668</v>
      </c>
      <c r="E151" s="135" t="s">
        <v>586</v>
      </c>
      <c r="F151" s="136">
        <v>417.5</v>
      </c>
      <c r="G151" s="135"/>
      <c r="H151" s="135">
        <v>547</v>
      </c>
      <c r="I151" s="137">
        <v>535</v>
      </c>
      <c r="J151" s="138" t="s">
        <v>661</v>
      </c>
      <c r="K151" s="139">
        <f t="shared" si="51"/>
        <v>129.5</v>
      </c>
      <c r="L151" s="140">
        <f t="shared" si="52"/>
        <v>0.31017964071856285</v>
      </c>
      <c r="M151" s="135" t="s">
        <v>577</v>
      </c>
      <c r="N151" s="141">
        <v>42578</v>
      </c>
      <c r="O151" s="54"/>
      <c r="P151" s="54"/>
      <c r="Q151" s="202"/>
      <c r="R151" s="54"/>
      <c r="S151" s="37"/>
      <c r="T151" s="54"/>
      <c r="U151" s="37"/>
      <c r="V151" s="54"/>
      <c r="W151" s="37"/>
      <c r="X151" s="54"/>
      <c r="Y151" s="37"/>
      <c r="Z151" s="54"/>
      <c r="AA151" s="37"/>
      <c r="AB151" s="54"/>
      <c r="AC151" s="37"/>
      <c r="AD151" s="54"/>
      <c r="AE151" s="37"/>
    </row>
    <row r="152" spans="1:31" ht="12.75" customHeight="1">
      <c r="A152" s="132">
        <v>48</v>
      </c>
      <c r="B152" s="133">
        <v>42408</v>
      </c>
      <c r="C152" s="133"/>
      <c r="D152" s="134" t="s">
        <v>669</v>
      </c>
      <c r="E152" s="135" t="s">
        <v>574</v>
      </c>
      <c r="F152" s="136">
        <v>650</v>
      </c>
      <c r="G152" s="135"/>
      <c r="H152" s="135">
        <v>800</v>
      </c>
      <c r="I152" s="137">
        <v>800</v>
      </c>
      <c r="J152" s="138" t="s">
        <v>661</v>
      </c>
      <c r="K152" s="139">
        <f t="shared" si="51"/>
        <v>150</v>
      </c>
      <c r="L152" s="140">
        <f t="shared" si="52"/>
        <v>0.23076923076923078</v>
      </c>
      <c r="M152" s="135" t="s">
        <v>577</v>
      </c>
      <c r="N152" s="141">
        <v>43154</v>
      </c>
      <c r="O152" s="54"/>
      <c r="P152" s="54"/>
      <c r="Q152" s="202"/>
      <c r="R152" s="54"/>
      <c r="S152" s="37"/>
      <c r="T152" s="54"/>
      <c r="U152" s="37"/>
      <c r="V152" s="54"/>
      <c r="W152" s="37"/>
      <c r="X152" s="54"/>
      <c r="Y152" s="37"/>
      <c r="Z152" s="54"/>
      <c r="AA152" s="37"/>
      <c r="AB152" s="54"/>
      <c r="AC152" s="37"/>
      <c r="AD152" s="54"/>
      <c r="AE152" s="37"/>
    </row>
    <row r="153" spans="1:31" ht="12.75" customHeight="1">
      <c r="A153" s="132">
        <v>49</v>
      </c>
      <c r="B153" s="133">
        <v>42433</v>
      </c>
      <c r="C153" s="133"/>
      <c r="D153" s="134" t="s">
        <v>234</v>
      </c>
      <c r="E153" s="135" t="s">
        <v>574</v>
      </c>
      <c r="F153" s="136">
        <v>437.5</v>
      </c>
      <c r="G153" s="135"/>
      <c r="H153" s="135">
        <v>504.5</v>
      </c>
      <c r="I153" s="137">
        <v>522</v>
      </c>
      <c r="J153" s="138" t="s">
        <v>670</v>
      </c>
      <c r="K153" s="139">
        <f t="shared" si="51"/>
        <v>67</v>
      </c>
      <c r="L153" s="140">
        <f t="shared" si="52"/>
        <v>0.15314285714285714</v>
      </c>
      <c r="M153" s="135" t="s">
        <v>577</v>
      </c>
      <c r="N153" s="141">
        <v>42480</v>
      </c>
      <c r="O153" s="54"/>
      <c r="P153" s="54"/>
      <c r="Q153" s="202"/>
      <c r="R153" s="54"/>
      <c r="S153" s="37"/>
      <c r="T153" s="54"/>
      <c r="U153" s="37"/>
      <c r="V153" s="54"/>
      <c r="W153" s="37"/>
      <c r="X153" s="54"/>
      <c r="Y153" s="37"/>
      <c r="Z153" s="54"/>
      <c r="AA153" s="37"/>
      <c r="AB153" s="54"/>
      <c r="AC153" s="37"/>
      <c r="AD153" s="54"/>
      <c r="AE153" s="37"/>
    </row>
    <row r="154" spans="1:31" ht="12.75" customHeight="1">
      <c r="A154" s="132">
        <v>50</v>
      </c>
      <c r="B154" s="133">
        <v>42438</v>
      </c>
      <c r="C154" s="133"/>
      <c r="D154" s="134" t="s">
        <v>671</v>
      </c>
      <c r="E154" s="135" t="s">
        <v>574</v>
      </c>
      <c r="F154" s="136">
        <v>189.5</v>
      </c>
      <c r="G154" s="135"/>
      <c r="H154" s="135">
        <v>218</v>
      </c>
      <c r="I154" s="137">
        <v>218</v>
      </c>
      <c r="J154" s="138" t="s">
        <v>661</v>
      </c>
      <c r="K154" s="139">
        <f t="shared" si="51"/>
        <v>28.5</v>
      </c>
      <c r="L154" s="140">
        <f t="shared" si="52"/>
        <v>0.15039577836411611</v>
      </c>
      <c r="M154" s="135" t="s">
        <v>577</v>
      </c>
      <c r="N154" s="141">
        <v>43034</v>
      </c>
      <c r="O154" s="54"/>
      <c r="P154" s="54"/>
      <c r="Q154" s="202"/>
      <c r="R154" s="54"/>
      <c r="S154" s="37"/>
      <c r="T154" s="54"/>
      <c r="U154" s="37"/>
      <c r="V154" s="54"/>
      <c r="W154" s="37"/>
      <c r="X154" s="54"/>
      <c r="Y154" s="37"/>
      <c r="Z154" s="54"/>
      <c r="AA154" s="37"/>
      <c r="AB154" s="54"/>
      <c r="AC154" s="37"/>
      <c r="AD154" s="54"/>
      <c r="AE154" s="37"/>
    </row>
    <row r="155" spans="1:31" ht="12.75" customHeight="1">
      <c r="A155" s="142">
        <v>51</v>
      </c>
      <c r="B155" s="143">
        <v>42471</v>
      </c>
      <c r="C155" s="143"/>
      <c r="D155" s="151" t="s">
        <v>672</v>
      </c>
      <c r="E155" s="146" t="s">
        <v>574</v>
      </c>
      <c r="F155" s="146">
        <v>36.5</v>
      </c>
      <c r="G155" s="147"/>
      <c r="H155" s="147">
        <v>15.85</v>
      </c>
      <c r="I155" s="147">
        <v>60</v>
      </c>
      <c r="J155" s="148" t="s">
        <v>673</v>
      </c>
      <c r="K155" s="149">
        <f t="shared" si="51"/>
        <v>-20.65</v>
      </c>
      <c r="L155" s="150">
        <f t="shared" si="52"/>
        <v>-0.5657534246575342</v>
      </c>
      <c r="M155" s="146" t="s">
        <v>587</v>
      </c>
      <c r="N155" s="154">
        <v>43627</v>
      </c>
      <c r="O155" s="54"/>
      <c r="P155" s="54"/>
      <c r="Q155" s="202"/>
      <c r="R155" s="54"/>
      <c r="S155" s="37"/>
      <c r="T155" s="54"/>
      <c r="U155" s="37"/>
      <c r="V155" s="54"/>
      <c r="W155" s="37"/>
      <c r="X155" s="54"/>
      <c r="Y155" s="37"/>
      <c r="Z155" s="54"/>
      <c r="AA155" s="37"/>
      <c r="AB155" s="54"/>
      <c r="AC155" s="37"/>
      <c r="AD155" s="54"/>
      <c r="AE155" s="37"/>
    </row>
    <row r="156" spans="1:31" ht="12.75" customHeight="1">
      <c r="A156" s="132">
        <v>52</v>
      </c>
      <c r="B156" s="133">
        <v>42472</v>
      </c>
      <c r="C156" s="133"/>
      <c r="D156" s="134" t="s">
        <v>674</v>
      </c>
      <c r="E156" s="135" t="s">
        <v>574</v>
      </c>
      <c r="F156" s="136">
        <v>93</v>
      </c>
      <c r="G156" s="135"/>
      <c r="H156" s="135">
        <v>149</v>
      </c>
      <c r="I156" s="137">
        <v>140</v>
      </c>
      <c r="J156" s="138" t="s">
        <v>675</v>
      </c>
      <c r="K156" s="139">
        <f t="shared" si="51"/>
        <v>56</v>
      </c>
      <c r="L156" s="140">
        <f t="shared" si="52"/>
        <v>0.60215053763440862</v>
      </c>
      <c r="M156" s="135" t="s">
        <v>577</v>
      </c>
      <c r="N156" s="141">
        <v>42740</v>
      </c>
      <c r="O156" s="54"/>
      <c r="P156" s="54"/>
      <c r="Q156" s="202"/>
      <c r="R156" s="54"/>
      <c r="S156" s="37"/>
      <c r="T156" s="54"/>
      <c r="U156" s="37"/>
      <c r="V156" s="54"/>
      <c r="W156" s="37"/>
      <c r="X156" s="54"/>
      <c r="Y156" s="37"/>
      <c r="Z156" s="54"/>
      <c r="AA156" s="37"/>
      <c r="AB156" s="54"/>
      <c r="AC156" s="37"/>
      <c r="AD156" s="54"/>
      <c r="AE156" s="37"/>
    </row>
    <row r="157" spans="1:31" ht="12.75" customHeight="1">
      <c r="A157" s="132">
        <v>53</v>
      </c>
      <c r="B157" s="133">
        <v>42472</v>
      </c>
      <c r="C157" s="133"/>
      <c r="D157" s="134" t="s">
        <v>676</v>
      </c>
      <c r="E157" s="135" t="s">
        <v>574</v>
      </c>
      <c r="F157" s="136">
        <v>130</v>
      </c>
      <c r="G157" s="135"/>
      <c r="H157" s="135">
        <v>150</v>
      </c>
      <c r="I157" s="137" t="s">
        <v>677</v>
      </c>
      <c r="J157" s="138" t="s">
        <v>661</v>
      </c>
      <c r="K157" s="139">
        <f t="shared" si="51"/>
        <v>20</v>
      </c>
      <c r="L157" s="140">
        <f t="shared" si="52"/>
        <v>0.15384615384615385</v>
      </c>
      <c r="M157" s="135" t="s">
        <v>577</v>
      </c>
      <c r="N157" s="141">
        <v>42564</v>
      </c>
      <c r="O157" s="54"/>
      <c r="P157" s="54"/>
      <c r="Q157" s="202"/>
      <c r="R157" s="54"/>
      <c r="S157" s="37"/>
      <c r="T157" s="54"/>
      <c r="U157" s="37"/>
      <c r="V157" s="54"/>
      <c r="W157" s="37"/>
      <c r="X157" s="54"/>
      <c r="Y157" s="37"/>
      <c r="Z157" s="54"/>
      <c r="AA157" s="37"/>
      <c r="AB157" s="54"/>
      <c r="AC157" s="37"/>
      <c r="AD157" s="54"/>
      <c r="AE157" s="37"/>
    </row>
    <row r="158" spans="1:31" ht="12.75" customHeight="1">
      <c r="A158" s="132">
        <v>54</v>
      </c>
      <c r="B158" s="133">
        <v>42473</v>
      </c>
      <c r="C158" s="133"/>
      <c r="D158" s="134" t="s">
        <v>678</v>
      </c>
      <c r="E158" s="135" t="s">
        <v>574</v>
      </c>
      <c r="F158" s="136">
        <v>196</v>
      </c>
      <c r="G158" s="135"/>
      <c r="H158" s="135">
        <v>299</v>
      </c>
      <c r="I158" s="137">
        <v>299</v>
      </c>
      <c r="J158" s="138" t="s">
        <v>661</v>
      </c>
      <c r="K158" s="139">
        <v>103</v>
      </c>
      <c r="L158" s="140">
        <v>0.52551020408163296</v>
      </c>
      <c r="M158" s="135" t="s">
        <v>577</v>
      </c>
      <c r="N158" s="141">
        <v>42620</v>
      </c>
      <c r="O158" s="54"/>
      <c r="P158" s="54"/>
      <c r="Q158" s="202"/>
      <c r="R158" s="54"/>
      <c r="S158" s="37"/>
      <c r="T158" s="54"/>
      <c r="U158" s="37"/>
      <c r="V158" s="54"/>
      <c r="W158" s="37"/>
      <c r="X158" s="54"/>
      <c r="Y158" s="37"/>
      <c r="Z158" s="54"/>
      <c r="AA158" s="37"/>
      <c r="AB158" s="54"/>
      <c r="AC158" s="37"/>
      <c r="AD158" s="54"/>
      <c r="AE158" s="37"/>
    </row>
    <row r="159" spans="1:31" ht="12.75" customHeight="1">
      <c r="A159" s="132">
        <v>55</v>
      </c>
      <c r="B159" s="133">
        <v>42473</v>
      </c>
      <c r="C159" s="133"/>
      <c r="D159" s="134" t="s">
        <v>679</v>
      </c>
      <c r="E159" s="135" t="s">
        <v>574</v>
      </c>
      <c r="F159" s="136">
        <v>88</v>
      </c>
      <c r="G159" s="135"/>
      <c r="H159" s="135">
        <v>103</v>
      </c>
      <c r="I159" s="137">
        <v>103</v>
      </c>
      <c r="J159" s="138" t="s">
        <v>661</v>
      </c>
      <c r="K159" s="139">
        <v>15</v>
      </c>
      <c r="L159" s="140">
        <v>0.170454545454545</v>
      </c>
      <c r="M159" s="135" t="s">
        <v>577</v>
      </c>
      <c r="N159" s="141">
        <v>42530</v>
      </c>
      <c r="O159" s="54"/>
      <c r="P159" s="54"/>
      <c r="Q159" s="202"/>
      <c r="R159" s="54"/>
      <c r="S159" s="37"/>
      <c r="T159" s="54"/>
      <c r="U159" s="37"/>
      <c r="V159" s="54"/>
      <c r="W159" s="37"/>
      <c r="X159" s="54"/>
      <c r="Y159" s="37"/>
      <c r="Z159" s="54"/>
      <c r="AA159" s="37"/>
      <c r="AB159" s="54"/>
      <c r="AC159" s="37"/>
      <c r="AD159" s="54"/>
      <c r="AE159" s="37"/>
    </row>
    <row r="160" spans="1:31" ht="12.75" customHeight="1">
      <c r="A160" s="132">
        <v>56</v>
      </c>
      <c r="B160" s="133">
        <v>42492</v>
      </c>
      <c r="C160" s="133"/>
      <c r="D160" s="134" t="s">
        <v>680</v>
      </c>
      <c r="E160" s="135" t="s">
        <v>574</v>
      </c>
      <c r="F160" s="136">
        <v>127.5</v>
      </c>
      <c r="G160" s="135"/>
      <c r="H160" s="135">
        <v>148</v>
      </c>
      <c r="I160" s="137" t="s">
        <v>681</v>
      </c>
      <c r="J160" s="138" t="s">
        <v>661</v>
      </c>
      <c r="K160" s="139">
        <f>H160-F160</f>
        <v>20.5</v>
      </c>
      <c r="L160" s="140">
        <f>K160/F160</f>
        <v>0.16078431372549021</v>
      </c>
      <c r="M160" s="135" t="s">
        <v>577</v>
      </c>
      <c r="N160" s="141">
        <v>42564</v>
      </c>
      <c r="O160" s="54"/>
      <c r="P160" s="54"/>
      <c r="Q160" s="202"/>
      <c r="R160" s="54"/>
      <c r="S160" s="37"/>
      <c r="T160" s="54"/>
      <c r="U160" s="37"/>
      <c r="V160" s="54"/>
      <c r="W160" s="37"/>
      <c r="X160" s="54"/>
      <c r="Y160" s="37"/>
      <c r="Z160" s="54"/>
      <c r="AA160" s="37"/>
      <c r="AB160" s="54"/>
      <c r="AC160" s="37"/>
      <c r="AD160" s="54"/>
      <c r="AE160" s="37"/>
    </row>
    <row r="161" spans="1:31" ht="12.75" customHeight="1">
      <c r="A161" s="132">
        <v>57</v>
      </c>
      <c r="B161" s="133">
        <v>42493</v>
      </c>
      <c r="C161" s="133"/>
      <c r="D161" s="134" t="s">
        <v>682</v>
      </c>
      <c r="E161" s="135" t="s">
        <v>574</v>
      </c>
      <c r="F161" s="136">
        <v>675</v>
      </c>
      <c r="G161" s="135"/>
      <c r="H161" s="135">
        <v>815</v>
      </c>
      <c r="I161" s="137" t="s">
        <v>683</v>
      </c>
      <c r="J161" s="138" t="s">
        <v>661</v>
      </c>
      <c r="K161" s="139">
        <f>H161-F161</f>
        <v>140</v>
      </c>
      <c r="L161" s="140">
        <f>K161/F161</f>
        <v>0.2074074074074074</v>
      </c>
      <c r="M161" s="135" t="s">
        <v>577</v>
      </c>
      <c r="N161" s="141">
        <v>43154</v>
      </c>
      <c r="O161" s="54"/>
      <c r="P161" s="54"/>
      <c r="Q161" s="202"/>
      <c r="R161" s="54"/>
      <c r="S161" s="37"/>
      <c r="T161" s="54"/>
      <c r="U161" s="37"/>
      <c r="V161" s="54"/>
      <c r="W161" s="37"/>
      <c r="X161" s="54"/>
      <c r="Y161" s="37"/>
      <c r="Z161" s="54"/>
      <c r="AA161" s="37"/>
      <c r="AB161" s="54"/>
      <c r="AC161" s="37"/>
      <c r="AD161" s="54"/>
      <c r="AE161" s="37"/>
    </row>
    <row r="162" spans="1:31" ht="12.75" customHeight="1">
      <c r="A162" s="142">
        <v>58</v>
      </c>
      <c r="B162" s="143">
        <v>42522</v>
      </c>
      <c r="C162" s="143"/>
      <c r="D162" s="144" t="s">
        <v>684</v>
      </c>
      <c r="E162" s="145" t="s">
        <v>574</v>
      </c>
      <c r="F162" s="146">
        <v>500</v>
      </c>
      <c r="G162" s="146"/>
      <c r="H162" s="147">
        <v>232.5</v>
      </c>
      <c r="I162" s="147" t="s">
        <v>685</v>
      </c>
      <c r="J162" s="148" t="s">
        <v>686</v>
      </c>
      <c r="K162" s="149">
        <f>H162-F162</f>
        <v>-267.5</v>
      </c>
      <c r="L162" s="150">
        <f>K162/F162</f>
        <v>-0.53500000000000003</v>
      </c>
      <c r="M162" s="146" t="s">
        <v>587</v>
      </c>
      <c r="N162" s="143">
        <v>43735</v>
      </c>
      <c r="O162" s="54"/>
      <c r="P162" s="54"/>
      <c r="Q162" s="202"/>
      <c r="R162" s="54"/>
      <c r="S162" s="37"/>
      <c r="T162" s="54"/>
      <c r="U162" s="37"/>
      <c r="V162" s="54"/>
      <c r="W162" s="37"/>
      <c r="X162" s="54"/>
      <c r="Y162" s="37"/>
      <c r="Z162" s="54"/>
      <c r="AA162" s="37"/>
      <c r="AB162" s="54"/>
      <c r="AC162" s="37"/>
      <c r="AD162" s="54"/>
      <c r="AE162" s="37"/>
    </row>
    <row r="163" spans="1:31" ht="12.75" customHeight="1">
      <c r="A163" s="132">
        <v>59</v>
      </c>
      <c r="B163" s="133">
        <v>42527</v>
      </c>
      <c r="C163" s="133"/>
      <c r="D163" s="134" t="s">
        <v>529</v>
      </c>
      <c r="E163" s="135" t="s">
        <v>574</v>
      </c>
      <c r="F163" s="136">
        <v>110</v>
      </c>
      <c r="G163" s="135"/>
      <c r="H163" s="135">
        <v>126.5</v>
      </c>
      <c r="I163" s="137">
        <v>125</v>
      </c>
      <c r="J163" s="138" t="s">
        <v>613</v>
      </c>
      <c r="K163" s="139">
        <f>H163-F163</f>
        <v>16.5</v>
      </c>
      <c r="L163" s="140">
        <f>K163/F163</f>
        <v>0.15</v>
      </c>
      <c r="M163" s="135" t="s">
        <v>577</v>
      </c>
      <c r="N163" s="141">
        <v>42552</v>
      </c>
      <c r="O163" s="54"/>
      <c r="P163" s="54"/>
      <c r="Q163" s="202"/>
      <c r="R163" s="54"/>
      <c r="S163" s="37"/>
      <c r="T163" s="54"/>
      <c r="U163" s="37"/>
      <c r="V163" s="54"/>
      <c r="W163" s="37"/>
      <c r="X163" s="54"/>
      <c r="Y163" s="37"/>
      <c r="Z163" s="54"/>
      <c r="AA163" s="37"/>
      <c r="AB163" s="54"/>
      <c r="AC163" s="37"/>
      <c r="AD163" s="54"/>
      <c r="AE163" s="37"/>
    </row>
    <row r="164" spans="1:31" ht="12.75" customHeight="1">
      <c r="A164" s="132">
        <v>60</v>
      </c>
      <c r="B164" s="133">
        <v>42538</v>
      </c>
      <c r="C164" s="133"/>
      <c r="D164" s="134" t="s">
        <v>687</v>
      </c>
      <c r="E164" s="135" t="s">
        <v>574</v>
      </c>
      <c r="F164" s="136">
        <v>44</v>
      </c>
      <c r="G164" s="135"/>
      <c r="H164" s="135">
        <v>69.5</v>
      </c>
      <c r="I164" s="137">
        <v>69.5</v>
      </c>
      <c r="J164" s="138" t="s">
        <v>688</v>
      </c>
      <c r="K164" s="139">
        <f>H164-F164</f>
        <v>25.5</v>
      </c>
      <c r="L164" s="140">
        <f>K164/F164</f>
        <v>0.57954545454545459</v>
      </c>
      <c r="M164" s="135" t="s">
        <v>577</v>
      </c>
      <c r="N164" s="141">
        <v>42977</v>
      </c>
      <c r="O164" s="54"/>
      <c r="P164" s="54"/>
      <c r="Q164" s="202"/>
      <c r="R164" s="54"/>
      <c r="S164" s="37"/>
      <c r="T164" s="54"/>
      <c r="U164" s="37"/>
      <c r="V164" s="54"/>
      <c r="W164" s="37"/>
      <c r="X164" s="54"/>
      <c r="Y164" s="37"/>
      <c r="Z164" s="54"/>
      <c r="AA164" s="37"/>
      <c r="AB164" s="54"/>
      <c r="AC164" s="37"/>
      <c r="AD164" s="54"/>
      <c r="AE164" s="37"/>
    </row>
    <row r="165" spans="1:31" ht="12.75" customHeight="1">
      <c r="A165" s="132">
        <v>61</v>
      </c>
      <c r="B165" s="133">
        <v>42549</v>
      </c>
      <c r="C165" s="133"/>
      <c r="D165" s="134" t="s">
        <v>689</v>
      </c>
      <c r="E165" s="135" t="s">
        <v>574</v>
      </c>
      <c r="F165" s="136">
        <v>262.5</v>
      </c>
      <c r="G165" s="135"/>
      <c r="H165" s="135">
        <v>340</v>
      </c>
      <c r="I165" s="137">
        <v>333</v>
      </c>
      <c r="J165" s="138" t="s">
        <v>690</v>
      </c>
      <c r="K165" s="139">
        <v>77.5</v>
      </c>
      <c r="L165" s="140">
        <v>0.29523809523809502</v>
      </c>
      <c r="M165" s="135" t="s">
        <v>577</v>
      </c>
      <c r="N165" s="141">
        <v>43017</v>
      </c>
      <c r="O165" s="54"/>
      <c r="P165" s="54"/>
      <c r="Q165" s="202"/>
      <c r="R165" s="54"/>
      <c r="S165" s="37"/>
      <c r="T165" s="54"/>
      <c r="U165" s="37"/>
      <c r="V165" s="54"/>
      <c r="W165" s="37"/>
      <c r="X165" s="54"/>
      <c r="Y165" s="37"/>
      <c r="Z165" s="54"/>
      <c r="AA165" s="37"/>
      <c r="AB165" s="54"/>
      <c r="AC165" s="37"/>
      <c r="AD165" s="54"/>
      <c r="AE165" s="37"/>
    </row>
    <row r="166" spans="1:31" ht="12.75" customHeight="1">
      <c r="A166" s="132">
        <v>62</v>
      </c>
      <c r="B166" s="133">
        <v>42549</v>
      </c>
      <c r="C166" s="133"/>
      <c r="D166" s="134" t="s">
        <v>691</v>
      </c>
      <c r="E166" s="135" t="s">
        <v>574</v>
      </c>
      <c r="F166" s="136">
        <v>840</v>
      </c>
      <c r="G166" s="135"/>
      <c r="H166" s="135">
        <v>1230</v>
      </c>
      <c r="I166" s="137">
        <v>1230</v>
      </c>
      <c r="J166" s="138" t="s">
        <v>661</v>
      </c>
      <c r="K166" s="139">
        <v>390</v>
      </c>
      <c r="L166" s="140">
        <v>0.46428571428571402</v>
      </c>
      <c r="M166" s="135" t="s">
        <v>577</v>
      </c>
      <c r="N166" s="141">
        <v>42649</v>
      </c>
      <c r="O166" s="54"/>
      <c r="P166" s="54"/>
      <c r="Q166" s="202"/>
      <c r="R166" s="54"/>
      <c r="S166" s="37"/>
      <c r="T166" s="54"/>
      <c r="U166" s="37"/>
      <c r="V166" s="54"/>
      <c r="W166" s="37"/>
      <c r="X166" s="54"/>
      <c r="Y166" s="37"/>
      <c r="Z166" s="54"/>
      <c r="AA166" s="37"/>
      <c r="AB166" s="54"/>
      <c r="AC166" s="37"/>
      <c r="AD166" s="54"/>
      <c r="AE166" s="37"/>
    </row>
    <row r="167" spans="1:31" ht="12.75" customHeight="1">
      <c r="A167" s="155">
        <v>63</v>
      </c>
      <c r="B167" s="156">
        <v>42556</v>
      </c>
      <c r="C167" s="156"/>
      <c r="D167" s="157" t="s">
        <v>692</v>
      </c>
      <c r="E167" s="158" t="s">
        <v>574</v>
      </c>
      <c r="F167" s="158">
        <v>395</v>
      </c>
      <c r="G167" s="159"/>
      <c r="H167" s="159">
        <f>(468.5+342.5)/2</f>
        <v>405.5</v>
      </c>
      <c r="I167" s="159">
        <v>510</v>
      </c>
      <c r="J167" s="160" t="s">
        <v>693</v>
      </c>
      <c r="K167" s="161">
        <f t="shared" ref="K167:K173" si="53">H167-F167</f>
        <v>10.5</v>
      </c>
      <c r="L167" s="162">
        <f t="shared" ref="L167:L173" si="54">K167/F167</f>
        <v>2.6582278481012658E-2</v>
      </c>
      <c r="M167" s="158" t="s">
        <v>594</v>
      </c>
      <c r="N167" s="156">
        <v>43606</v>
      </c>
      <c r="O167" s="54"/>
      <c r="P167" s="54"/>
      <c r="Q167" s="202"/>
      <c r="R167" s="54"/>
      <c r="S167" s="37"/>
      <c r="T167" s="54"/>
      <c r="U167" s="37"/>
      <c r="V167" s="54"/>
      <c r="W167" s="37"/>
      <c r="X167" s="54"/>
      <c r="Y167" s="37"/>
      <c r="Z167" s="54"/>
      <c r="AA167" s="37"/>
      <c r="AB167" s="54"/>
      <c r="AC167" s="37"/>
      <c r="AD167" s="54"/>
      <c r="AE167" s="37"/>
    </row>
    <row r="168" spans="1:31" ht="12.75" customHeight="1">
      <c r="A168" s="142">
        <v>64</v>
      </c>
      <c r="B168" s="143">
        <v>42584</v>
      </c>
      <c r="C168" s="143"/>
      <c r="D168" s="144" t="s">
        <v>694</v>
      </c>
      <c r="E168" s="145" t="s">
        <v>586</v>
      </c>
      <c r="F168" s="146">
        <f>169.5-12.8</f>
        <v>156.69999999999999</v>
      </c>
      <c r="G168" s="146"/>
      <c r="H168" s="147">
        <v>77</v>
      </c>
      <c r="I168" s="147" t="s">
        <v>695</v>
      </c>
      <c r="J168" s="148" t="s">
        <v>696</v>
      </c>
      <c r="K168" s="149">
        <f t="shared" si="53"/>
        <v>-79.699999999999989</v>
      </c>
      <c r="L168" s="150">
        <f t="shared" si="54"/>
        <v>-0.50861518825781749</v>
      </c>
      <c r="M168" s="146" t="s">
        <v>587</v>
      </c>
      <c r="N168" s="143">
        <v>43522</v>
      </c>
      <c r="O168" s="54"/>
      <c r="P168" s="54"/>
      <c r="Q168" s="202"/>
      <c r="R168" s="54"/>
      <c r="S168" s="37"/>
      <c r="T168" s="54"/>
      <c r="U168" s="37"/>
      <c r="V168" s="54"/>
      <c r="W168" s="37"/>
      <c r="X168" s="54"/>
      <c r="Y168" s="37"/>
      <c r="Z168" s="54"/>
      <c r="AA168" s="37"/>
      <c r="AB168" s="54"/>
      <c r="AC168" s="37"/>
      <c r="AD168" s="54"/>
      <c r="AE168" s="37"/>
    </row>
    <row r="169" spans="1:31" ht="12.75" customHeight="1">
      <c r="A169" s="142">
        <v>65</v>
      </c>
      <c r="B169" s="143">
        <v>42586</v>
      </c>
      <c r="C169" s="143"/>
      <c r="D169" s="144" t="s">
        <v>697</v>
      </c>
      <c r="E169" s="145" t="s">
        <v>574</v>
      </c>
      <c r="F169" s="146">
        <v>400</v>
      </c>
      <c r="G169" s="146"/>
      <c r="H169" s="147">
        <v>305</v>
      </c>
      <c r="I169" s="147">
        <v>475</v>
      </c>
      <c r="J169" s="148" t="s">
        <v>698</v>
      </c>
      <c r="K169" s="149">
        <f t="shared" si="53"/>
        <v>-95</v>
      </c>
      <c r="L169" s="150">
        <f t="shared" si="54"/>
        <v>-0.23749999999999999</v>
      </c>
      <c r="M169" s="146" t="s">
        <v>587</v>
      </c>
      <c r="N169" s="143">
        <v>43606</v>
      </c>
      <c r="O169" s="54"/>
      <c r="P169" s="54"/>
      <c r="Q169" s="202"/>
      <c r="R169" s="54"/>
      <c r="S169" s="37"/>
      <c r="T169" s="54"/>
      <c r="U169" s="37"/>
      <c r="V169" s="54"/>
      <c r="W169" s="37"/>
      <c r="X169" s="54"/>
      <c r="Y169" s="37"/>
      <c r="Z169" s="54"/>
      <c r="AA169" s="37"/>
      <c r="AB169" s="54"/>
      <c r="AC169" s="37"/>
      <c r="AD169" s="54"/>
      <c r="AE169" s="37"/>
    </row>
    <row r="170" spans="1:31" ht="12.75" customHeight="1">
      <c r="A170" s="132">
        <v>66</v>
      </c>
      <c r="B170" s="133">
        <v>42593</v>
      </c>
      <c r="C170" s="133"/>
      <c r="D170" s="134" t="s">
        <v>699</v>
      </c>
      <c r="E170" s="135" t="s">
        <v>574</v>
      </c>
      <c r="F170" s="136">
        <v>86.5</v>
      </c>
      <c r="G170" s="135"/>
      <c r="H170" s="135">
        <v>130</v>
      </c>
      <c r="I170" s="137">
        <v>130</v>
      </c>
      <c r="J170" s="138" t="s">
        <v>700</v>
      </c>
      <c r="K170" s="139">
        <f t="shared" si="53"/>
        <v>43.5</v>
      </c>
      <c r="L170" s="140">
        <f t="shared" si="54"/>
        <v>0.50289017341040465</v>
      </c>
      <c r="M170" s="135" t="s">
        <v>577</v>
      </c>
      <c r="N170" s="141">
        <v>43091</v>
      </c>
      <c r="O170" s="54"/>
      <c r="P170" s="54"/>
      <c r="Q170" s="202"/>
      <c r="R170" s="54"/>
      <c r="S170" s="37"/>
      <c r="T170" s="54"/>
      <c r="U170" s="37"/>
      <c r="V170" s="54"/>
      <c r="W170" s="37"/>
      <c r="X170" s="54"/>
      <c r="Y170" s="37"/>
      <c r="Z170" s="54"/>
      <c r="AA170" s="37"/>
      <c r="AB170" s="54"/>
      <c r="AC170" s="37"/>
      <c r="AD170" s="54"/>
      <c r="AE170" s="37"/>
    </row>
    <row r="171" spans="1:31" ht="12.75" customHeight="1">
      <c r="A171" s="142">
        <v>67</v>
      </c>
      <c r="B171" s="143">
        <v>42600</v>
      </c>
      <c r="C171" s="143"/>
      <c r="D171" s="144" t="s">
        <v>120</v>
      </c>
      <c r="E171" s="145" t="s">
        <v>574</v>
      </c>
      <c r="F171" s="146">
        <v>133.5</v>
      </c>
      <c r="G171" s="146"/>
      <c r="H171" s="147">
        <v>126.5</v>
      </c>
      <c r="I171" s="147">
        <v>178</v>
      </c>
      <c r="J171" s="148" t="s">
        <v>701</v>
      </c>
      <c r="K171" s="149">
        <f t="shared" si="53"/>
        <v>-7</v>
      </c>
      <c r="L171" s="150">
        <f t="shared" si="54"/>
        <v>-5.2434456928838954E-2</v>
      </c>
      <c r="M171" s="146" t="s">
        <v>587</v>
      </c>
      <c r="N171" s="143">
        <v>42615</v>
      </c>
      <c r="O171" s="54"/>
      <c r="P171" s="54"/>
      <c r="Q171" s="202"/>
      <c r="R171" s="54"/>
      <c r="S171" s="37"/>
      <c r="T171" s="54"/>
      <c r="U171" s="37"/>
      <c r="V171" s="54"/>
      <c r="W171" s="37"/>
      <c r="X171" s="54"/>
      <c r="Y171" s="37"/>
      <c r="Z171" s="54"/>
      <c r="AA171" s="37"/>
      <c r="AB171" s="54"/>
      <c r="AC171" s="37"/>
      <c r="AD171" s="54"/>
      <c r="AE171" s="37"/>
    </row>
    <row r="172" spans="1:31" ht="12.75" customHeight="1">
      <c r="A172" s="132">
        <v>68</v>
      </c>
      <c r="B172" s="133">
        <v>42613</v>
      </c>
      <c r="C172" s="133"/>
      <c r="D172" s="134" t="s">
        <v>702</v>
      </c>
      <c r="E172" s="135" t="s">
        <v>574</v>
      </c>
      <c r="F172" s="136">
        <v>560</v>
      </c>
      <c r="G172" s="135"/>
      <c r="H172" s="135">
        <v>725</v>
      </c>
      <c r="I172" s="137">
        <v>725</v>
      </c>
      <c r="J172" s="138" t="s">
        <v>607</v>
      </c>
      <c r="K172" s="139">
        <f t="shared" si="53"/>
        <v>165</v>
      </c>
      <c r="L172" s="140">
        <f t="shared" si="54"/>
        <v>0.29464285714285715</v>
      </c>
      <c r="M172" s="135" t="s">
        <v>577</v>
      </c>
      <c r="N172" s="141">
        <v>42456</v>
      </c>
      <c r="O172" s="54"/>
      <c r="P172" s="54"/>
      <c r="Q172" s="202"/>
      <c r="R172" s="54"/>
      <c r="S172" s="37"/>
      <c r="T172" s="54"/>
      <c r="U172" s="37"/>
      <c r="V172" s="54"/>
      <c r="W172" s="37"/>
      <c r="X172" s="54"/>
      <c r="Y172" s="37"/>
      <c r="Z172" s="54"/>
      <c r="AA172" s="37"/>
      <c r="AB172" s="54"/>
      <c r="AC172" s="37"/>
      <c r="AD172" s="54"/>
      <c r="AE172" s="37"/>
    </row>
    <row r="173" spans="1:31" ht="12.75" customHeight="1">
      <c r="A173" s="132">
        <v>69</v>
      </c>
      <c r="B173" s="133">
        <v>42614</v>
      </c>
      <c r="C173" s="133"/>
      <c r="D173" s="134" t="s">
        <v>703</v>
      </c>
      <c r="E173" s="135" t="s">
        <v>574</v>
      </c>
      <c r="F173" s="136">
        <v>160.5</v>
      </c>
      <c r="G173" s="135"/>
      <c r="H173" s="135">
        <v>210</v>
      </c>
      <c r="I173" s="137">
        <v>210</v>
      </c>
      <c r="J173" s="138" t="s">
        <v>607</v>
      </c>
      <c r="K173" s="139">
        <f t="shared" si="53"/>
        <v>49.5</v>
      </c>
      <c r="L173" s="140">
        <f t="shared" si="54"/>
        <v>0.30841121495327101</v>
      </c>
      <c r="M173" s="135" t="s">
        <v>577</v>
      </c>
      <c r="N173" s="141">
        <v>42871</v>
      </c>
      <c r="O173" s="54"/>
      <c r="P173" s="54"/>
      <c r="Q173" s="202"/>
      <c r="R173" s="54"/>
      <c r="S173" s="37"/>
      <c r="T173" s="54"/>
      <c r="U173" s="37"/>
      <c r="V173" s="54"/>
      <c r="W173" s="37"/>
      <c r="X173" s="54"/>
      <c r="Y173" s="37"/>
      <c r="Z173" s="54"/>
      <c r="AA173" s="37"/>
      <c r="AB173" s="54"/>
      <c r="AC173" s="37"/>
      <c r="AD173" s="54"/>
      <c r="AE173" s="37"/>
    </row>
    <row r="174" spans="1:31" ht="12.75" customHeight="1">
      <c r="A174" s="132">
        <v>70</v>
      </c>
      <c r="B174" s="133">
        <v>42646</v>
      </c>
      <c r="C174" s="133"/>
      <c r="D174" s="134" t="s">
        <v>406</v>
      </c>
      <c r="E174" s="135" t="s">
        <v>574</v>
      </c>
      <c r="F174" s="136">
        <v>430</v>
      </c>
      <c r="G174" s="135"/>
      <c r="H174" s="135">
        <v>596</v>
      </c>
      <c r="I174" s="137">
        <v>575</v>
      </c>
      <c r="J174" s="138" t="s">
        <v>704</v>
      </c>
      <c r="K174" s="139">
        <v>166</v>
      </c>
      <c r="L174" s="140">
        <v>0.38604651162790699</v>
      </c>
      <c r="M174" s="135" t="s">
        <v>577</v>
      </c>
      <c r="N174" s="141">
        <v>42769</v>
      </c>
      <c r="O174" s="54"/>
      <c r="P174" s="54"/>
      <c r="Q174" s="202"/>
      <c r="R174" s="54"/>
      <c r="S174" s="37"/>
      <c r="T174" s="54"/>
      <c r="U174" s="37"/>
      <c r="V174" s="54"/>
      <c r="W174" s="37"/>
      <c r="X174" s="54"/>
      <c r="Y174" s="37"/>
      <c r="Z174" s="54"/>
      <c r="AA174" s="37"/>
      <c r="AB174" s="54"/>
      <c r="AC174" s="37"/>
      <c r="AD174" s="54"/>
      <c r="AE174" s="37"/>
    </row>
    <row r="175" spans="1:31" ht="12.75" customHeight="1">
      <c r="A175" s="132">
        <v>71</v>
      </c>
      <c r="B175" s="133">
        <v>42657</v>
      </c>
      <c r="C175" s="133"/>
      <c r="D175" s="134" t="s">
        <v>705</v>
      </c>
      <c r="E175" s="135" t="s">
        <v>574</v>
      </c>
      <c r="F175" s="136">
        <v>280</v>
      </c>
      <c r="G175" s="135"/>
      <c r="H175" s="135">
        <v>345</v>
      </c>
      <c r="I175" s="137">
        <v>345</v>
      </c>
      <c r="J175" s="138" t="s">
        <v>607</v>
      </c>
      <c r="K175" s="139">
        <f t="shared" ref="K175:K180" si="55">H175-F175</f>
        <v>65</v>
      </c>
      <c r="L175" s="140">
        <f>K175/F175</f>
        <v>0.23214285714285715</v>
      </c>
      <c r="M175" s="135" t="s">
        <v>577</v>
      </c>
      <c r="N175" s="141">
        <v>42814</v>
      </c>
      <c r="O175" s="54"/>
      <c r="P175" s="54"/>
      <c r="Q175" s="202"/>
      <c r="R175" s="54"/>
      <c r="S175" s="37"/>
      <c r="T175" s="54"/>
      <c r="U175" s="37"/>
      <c r="V175" s="54"/>
      <c r="W175" s="37"/>
      <c r="X175" s="54"/>
      <c r="Y175" s="37"/>
      <c r="Z175" s="54"/>
      <c r="AA175" s="37"/>
      <c r="AB175" s="54"/>
      <c r="AC175" s="37"/>
      <c r="AD175" s="54"/>
      <c r="AE175" s="37"/>
    </row>
    <row r="176" spans="1:31" ht="12.75" customHeight="1">
      <c r="A176" s="132">
        <v>72</v>
      </c>
      <c r="B176" s="133">
        <v>42657</v>
      </c>
      <c r="C176" s="133"/>
      <c r="D176" s="134" t="s">
        <v>706</v>
      </c>
      <c r="E176" s="135" t="s">
        <v>574</v>
      </c>
      <c r="F176" s="136">
        <v>245</v>
      </c>
      <c r="G176" s="135"/>
      <c r="H176" s="135">
        <v>325.5</v>
      </c>
      <c r="I176" s="137">
        <v>330</v>
      </c>
      <c r="J176" s="138" t="s">
        <v>707</v>
      </c>
      <c r="K176" s="139">
        <f t="shared" si="55"/>
        <v>80.5</v>
      </c>
      <c r="L176" s="140">
        <f>K176/F176</f>
        <v>0.32857142857142857</v>
      </c>
      <c r="M176" s="135" t="s">
        <v>577</v>
      </c>
      <c r="N176" s="141">
        <v>42769</v>
      </c>
      <c r="O176" s="54"/>
      <c r="P176" s="54"/>
      <c r="Q176" s="202"/>
      <c r="R176" s="54"/>
      <c r="S176" s="37"/>
      <c r="T176" s="54"/>
      <c r="U176" s="37"/>
      <c r="V176" s="54"/>
      <c r="W176" s="37"/>
      <c r="X176" s="54"/>
      <c r="Y176" s="37"/>
      <c r="Z176" s="54"/>
      <c r="AA176" s="37"/>
      <c r="AB176" s="54"/>
      <c r="AC176" s="37"/>
      <c r="AD176" s="54"/>
      <c r="AE176" s="37"/>
    </row>
    <row r="177" spans="1:31" ht="12.75" customHeight="1">
      <c r="A177" s="132">
        <v>73</v>
      </c>
      <c r="B177" s="133">
        <v>42660</v>
      </c>
      <c r="C177" s="133"/>
      <c r="D177" s="134" t="s">
        <v>708</v>
      </c>
      <c r="E177" s="135" t="s">
        <v>574</v>
      </c>
      <c r="F177" s="136">
        <v>125</v>
      </c>
      <c r="G177" s="135"/>
      <c r="H177" s="135">
        <v>160</v>
      </c>
      <c r="I177" s="137">
        <v>160</v>
      </c>
      <c r="J177" s="138" t="s">
        <v>661</v>
      </c>
      <c r="K177" s="139">
        <f t="shared" si="55"/>
        <v>35</v>
      </c>
      <c r="L177" s="140">
        <v>0.28000000000000003</v>
      </c>
      <c r="M177" s="135" t="s">
        <v>577</v>
      </c>
      <c r="N177" s="141">
        <v>42803</v>
      </c>
      <c r="O177" s="54"/>
      <c r="P177" s="54"/>
      <c r="Q177" s="202"/>
      <c r="R177" s="54"/>
      <c r="S177" s="37"/>
      <c r="T177" s="54"/>
      <c r="U177" s="37"/>
      <c r="V177" s="54"/>
      <c r="W177" s="37"/>
      <c r="X177" s="54"/>
      <c r="Y177" s="37"/>
      <c r="Z177" s="54"/>
      <c r="AA177" s="37"/>
      <c r="AB177" s="54"/>
      <c r="AC177" s="37"/>
      <c r="AD177" s="54"/>
      <c r="AE177" s="37"/>
    </row>
    <row r="178" spans="1:31" ht="12.75" customHeight="1">
      <c r="A178" s="132">
        <v>74</v>
      </c>
      <c r="B178" s="133">
        <v>42660</v>
      </c>
      <c r="C178" s="133"/>
      <c r="D178" s="134" t="s">
        <v>709</v>
      </c>
      <c r="E178" s="135" t="s">
        <v>574</v>
      </c>
      <c r="F178" s="136">
        <v>114</v>
      </c>
      <c r="G178" s="135"/>
      <c r="H178" s="135">
        <v>145</v>
      </c>
      <c r="I178" s="137">
        <v>145</v>
      </c>
      <c r="J178" s="138" t="s">
        <v>661</v>
      </c>
      <c r="K178" s="139">
        <f t="shared" si="55"/>
        <v>31</v>
      </c>
      <c r="L178" s="140">
        <f>K178/F178</f>
        <v>0.27192982456140352</v>
      </c>
      <c r="M178" s="135" t="s">
        <v>577</v>
      </c>
      <c r="N178" s="141">
        <v>42859</v>
      </c>
      <c r="O178" s="54"/>
      <c r="P178" s="54"/>
      <c r="Q178" s="202"/>
      <c r="R178" s="54"/>
      <c r="S178" s="37"/>
      <c r="T178" s="54"/>
      <c r="U178" s="37"/>
      <c r="V178" s="54"/>
      <c r="W178" s="37"/>
      <c r="X178" s="54"/>
      <c r="Y178" s="37"/>
      <c r="Z178" s="54"/>
      <c r="AA178" s="37"/>
      <c r="AB178" s="54"/>
      <c r="AC178" s="37"/>
      <c r="AD178" s="54"/>
      <c r="AE178" s="37"/>
    </row>
    <row r="179" spans="1:31" ht="12.75" customHeight="1">
      <c r="A179" s="132">
        <v>75</v>
      </c>
      <c r="B179" s="133">
        <v>42660</v>
      </c>
      <c r="C179" s="133"/>
      <c r="D179" s="134" t="s">
        <v>710</v>
      </c>
      <c r="E179" s="135" t="s">
        <v>574</v>
      </c>
      <c r="F179" s="136">
        <v>212</v>
      </c>
      <c r="G179" s="135"/>
      <c r="H179" s="135">
        <v>280</v>
      </c>
      <c r="I179" s="137">
        <v>276</v>
      </c>
      <c r="J179" s="138" t="s">
        <v>711</v>
      </c>
      <c r="K179" s="139">
        <f t="shared" si="55"/>
        <v>68</v>
      </c>
      <c r="L179" s="140">
        <f>K179/F179</f>
        <v>0.32075471698113206</v>
      </c>
      <c r="M179" s="135" t="s">
        <v>577</v>
      </c>
      <c r="N179" s="141">
        <v>42858</v>
      </c>
      <c r="O179" s="54"/>
      <c r="P179" s="54"/>
      <c r="Q179" s="202"/>
      <c r="R179" s="54"/>
      <c r="S179" s="37"/>
      <c r="T179" s="54"/>
      <c r="U179" s="37"/>
      <c r="V179" s="54"/>
      <c r="W179" s="37"/>
      <c r="X179" s="54"/>
      <c r="Y179" s="37"/>
      <c r="Z179" s="54"/>
      <c r="AA179" s="37"/>
      <c r="AB179" s="54"/>
      <c r="AC179" s="37"/>
      <c r="AD179" s="54"/>
      <c r="AE179" s="37"/>
    </row>
    <row r="180" spans="1:31" ht="12.75" customHeight="1">
      <c r="A180" s="132">
        <v>76</v>
      </c>
      <c r="B180" s="133">
        <v>42678</v>
      </c>
      <c r="C180" s="133"/>
      <c r="D180" s="134" t="s">
        <v>453</v>
      </c>
      <c r="E180" s="135" t="s">
        <v>574</v>
      </c>
      <c r="F180" s="136">
        <v>155</v>
      </c>
      <c r="G180" s="135"/>
      <c r="H180" s="135">
        <v>210</v>
      </c>
      <c r="I180" s="137">
        <v>210</v>
      </c>
      <c r="J180" s="138" t="s">
        <v>712</v>
      </c>
      <c r="K180" s="139">
        <f t="shared" si="55"/>
        <v>55</v>
      </c>
      <c r="L180" s="140">
        <f>K180/F180</f>
        <v>0.35483870967741937</v>
      </c>
      <c r="M180" s="135" t="s">
        <v>577</v>
      </c>
      <c r="N180" s="141">
        <v>42944</v>
      </c>
      <c r="O180" s="54"/>
      <c r="P180" s="54"/>
      <c r="Q180" s="202"/>
      <c r="R180" s="54"/>
      <c r="S180" s="37"/>
      <c r="T180" s="54"/>
      <c r="U180" s="37"/>
      <c r="V180" s="54"/>
      <c r="W180" s="37"/>
      <c r="X180" s="54"/>
      <c r="Y180" s="37"/>
      <c r="Z180" s="54"/>
      <c r="AA180" s="37"/>
      <c r="AB180" s="54"/>
      <c r="AC180" s="37"/>
      <c r="AD180" s="54"/>
      <c r="AE180" s="37"/>
    </row>
    <row r="181" spans="1:31" ht="12.75" customHeight="1">
      <c r="A181" s="142">
        <v>77</v>
      </c>
      <c r="B181" s="143">
        <v>42710</v>
      </c>
      <c r="C181" s="143"/>
      <c r="D181" s="144" t="s">
        <v>713</v>
      </c>
      <c r="E181" s="145" t="s">
        <v>574</v>
      </c>
      <c r="F181" s="146">
        <v>150.5</v>
      </c>
      <c r="G181" s="146"/>
      <c r="H181" s="147">
        <v>72.5</v>
      </c>
      <c r="I181" s="147">
        <v>174</v>
      </c>
      <c r="J181" s="148" t="s">
        <v>714</v>
      </c>
      <c r="K181" s="149">
        <v>-78</v>
      </c>
      <c r="L181" s="150">
        <v>-0.51827242524916906</v>
      </c>
      <c r="M181" s="146" t="s">
        <v>587</v>
      </c>
      <c r="N181" s="143">
        <v>43333</v>
      </c>
      <c r="O181" s="54"/>
      <c r="P181" s="54"/>
      <c r="Q181" s="202"/>
      <c r="R181" s="54"/>
      <c r="S181" s="37"/>
      <c r="T181" s="54"/>
      <c r="U181" s="37"/>
      <c r="V181" s="54"/>
      <c r="W181" s="37"/>
      <c r="X181" s="54"/>
      <c r="Y181" s="37"/>
      <c r="Z181" s="54"/>
      <c r="AA181" s="37"/>
      <c r="AB181" s="54"/>
      <c r="AC181" s="37"/>
      <c r="AD181" s="54"/>
      <c r="AE181" s="37"/>
    </row>
    <row r="182" spans="1:31" ht="12.75" customHeight="1">
      <c r="A182" s="132">
        <v>78</v>
      </c>
      <c r="B182" s="133">
        <v>42712</v>
      </c>
      <c r="C182" s="133"/>
      <c r="D182" s="134" t="s">
        <v>715</v>
      </c>
      <c r="E182" s="135" t="s">
        <v>574</v>
      </c>
      <c r="F182" s="136">
        <v>380</v>
      </c>
      <c r="G182" s="135"/>
      <c r="H182" s="135">
        <v>478</v>
      </c>
      <c r="I182" s="137">
        <v>468</v>
      </c>
      <c r="J182" s="138" t="s">
        <v>661</v>
      </c>
      <c r="K182" s="139">
        <f>H182-F182</f>
        <v>98</v>
      </c>
      <c r="L182" s="140">
        <f>K182/F182</f>
        <v>0.25789473684210529</v>
      </c>
      <c r="M182" s="135" t="s">
        <v>577</v>
      </c>
      <c r="N182" s="141">
        <v>43025</v>
      </c>
      <c r="O182" s="54"/>
      <c r="P182" s="54"/>
      <c r="Q182" s="202"/>
      <c r="R182" s="54"/>
      <c r="S182" s="37"/>
      <c r="T182" s="54"/>
      <c r="U182" s="37"/>
      <c r="V182" s="54"/>
      <c r="W182" s="37"/>
      <c r="X182" s="54"/>
      <c r="Y182" s="37"/>
      <c r="Z182" s="54"/>
      <c r="AA182" s="37"/>
      <c r="AB182" s="54"/>
      <c r="AC182" s="37"/>
      <c r="AD182" s="54"/>
      <c r="AE182" s="37"/>
    </row>
    <row r="183" spans="1:31" ht="12.75" customHeight="1">
      <c r="A183" s="132">
        <v>79</v>
      </c>
      <c r="B183" s="133">
        <v>42734</v>
      </c>
      <c r="C183" s="133"/>
      <c r="D183" s="134" t="s">
        <v>119</v>
      </c>
      <c r="E183" s="135" t="s">
        <v>574</v>
      </c>
      <c r="F183" s="136">
        <v>305</v>
      </c>
      <c r="G183" s="135"/>
      <c r="H183" s="135">
        <v>375</v>
      </c>
      <c r="I183" s="137">
        <v>375</v>
      </c>
      <c r="J183" s="138" t="s">
        <v>661</v>
      </c>
      <c r="K183" s="139">
        <f>H183-F183</f>
        <v>70</v>
      </c>
      <c r="L183" s="140">
        <f>K183/F183</f>
        <v>0.22950819672131148</v>
      </c>
      <c r="M183" s="135" t="s">
        <v>577</v>
      </c>
      <c r="N183" s="141">
        <v>42768</v>
      </c>
      <c r="O183" s="54"/>
      <c r="P183" s="54"/>
      <c r="Q183" s="202"/>
      <c r="R183" s="54"/>
      <c r="S183" s="37"/>
      <c r="T183" s="54"/>
      <c r="U183" s="37"/>
      <c r="V183" s="54"/>
      <c r="W183" s="37"/>
      <c r="X183" s="54"/>
      <c r="Y183" s="37"/>
      <c r="Z183" s="54"/>
      <c r="AA183" s="37"/>
      <c r="AB183" s="54"/>
      <c r="AC183" s="37"/>
      <c r="AD183" s="54"/>
      <c r="AE183" s="37"/>
    </row>
    <row r="184" spans="1:31" ht="12.75" customHeight="1">
      <c r="A184" s="132">
        <v>80</v>
      </c>
      <c r="B184" s="133">
        <v>42739</v>
      </c>
      <c r="C184" s="133"/>
      <c r="D184" s="134" t="s">
        <v>102</v>
      </c>
      <c r="E184" s="135" t="s">
        <v>574</v>
      </c>
      <c r="F184" s="136">
        <v>99.5</v>
      </c>
      <c r="G184" s="135"/>
      <c r="H184" s="135">
        <v>158</v>
      </c>
      <c r="I184" s="137">
        <v>158</v>
      </c>
      <c r="J184" s="138" t="s">
        <v>661</v>
      </c>
      <c r="K184" s="139">
        <f>H184-F184</f>
        <v>58.5</v>
      </c>
      <c r="L184" s="140">
        <f>K184/F184</f>
        <v>0.5879396984924623</v>
      </c>
      <c r="M184" s="135" t="s">
        <v>577</v>
      </c>
      <c r="N184" s="141">
        <v>42898</v>
      </c>
      <c r="O184" s="54"/>
      <c r="P184" s="54"/>
      <c r="Q184" s="202"/>
      <c r="R184" s="54"/>
      <c r="S184" s="37"/>
      <c r="T184" s="54"/>
      <c r="U184" s="37"/>
      <c r="V184" s="54"/>
      <c r="W184" s="37"/>
      <c r="X184" s="54"/>
      <c r="Y184" s="37"/>
      <c r="Z184" s="54"/>
      <c r="AA184" s="37"/>
      <c r="AB184" s="54"/>
      <c r="AC184" s="37"/>
      <c r="AD184" s="54"/>
      <c r="AE184" s="37"/>
    </row>
    <row r="185" spans="1:31" ht="12.75" customHeight="1">
      <c r="A185" s="132">
        <v>81</v>
      </c>
      <c r="B185" s="133">
        <v>42739</v>
      </c>
      <c r="C185" s="133"/>
      <c r="D185" s="134" t="s">
        <v>102</v>
      </c>
      <c r="E185" s="135" t="s">
        <v>574</v>
      </c>
      <c r="F185" s="136">
        <v>99.5</v>
      </c>
      <c r="G185" s="135"/>
      <c r="H185" s="135">
        <v>158</v>
      </c>
      <c r="I185" s="137">
        <v>158</v>
      </c>
      <c r="J185" s="138" t="s">
        <v>661</v>
      </c>
      <c r="K185" s="139">
        <v>58.5</v>
      </c>
      <c r="L185" s="140">
        <v>0.58793969849246197</v>
      </c>
      <c r="M185" s="135" t="s">
        <v>577</v>
      </c>
      <c r="N185" s="141">
        <v>42898</v>
      </c>
      <c r="O185" s="54"/>
      <c r="P185" s="54"/>
      <c r="Q185" s="202"/>
      <c r="R185" s="54"/>
      <c r="S185" s="37"/>
      <c r="T185" s="54"/>
      <c r="U185" s="37"/>
      <c r="V185" s="54"/>
      <c r="W185" s="37"/>
      <c r="X185" s="54"/>
      <c r="Y185" s="37"/>
      <c r="Z185" s="54"/>
      <c r="AA185" s="37"/>
      <c r="AB185" s="54"/>
      <c r="AC185" s="37"/>
      <c r="AD185" s="54"/>
      <c r="AE185" s="37"/>
    </row>
    <row r="186" spans="1:31" ht="12.75" customHeight="1">
      <c r="A186" s="132">
        <v>82</v>
      </c>
      <c r="B186" s="133">
        <v>42786</v>
      </c>
      <c r="C186" s="133"/>
      <c r="D186" s="134" t="s">
        <v>207</v>
      </c>
      <c r="E186" s="135" t="s">
        <v>574</v>
      </c>
      <c r="F186" s="136">
        <v>140.5</v>
      </c>
      <c r="G186" s="135"/>
      <c r="H186" s="135">
        <v>220</v>
      </c>
      <c r="I186" s="137">
        <v>220</v>
      </c>
      <c r="J186" s="138" t="s">
        <v>661</v>
      </c>
      <c r="K186" s="139">
        <f>H186-F186</f>
        <v>79.5</v>
      </c>
      <c r="L186" s="140">
        <f>K186/F186</f>
        <v>0.5658362989323843</v>
      </c>
      <c r="M186" s="135" t="s">
        <v>577</v>
      </c>
      <c r="N186" s="141">
        <v>42864</v>
      </c>
      <c r="O186" s="54"/>
      <c r="P186" s="54"/>
      <c r="Q186" s="202"/>
      <c r="R186" s="54"/>
      <c r="S186" s="37"/>
      <c r="T186" s="54"/>
      <c r="U186" s="37"/>
      <c r="V186" s="54"/>
      <c r="W186" s="37"/>
      <c r="X186" s="54"/>
      <c r="Y186" s="37"/>
      <c r="Z186" s="54"/>
      <c r="AA186" s="37"/>
      <c r="AB186" s="54"/>
      <c r="AC186" s="37"/>
      <c r="AD186" s="54"/>
      <c r="AE186" s="37"/>
    </row>
    <row r="187" spans="1:31" ht="12.75" customHeight="1">
      <c r="A187" s="132">
        <v>83</v>
      </c>
      <c r="B187" s="133">
        <v>42786</v>
      </c>
      <c r="C187" s="133"/>
      <c r="D187" s="134" t="s">
        <v>716</v>
      </c>
      <c r="E187" s="135" t="s">
        <v>574</v>
      </c>
      <c r="F187" s="136">
        <v>202.5</v>
      </c>
      <c r="G187" s="135"/>
      <c r="H187" s="135">
        <v>234</v>
      </c>
      <c r="I187" s="137">
        <v>234</v>
      </c>
      <c r="J187" s="138" t="s">
        <v>661</v>
      </c>
      <c r="K187" s="139">
        <v>31.5</v>
      </c>
      <c r="L187" s="140">
        <v>0.155555555555556</v>
      </c>
      <c r="M187" s="135" t="s">
        <v>577</v>
      </c>
      <c r="N187" s="141">
        <v>42836</v>
      </c>
      <c r="O187" s="54"/>
      <c r="P187" s="54"/>
      <c r="Q187" s="202"/>
      <c r="R187" s="54"/>
      <c r="S187" s="37"/>
      <c r="T187" s="54"/>
      <c r="U187" s="37"/>
      <c r="V187" s="54"/>
      <c r="W187" s="37"/>
      <c r="X187" s="54"/>
      <c r="Y187" s="37"/>
      <c r="Z187" s="54"/>
      <c r="AA187" s="37"/>
      <c r="AB187" s="54"/>
      <c r="AC187" s="37"/>
      <c r="AD187" s="54"/>
      <c r="AE187" s="37"/>
    </row>
    <row r="188" spans="1:31" ht="12.75" customHeight="1">
      <c r="A188" s="132">
        <v>84</v>
      </c>
      <c r="B188" s="133">
        <v>42818</v>
      </c>
      <c r="C188" s="133"/>
      <c r="D188" s="134" t="s">
        <v>717</v>
      </c>
      <c r="E188" s="135" t="s">
        <v>574</v>
      </c>
      <c r="F188" s="136">
        <v>300.5</v>
      </c>
      <c r="G188" s="135"/>
      <c r="H188" s="135">
        <v>417.5</v>
      </c>
      <c r="I188" s="137">
        <v>420</v>
      </c>
      <c r="J188" s="138" t="s">
        <v>718</v>
      </c>
      <c r="K188" s="139">
        <f>H188-F188</f>
        <v>117</v>
      </c>
      <c r="L188" s="140">
        <f>K188/F188</f>
        <v>0.38935108153078202</v>
      </c>
      <c r="M188" s="135" t="s">
        <v>577</v>
      </c>
      <c r="N188" s="141">
        <v>43070</v>
      </c>
      <c r="O188" s="54"/>
      <c r="P188" s="54"/>
      <c r="Q188" s="202"/>
      <c r="R188" s="54"/>
      <c r="S188" s="37"/>
      <c r="T188" s="54"/>
      <c r="U188" s="37"/>
      <c r="V188" s="54"/>
      <c r="W188" s="37"/>
      <c r="X188" s="54"/>
      <c r="Y188" s="37"/>
      <c r="Z188" s="54"/>
      <c r="AA188" s="37"/>
      <c r="AB188" s="54"/>
      <c r="AC188" s="37"/>
      <c r="AD188" s="54"/>
      <c r="AE188" s="37"/>
    </row>
    <row r="189" spans="1:31" ht="12.75" customHeight="1">
      <c r="A189" s="132">
        <v>85</v>
      </c>
      <c r="B189" s="133">
        <v>42818</v>
      </c>
      <c r="C189" s="133"/>
      <c r="D189" s="134" t="s">
        <v>691</v>
      </c>
      <c r="E189" s="135" t="s">
        <v>574</v>
      </c>
      <c r="F189" s="136">
        <v>850</v>
      </c>
      <c r="G189" s="135"/>
      <c r="H189" s="135">
        <v>1042.5</v>
      </c>
      <c r="I189" s="137">
        <v>1023</v>
      </c>
      <c r="J189" s="138" t="s">
        <v>719</v>
      </c>
      <c r="K189" s="139">
        <v>192.5</v>
      </c>
      <c r="L189" s="140">
        <v>0.22647058823529401</v>
      </c>
      <c r="M189" s="135" t="s">
        <v>577</v>
      </c>
      <c r="N189" s="141">
        <v>42830</v>
      </c>
      <c r="O189" s="54"/>
      <c r="P189" s="54"/>
      <c r="Q189" s="202"/>
      <c r="R189" s="54"/>
      <c r="S189" s="37"/>
      <c r="T189" s="54"/>
      <c r="U189" s="37"/>
      <c r="V189" s="54"/>
      <c r="W189" s="37"/>
      <c r="X189" s="54"/>
      <c r="Y189" s="37"/>
      <c r="Z189" s="54"/>
      <c r="AA189" s="37"/>
      <c r="AB189" s="54"/>
      <c r="AC189" s="37"/>
      <c r="AD189" s="54"/>
      <c r="AE189" s="37"/>
    </row>
    <row r="190" spans="1:31" ht="12.75" customHeight="1">
      <c r="A190" s="132">
        <v>86</v>
      </c>
      <c r="B190" s="133">
        <v>42830</v>
      </c>
      <c r="C190" s="133"/>
      <c r="D190" s="134" t="s">
        <v>484</v>
      </c>
      <c r="E190" s="135" t="s">
        <v>574</v>
      </c>
      <c r="F190" s="136">
        <v>785</v>
      </c>
      <c r="G190" s="135"/>
      <c r="H190" s="135">
        <v>930</v>
      </c>
      <c r="I190" s="137">
        <v>920</v>
      </c>
      <c r="J190" s="138" t="s">
        <v>720</v>
      </c>
      <c r="K190" s="139">
        <f>H190-F190</f>
        <v>145</v>
      </c>
      <c r="L190" s="140">
        <f>K190/F190</f>
        <v>0.18471337579617833</v>
      </c>
      <c r="M190" s="135" t="s">
        <v>577</v>
      </c>
      <c r="N190" s="141">
        <v>42976</v>
      </c>
      <c r="O190" s="54"/>
      <c r="P190" s="54"/>
      <c r="Q190" s="202"/>
      <c r="R190" s="54"/>
      <c r="S190" s="37"/>
      <c r="T190" s="54"/>
      <c r="U190" s="37"/>
      <c r="V190" s="54"/>
      <c r="W190" s="37"/>
      <c r="X190" s="54"/>
      <c r="Y190" s="37"/>
      <c r="Z190" s="54"/>
      <c r="AA190" s="37"/>
      <c r="AB190" s="54"/>
      <c r="AC190" s="37"/>
      <c r="AD190" s="54"/>
      <c r="AE190" s="37"/>
    </row>
    <row r="191" spans="1:31" ht="12.75" customHeight="1">
      <c r="A191" s="142">
        <v>87</v>
      </c>
      <c r="B191" s="143">
        <v>42831</v>
      </c>
      <c r="C191" s="143"/>
      <c r="D191" s="144" t="s">
        <v>721</v>
      </c>
      <c r="E191" s="145" t="s">
        <v>574</v>
      </c>
      <c r="F191" s="146">
        <v>40</v>
      </c>
      <c r="G191" s="146"/>
      <c r="H191" s="147">
        <v>13.1</v>
      </c>
      <c r="I191" s="147">
        <v>60</v>
      </c>
      <c r="J191" s="148" t="s">
        <v>722</v>
      </c>
      <c r="K191" s="149">
        <v>-26.9</v>
      </c>
      <c r="L191" s="150">
        <v>-0.67249999999999999</v>
      </c>
      <c r="M191" s="146" t="s">
        <v>587</v>
      </c>
      <c r="N191" s="143">
        <v>43138</v>
      </c>
      <c r="O191" s="54"/>
      <c r="P191" s="54"/>
      <c r="Q191" s="202"/>
      <c r="R191" s="54"/>
      <c r="S191" s="37"/>
      <c r="T191" s="54"/>
      <c r="U191" s="37"/>
      <c r="V191" s="54"/>
      <c r="W191" s="37"/>
      <c r="X191" s="54"/>
      <c r="Y191" s="37"/>
      <c r="Z191" s="54"/>
      <c r="AA191" s="37"/>
      <c r="AB191" s="54"/>
      <c r="AC191" s="37"/>
      <c r="AD191" s="54"/>
      <c r="AE191" s="37"/>
    </row>
    <row r="192" spans="1:31" ht="12.75" customHeight="1">
      <c r="A192" s="132">
        <v>88</v>
      </c>
      <c r="B192" s="133">
        <v>42837</v>
      </c>
      <c r="C192" s="133"/>
      <c r="D192" s="134" t="s">
        <v>100</v>
      </c>
      <c r="E192" s="135" t="s">
        <v>574</v>
      </c>
      <c r="F192" s="136">
        <v>289.5</v>
      </c>
      <c r="G192" s="135"/>
      <c r="H192" s="135">
        <v>354</v>
      </c>
      <c r="I192" s="137">
        <v>360</v>
      </c>
      <c r="J192" s="138" t="s">
        <v>723</v>
      </c>
      <c r="K192" s="139">
        <f t="shared" ref="K192:K200" si="56">H192-F192</f>
        <v>64.5</v>
      </c>
      <c r="L192" s="140">
        <f t="shared" ref="L192:L200" si="57">K192/F192</f>
        <v>0.22279792746113988</v>
      </c>
      <c r="M192" s="135" t="s">
        <v>577</v>
      </c>
      <c r="N192" s="141">
        <v>43040</v>
      </c>
      <c r="O192" s="54"/>
      <c r="P192" s="54"/>
      <c r="Q192" s="202"/>
      <c r="R192" s="54"/>
      <c r="S192" s="37"/>
      <c r="T192" s="54"/>
      <c r="U192" s="37"/>
      <c r="V192" s="54"/>
      <c r="W192" s="37"/>
      <c r="X192" s="54"/>
      <c r="Y192" s="37"/>
      <c r="Z192" s="54"/>
      <c r="AA192" s="37"/>
      <c r="AB192" s="54"/>
      <c r="AC192" s="37"/>
      <c r="AD192" s="54"/>
      <c r="AE192" s="37"/>
    </row>
    <row r="193" spans="1:31" ht="12.75" customHeight="1">
      <c r="A193" s="132">
        <v>89</v>
      </c>
      <c r="B193" s="133">
        <v>42845</v>
      </c>
      <c r="C193" s="133"/>
      <c r="D193" s="134" t="s">
        <v>425</v>
      </c>
      <c r="E193" s="135" t="s">
        <v>574</v>
      </c>
      <c r="F193" s="136">
        <v>700</v>
      </c>
      <c r="G193" s="135"/>
      <c r="H193" s="135">
        <v>840</v>
      </c>
      <c r="I193" s="137">
        <v>840</v>
      </c>
      <c r="J193" s="138" t="s">
        <v>724</v>
      </c>
      <c r="K193" s="139">
        <f t="shared" si="56"/>
        <v>140</v>
      </c>
      <c r="L193" s="140">
        <f t="shared" si="57"/>
        <v>0.2</v>
      </c>
      <c r="M193" s="135" t="s">
        <v>577</v>
      </c>
      <c r="N193" s="141">
        <v>42893</v>
      </c>
      <c r="O193" s="54"/>
      <c r="P193" s="54"/>
      <c r="Q193" s="202"/>
      <c r="R193" s="54"/>
      <c r="S193" s="37"/>
      <c r="T193" s="54"/>
      <c r="U193" s="37"/>
      <c r="V193" s="54"/>
      <c r="W193" s="37"/>
      <c r="X193" s="54"/>
      <c r="Y193" s="37"/>
      <c r="Z193" s="54"/>
      <c r="AA193" s="37"/>
      <c r="AB193" s="54"/>
      <c r="AC193" s="37"/>
      <c r="AD193" s="54"/>
      <c r="AE193" s="37"/>
    </row>
    <row r="194" spans="1:31" ht="12.75" customHeight="1">
      <c r="A194" s="132">
        <v>90</v>
      </c>
      <c r="B194" s="133">
        <v>42887</v>
      </c>
      <c r="C194" s="133"/>
      <c r="D194" s="134" t="s">
        <v>725</v>
      </c>
      <c r="E194" s="135" t="s">
        <v>574</v>
      </c>
      <c r="F194" s="136">
        <v>130</v>
      </c>
      <c r="G194" s="135"/>
      <c r="H194" s="135">
        <v>144.25</v>
      </c>
      <c r="I194" s="137">
        <v>170</v>
      </c>
      <c r="J194" s="138" t="s">
        <v>726</v>
      </c>
      <c r="K194" s="139">
        <f t="shared" si="56"/>
        <v>14.25</v>
      </c>
      <c r="L194" s="140">
        <f t="shared" si="57"/>
        <v>0.10961538461538461</v>
      </c>
      <c r="M194" s="135" t="s">
        <v>577</v>
      </c>
      <c r="N194" s="141">
        <v>43675</v>
      </c>
      <c r="O194" s="54"/>
      <c r="P194" s="54"/>
      <c r="Q194" s="202"/>
      <c r="R194" s="54"/>
      <c r="S194" s="37"/>
      <c r="T194" s="54"/>
      <c r="U194" s="37"/>
      <c r="V194" s="54"/>
      <c r="W194" s="37"/>
      <c r="X194" s="54"/>
      <c r="Y194" s="37"/>
      <c r="Z194" s="54"/>
      <c r="AA194" s="37"/>
      <c r="AB194" s="54"/>
      <c r="AC194" s="37"/>
      <c r="AD194" s="54"/>
      <c r="AE194" s="37"/>
    </row>
    <row r="195" spans="1:31" ht="12.75" customHeight="1">
      <c r="A195" s="132">
        <v>91</v>
      </c>
      <c r="B195" s="133">
        <v>42901</v>
      </c>
      <c r="C195" s="133"/>
      <c r="D195" s="134" t="s">
        <v>727</v>
      </c>
      <c r="E195" s="135" t="s">
        <v>574</v>
      </c>
      <c r="F195" s="136">
        <v>214.5</v>
      </c>
      <c r="G195" s="135"/>
      <c r="H195" s="135">
        <v>262</v>
      </c>
      <c r="I195" s="137">
        <v>262</v>
      </c>
      <c r="J195" s="138" t="s">
        <v>596</v>
      </c>
      <c r="K195" s="139">
        <f t="shared" si="56"/>
        <v>47.5</v>
      </c>
      <c r="L195" s="140">
        <f t="shared" si="57"/>
        <v>0.22144522144522144</v>
      </c>
      <c r="M195" s="135" t="s">
        <v>577</v>
      </c>
      <c r="N195" s="141">
        <v>42977</v>
      </c>
      <c r="O195" s="54"/>
      <c r="P195" s="54"/>
      <c r="Q195" s="202"/>
      <c r="R195" s="54"/>
      <c r="S195" s="37"/>
      <c r="T195" s="54"/>
      <c r="U195" s="37"/>
      <c r="V195" s="54"/>
      <c r="W195" s="37"/>
      <c r="X195" s="54"/>
      <c r="Y195" s="37"/>
      <c r="Z195" s="54"/>
      <c r="AA195" s="37"/>
      <c r="AB195" s="54"/>
      <c r="AC195" s="37"/>
      <c r="AD195" s="54"/>
      <c r="AE195" s="37"/>
    </row>
    <row r="196" spans="1:31" ht="12.75" customHeight="1">
      <c r="A196" s="163">
        <v>92</v>
      </c>
      <c r="B196" s="164">
        <v>42933</v>
      </c>
      <c r="C196" s="164"/>
      <c r="D196" s="165" t="s">
        <v>728</v>
      </c>
      <c r="E196" s="166" t="s">
        <v>574</v>
      </c>
      <c r="F196" s="167">
        <v>370</v>
      </c>
      <c r="G196" s="166"/>
      <c r="H196" s="166">
        <v>447.5</v>
      </c>
      <c r="I196" s="168">
        <v>450</v>
      </c>
      <c r="J196" s="169" t="s">
        <v>661</v>
      </c>
      <c r="K196" s="139">
        <f t="shared" si="56"/>
        <v>77.5</v>
      </c>
      <c r="L196" s="170">
        <f t="shared" si="57"/>
        <v>0.20945945945945946</v>
      </c>
      <c r="M196" s="166" t="s">
        <v>577</v>
      </c>
      <c r="N196" s="171">
        <v>43035</v>
      </c>
      <c r="O196" s="54"/>
      <c r="P196" s="54"/>
      <c r="Q196" s="202"/>
      <c r="R196" s="54"/>
      <c r="S196" s="37"/>
      <c r="T196" s="54"/>
      <c r="U196" s="37"/>
      <c r="V196" s="54"/>
      <c r="W196" s="37"/>
      <c r="X196" s="54"/>
      <c r="Y196" s="37"/>
      <c r="Z196" s="54"/>
      <c r="AA196" s="37"/>
      <c r="AB196" s="54"/>
      <c r="AC196" s="37"/>
      <c r="AD196" s="54"/>
      <c r="AE196" s="37"/>
    </row>
    <row r="197" spans="1:31" ht="12.75" customHeight="1">
      <c r="A197" s="163">
        <v>93</v>
      </c>
      <c r="B197" s="164">
        <v>42943</v>
      </c>
      <c r="C197" s="164"/>
      <c r="D197" s="165" t="s">
        <v>205</v>
      </c>
      <c r="E197" s="166" t="s">
        <v>574</v>
      </c>
      <c r="F197" s="167">
        <v>657.5</v>
      </c>
      <c r="G197" s="166"/>
      <c r="H197" s="166">
        <v>825</v>
      </c>
      <c r="I197" s="168">
        <v>820</v>
      </c>
      <c r="J197" s="169" t="s">
        <v>661</v>
      </c>
      <c r="K197" s="139">
        <f t="shared" si="56"/>
        <v>167.5</v>
      </c>
      <c r="L197" s="170">
        <f t="shared" si="57"/>
        <v>0.25475285171102663</v>
      </c>
      <c r="M197" s="166" t="s">
        <v>577</v>
      </c>
      <c r="N197" s="171">
        <v>43090</v>
      </c>
      <c r="O197" s="54"/>
      <c r="P197" s="54"/>
      <c r="Q197" s="202"/>
      <c r="R197" s="54"/>
      <c r="S197" s="37"/>
      <c r="T197" s="54"/>
      <c r="U197" s="37"/>
      <c r="V197" s="54"/>
      <c r="W197" s="37"/>
      <c r="X197" s="54"/>
      <c r="Y197" s="37"/>
      <c r="Z197" s="54"/>
      <c r="AA197" s="37"/>
      <c r="AB197" s="54"/>
      <c r="AC197" s="37"/>
      <c r="AD197" s="54"/>
      <c r="AE197" s="37"/>
    </row>
    <row r="198" spans="1:31" ht="12.75" customHeight="1">
      <c r="A198" s="132">
        <v>94</v>
      </c>
      <c r="B198" s="133">
        <v>42964</v>
      </c>
      <c r="C198" s="133"/>
      <c r="D198" s="134" t="s">
        <v>379</v>
      </c>
      <c r="E198" s="135" t="s">
        <v>574</v>
      </c>
      <c r="F198" s="136">
        <v>605</v>
      </c>
      <c r="G198" s="135"/>
      <c r="H198" s="135">
        <v>750</v>
      </c>
      <c r="I198" s="137">
        <v>750</v>
      </c>
      <c r="J198" s="138" t="s">
        <v>720</v>
      </c>
      <c r="K198" s="139">
        <f t="shared" si="56"/>
        <v>145</v>
      </c>
      <c r="L198" s="140">
        <f t="shared" si="57"/>
        <v>0.23966942148760331</v>
      </c>
      <c r="M198" s="135" t="s">
        <v>577</v>
      </c>
      <c r="N198" s="141">
        <v>43027</v>
      </c>
      <c r="O198" s="54"/>
      <c r="P198" s="54"/>
      <c r="Q198" s="202"/>
      <c r="R198" s="54"/>
      <c r="S198" s="37"/>
      <c r="T198" s="54"/>
      <c r="U198" s="37"/>
      <c r="V198" s="54"/>
      <c r="W198" s="37"/>
      <c r="X198" s="54"/>
      <c r="Y198" s="37"/>
      <c r="Z198" s="54"/>
      <c r="AA198" s="37"/>
      <c r="AB198" s="54"/>
      <c r="AC198" s="37"/>
      <c r="AD198" s="54"/>
      <c r="AE198" s="37"/>
    </row>
    <row r="199" spans="1:31" ht="12.75" customHeight="1">
      <c r="A199" s="142">
        <v>95</v>
      </c>
      <c r="B199" s="143">
        <v>42979</v>
      </c>
      <c r="C199" s="143"/>
      <c r="D199" s="151" t="s">
        <v>729</v>
      </c>
      <c r="E199" s="146" t="s">
        <v>574</v>
      </c>
      <c r="F199" s="146">
        <v>255</v>
      </c>
      <c r="G199" s="147"/>
      <c r="H199" s="147">
        <v>217.25</v>
      </c>
      <c r="I199" s="147">
        <v>320</v>
      </c>
      <c r="J199" s="148" t="s">
        <v>730</v>
      </c>
      <c r="K199" s="149">
        <f t="shared" si="56"/>
        <v>-37.75</v>
      </c>
      <c r="L199" s="152">
        <f t="shared" si="57"/>
        <v>-0.14803921568627451</v>
      </c>
      <c r="M199" s="146" t="s">
        <v>587</v>
      </c>
      <c r="N199" s="143">
        <v>43661</v>
      </c>
      <c r="O199" s="54"/>
      <c r="P199" s="54"/>
      <c r="Q199" s="202"/>
      <c r="R199" s="54"/>
      <c r="S199" s="37"/>
      <c r="T199" s="54"/>
      <c r="U199" s="37"/>
      <c r="V199" s="54"/>
      <c r="W199" s="37"/>
      <c r="X199" s="54"/>
      <c r="Y199" s="37"/>
      <c r="Z199" s="54"/>
      <c r="AA199" s="37"/>
      <c r="AB199" s="54"/>
      <c r="AC199" s="37"/>
      <c r="AD199" s="54"/>
      <c r="AE199" s="37"/>
    </row>
    <row r="200" spans="1:31" ht="12.75" customHeight="1">
      <c r="A200" s="132">
        <v>96</v>
      </c>
      <c r="B200" s="133">
        <v>42997</v>
      </c>
      <c r="C200" s="133"/>
      <c r="D200" s="134" t="s">
        <v>731</v>
      </c>
      <c r="E200" s="135" t="s">
        <v>574</v>
      </c>
      <c r="F200" s="136">
        <v>215</v>
      </c>
      <c r="G200" s="135"/>
      <c r="H200" s="135">
        <v>258</v>
      </c>
      <c r="I200" s="137">
        <v>258</v>
      </c>
      <c r="J200" s="138" t="s">
        <v>661</v>
      </c>
      <c r="K200" s="139">
        <f t="shared" si="56"/>
        <v>43</v>
      </c>
      <c r="L200" s="140">
        <f t="shared" si="57"/>
        <v>0.2</v>
      </c>
      <c r="M200" s="135" t="s">
        <v>577</v>
      </c>
      <c r="N200" s="141">
        <v>43040</v>
      </c>
      <c r="O200" s="54"/>
      <c r="P200" s="54"/>
      <c r="Q200" s="202"/>
      <c r="R200" s="54"/>
      <c r="S200" s="37"/>
      <c r="T200" s="54"/>
      <c r="U200" s="37"/>
      <c r="V200" s="54"/>
      <c r="W200" s="37"/>
      <c r="X200" s="54"/>
      <c r="Y200" s="37"/>
      <c r="Z200" s="54"/>
      <c r="AA200" s="37"/>
      <c r="AB200" s="54"/>
      <c r="AC200" s="37"/>
      <c r="AD200" s="54"/>
      <c r="AE200" s="37"/>
    </row>
    <row r="201" spans="1:31" ht="12.75" customHeight="1">
      <c r="A201" s="132">
        <v>97</v>
      </c>
      <c r="B201" s="133">
        <v>42997</v>
      </c>
      <c r="C201" s="133"/>
      <c r="D201" s="134" t="s">
        <v>731</v>
      </c>
      <c r="E201" s="135" t="s">
        <v>574</v>
      </c>
      <c r="F201" s="136">
        <v>215</v>
      </c>
      <c r="G201" s="135"/>
      <c r="H201" s="135">
        <v>258</v>
      </c>
      <c r="I201" s="137">
        <v>258</v>
      </c>
      <c r="J201" s="169" t="s">
        <v>661</v>
      </c>
      <c r="K201" s="139">
        <v>43</v>
      </c>
      <c r="L201" s="140">
        <v>0.2</v>
      </c>
      <c r="M201" s="135" t="s">
        <v>577</v>
      </c>
      <c r="N201" s="141">
        <v>43040</v>
      </c>
      <c r="O201" s="54"/>
      <c r="P201" s="54"/>
      <c r="Q201" s="202"/>
      <c r="R201" s="54"/>
      <c r="S201" s="37"/>
      <c r="T201" s="54"/>
      <c r="U201" s="37"/>
      <c r="V201" s="54"/>
      <c r="W201" s="37"/>
      <c r="X201" s="54"/>
      <c r="Y201" s="37"/>
      <c r="Z201" s="54"/>
      <c r="AA201" s="37"/>
      <c r="AB201" s="54"/>
      <c r="AC201" s="37"/>
      <c r="AD201" s="54"/>
      <c r="AE201" s="37"/>
    </row>
    <row r="202" spans="1:31" ht="12.75" customHeight="1">
      <c r="A202" s="163">
        <v>98</v>
      </c>
      <c r="B202" s="164">
        <v>42998</v>
      </c>
      <c r="C202" s="164"/>
      <c r="D202" s="165" t="s">
        <v>732</v>
      </c>
      <c r="E202" s="166" t="s">
        <v>574</v>
      </c>
      <c r="F202" s="136">
        <v>75</v>
      </c>
      <c r="G202" s="166"/>
      <c r="H202" s="166">
        <v>90</v>
      </c>
      <c r="I202" s="168">
        <v>90</v>
      </c>
      <c r="J202" s="138" t="s">
        <v>733</v>
      </c>
      <c r="K202" s="139">
        <f t="shared" ref="K202:K207" si="58">H202-F202</f>
        <v>15</v>
      </c>
      <c r="L202" s="140">
        <f t="shared" ref="L202:L207" si="59">K202/F202</f>
        <v>0.2</v>
      </c>
      <c r="M202" s="135" t="s">
        <v>577</v>
      </c>
      <c r="N202" s="141">
        <v>43019</v>
      </c>
      <c r="O202" s="54"/>
      <c r="P202" s="54"/>
      <c r="Q202" s="202"/>
      <c r="R202" s="54"/>
      <c r="S202" s="37"/>
      <c r="T202" s="54"/>
      <c r="U202" s="37"/>
      <c r="V202" s="54"/>
      <c r="W202" s="37"/>
      <c r="X202" s="54"/>
      <c r="Y202" s="37"/>
      <c r="Z202" s="54"/>
      <c r="AA202" s="37"/>
      <c r="AB202" s="54"/>
      <c r="AC202" s="37"/>
      <c r="AD202" s="54"/>
      <c r="AE202" s="37"/>
    </row>
    <row r="203" spans="1:31" ht="12.75" customHeight="1">
      <c r="A203" s="163">
        <v>99</v>
      </c>
      <c r="B203" s="164">
        <v>43011</v>
      </c>
      <c r="C203" s="164"/>
      <c r="D203" s="165" t="s">
        <v>734</v>
      </c>
      <c r="E203" s="166" t="s">
        <v>574</v>
      </c>
      <c r="F203" s="167">
        <v>315</v>
      </c>
      <c r="G203" s="166"/>
      <c r="H203" s="166">
        <v>392</v>
      </c>
      <c r="I203" s="168">
        <v>384</v>
      </c>
      <c r="J203" s="169" t="s">
        <v>735</v>
      </c>
      <c r="K203" s="139">
        <f t="shared" si="58"/>
        <v>77</v>
      </c>
      <c r="L203" s="170">
        <f t="shared" si="59"/>
        <v>0.24444444444444444</v>
      </c>
      <c r="M203" s="166" t="s">
        <v>577</v>
      </c>
      <c r="N203" s="171">
        <v>43017</v>
      </c>
      <c r="O203" s="54"/>
      <c r="P203" s="54"/>
      <c r="Q203" s="202"/>
      <c r="R203" s="54"/>
      <c r="S203" s="37"/>
      <c r="T203" s="54"/>
      <c r="U203" s="37"/>
      <c r="V203" s="54"/>
      <c r="W203" s="37"/>
      <c r="X203" s="54"/>
      <c r="Y203" s="37"/>
      <c r="Z203" s="54"/>
      <c r="AA203" s="37"/>
      <c r="AB203" s="54"/>
      <c r="AC203" s="37"/>
      <c r="AD203" s="54"/>
      <c r="AE203" s="37"/>
    </row>
    <row r="204" spans="1:31" ht="12.75" customHeight="1">
      <c r="A204" s="163">
        <v>100</v>
      </c>
      <c r="B204" s="164">
        <v>43013</v>
      </c>
      <c r="C204" s="164"/>
      <c r="D204" s="165" t="s">
        <v>457</v>
      </c>
      <c r="E204" s="166" t="s">
        <v>574</v>
      </c>
      <c r="F204" s="167">
        <v>145</v>
      </c>
      <c r="G204" s="166"/>
      <c r="H204" s="166">
        <v>179</v>
      </c>
      <c r="I204" s="168">
        <v>180</v>
      </c>
      <c r="J204" s="169" t="s">
        <v>736</v>
      </c>
      <c r="K204" s="139">
        <f t="shared" si="58"/>
        <v>34</v>
      </c>
      <c r="L204" s="170">
        <f t="shared" si="59"/>
        <v>0.23448275862068965</v>
      </c>
      <c r="M204" s="166" t="s">
        <v>577</v>
      </c>
      <c r="N204" s="171">
        <v>43025</v>
      </c>
      <c r="O204" s="54"/>
      <c r="P204" s="54"/>
      <c r="Q204" s="202"/>
      <c r="R204" s="54"/>
      <c r="S204" s="37"/>
      <c r="T204" s="54"/>
      <c r="U204" s="37"/>
      <c r="V204" s="54"/>
      <c r="W204" s="37"/>
      <c r="X204" s="54"/>
      <c r="Y204" s="37"/>
      <c r="Z204" s="54"/>
      <c r="AA204" s="37"/>
      <c r="AB204" s="54"/>
      <c r="AC204" s="37"/>
      <c r="AD204" s="54"/>
      <c r="AE204" s="37"/>
    </row>
    <row r="205" spans="1:31" ht="12.75" customHeight="1">
      <c r="A205" s="163">
        <v>101</v>
      </c>
      <c r="B205" s="164">
        <v>43014</v>
      </c>
      <c r="C205" s="164"/>
      <c r="D205" s="165" t="s">
        <v>354</v>
      </c>
      <c r="E205" s="166" t="s">
        <v>574</v>
      </c>
      <c r="F205" s="167">
        <v>256</v>
      </c>
      <c r="G205" s="166"/>
      <c r="H205" s="166">
        <v>323</v>
      </c>
      <c r="I205" s="168">
        <v>320</v>
      </c>
      <c r="J205" s="169" t="s">
        <v>661</v>
      </c>
      <c r="K205" s="139">
        <f t="shared" si="58"/>
        <v>67</v>
      </c>
      <c r="L205" s="170">
        <f t="shared" si="59"/>
        <v>0.26171875</v>
      </c>
      <c r="M205" s="166" t="s">
        <v>577</v>
      </c>
      <c r="N205" s="171">
        <v>43067</v>
      </c>
      <c r="O205" s="54"/>
      <c r="P205" s="54"/>
      <c r="Q205" s="202"/>
      <c r="R205" s="54"/>
      <c r="S205" s="37"/>
      <c r="T205" s="54"/>
      <c r="U205" s="37"/>
      <c r="V205" s="54"/>
      <c r="W205" s="37"/>
      <c r="X205" s="54"/>
      <c r="Y205" s="37"/>
      <c r="Z205" s="54"/>
      <c r="AA205" s="37"/>
      <c r="AB205" s="54"/>
      <c r="AC205" s="37"/>
      <c r="AD205" s="54"/>
      <c r="AE205" s="37"/>
    </row>
    <row r="206" spans="1:31" ht="12.75" customHeight="1">
      <c r="A206" s="163">
        <v>102</v>
      </c>
      <c r="B206" s="164">
        <v>43017</v>
      </c>
      <c r="C206" s="164"/>
      <c r="D206" s="165" t="s">
        <v>368</v>
      </c>
      <c r="E206" s="166" t="s">
        <v>574</v>
      </c>
      <c r="F206" s="167">
        <v>137.5</v>
      </c>
      <c r="G206" s="166"/>
      <c r="H206" s="166">
        <v>184</v>
      </c>
      <c r="I206" s="168">
        <v>183</v>
      </c>
      <c r="J206" s="169" t="s">
        <v>737</v>
      </c>
      <c r="K206" s="139">
        <f t="shared" si="58"/>
        <v>46.5</v>
      </c>
      <c r="L206" s="170">
        <f t="shared" si="59"/>
        <v>0.33818181818181819</v>
      </c>
      <c r="M206" s="166" t="s">
        <v>577</v>
      </c>
      <c r="N206" s="171">
        <v>43108</v>
      </c>
      <c r="O206" s="54"/>
      <c r="P206" s="54"/>
      <c r="Q206" s="202"/>
      <c r="R206" s="54"/>
      <c r="S206" s="37"/>
      <c r="T206" s="54"/>
      <c r="U206" s="37"/>
      <c r="V206" s="54"/>
      <c r="W206" s="37"/>
      <c r="X206" s="54"/>
      <c r="Y206" s="37"/>
      <c r="Z206" s="54"/>
      <c r="AA206" s="37"/>
      <c r="AB206" s="54"/>
      <c r="AC206" s="37"/>
      <c r="AD206" s="54"/>
      <c r="AE206" s="37"/>
    </row>
    <row r="207" spans="1:31" ht="12.75" customHeight="1">
      <c r="A207" s="163">
        <v>103</v>
      </c>
      <c r="B207" s="164">
        <v>43018</v>
      </c>
      <c r="C207" s="164"/>
      <c r="D207" s="165" t="s">
        <v>738</v>
      </c>
      <c r="E207" s="166" t="s">
        <v>574</v>
      </c>
      <c r="F207" s="167">
        <v>125.5</v>
      </c>
      <c r="G207" s="166"/>
      <c r="H207" s="166">
        <v>158</v>
      </c>
      <c r="I207" s="168">
        <v>155</v>
      </c>
      <c r="J207" s="169" t="s">
        <v>739</v>
      </c>
      <c r="K207" s="139">
        <f t="shared" si="58"/>
        <v>32.5</v>
      </c>
      <c r="L207" s="170">
        <f t="shared" si="59"/>
        <v>0.25896414342629481</v>
      </c>
      <c r="M207" s="166" t="s">
        <v>577</v>
      </c>
      <c r="N207" s="171">
        <v>43067</v>
      </c>
      <c r="O207" s="54"/>
      <c r="P207" s="54"/>
      <c r="Q207" s="202"/>
      <c r="R207" s="54"/>
      <c r="S207" s="37"/>
      <c r="T207" s="54"/>
      <c r="U207" s="37"/>
      <c r="V207" s="54"/>
      <c r="W207" s="37"/>
      <c r="X207" s="54"/>
      <c r="Y207" s="37"/>
      <c r="Z207" s="54"/>
      <c r="AA207" s="37"/>
      <c r="AB207" s="54"/>
      <c r="AC207" s="37"/>
      <c r="AD207" s="54"/>
      <c r="AE207" s="37"/>
    </row>
    <row r="208" spans="1:31" ht="12.75" customHeight="1">
      <c r="A208" s="163">
        <v>104</v>
      </c>
      <c r="B208" s="164">
        <v>43018</v>
      </c>
      <c r="C208" s="164"/>
      <c r="D208" s="165" t="s">
        <v>740</v>
      </c>
      <c r="E208" s="166" t="s">
        <v>574</v>
      </c>
      <c r="F208" s="167">
        <v>895</v>
      </c>
      <c r="G208" s="166"/>
      <c r="H208" s="166">
        <v>1122.5</v>
      </c>
      <c r="I208" s="168">
        <v>1078</v>
      </c>
      <c r="J208" s="169" t="s">
        <v>741</v>
      </c>
      <c r="K208" s="139">
        <v>227.5</v>
      </c>
      <c r="L208" s="170">
        <v>0.25418994413407803</v>
      </c>
      <c r="M208" s="166" t="s">
        <v>577</v>
      </c>
      <c r="N208" s="171">
        <v>43117</v>
      </c>
      <c r="O208" s="54"/>
      <c r="P208" s="54"/>
      <c r="Q208" s="202"/>
      <c r="R208" s="54"/>
      <c r="S208" s="37"/>
      <c r="T208" s="54"/>
      <c r="U208" s="37"/>
      <c r="V208" s="54"/>
      <c r="W208" s="37"/>
      <c r="X208" s="54"/>
      <c r="Y208" s="37"/>
      <c r="Z208" s="54"/>
      <c r="AA208" s="37"/>
      <c r="AB208" s="54"/>
      <c r="AC208" s="37"/>
      <c r="AD208" s="54"/>
      <c r="AE208" s="37"/>
    </row>
    <row r="209" spans="1:31" ht="12.75" customHeight="1">
      <c r="A209" s="163">
        <v>105</v>
      </c>
      <c r="B209" s="164">
        <v>43020</v>
      </c>
      <c r="C209" s="164"/>
      <c r="D209" s="165" t="s">
        <v>363</v>
      </c>
      <c r="E209" s="166" t="s">
        <v>574</v>
      </c>
      <c r="F209" s="167">
        <v>525</v>
      </c>
      <c r="G209" s="166"/>
      <c r="H209" s="166">
        <v>629</v>
      </c>
      <c r="I209" s="168">
        <v>629</v>
      </c>
      <c r="J209" s="169" t="s">
        <v>661</v>
      </c>
      <c r="K209" s="139">
        <v>104</v>
      </c>
      <c r="L209" s="170">
        <v>0.19809523809523799</v>
      </c>
      <c r="M209" s="166" t="s">
        <v>577</v>
      </c>
      <c r="N209" s="171">
        <v>43119</v>
      </c>
      <c r="O209" s="54"/>
      <c r="P209" s="54"/>
      <c r="Q209" s="202"/>
      <c r="R209" s="54"/>
      <c r="S209" s="37"/>
      <c r="T209" s="54"/>
      <c r="U209" s="37"/>
      <c r="V209" s="54"/>
      <c r="W209" s="37"/>
      <c r="X209" s="54"/>
      <c r="Y209" s="37"/>
      <c r="Z209" s="54"/>
      <c r="AA209" s="37"/>
      <c r="AB209" s="54"/>
      <c r="AC209" s="37"/>
      <c r="AD209" s="54"/>
      <c r="AE209" s="37"/>
    </row>
    <row r="210" spans="1:31" ht="12.75" customHeight="1">
      <c r="A210" s="163">
        <v>106</v>
      </c>
      <c r="B210" s="164">
        <v>43046</v>
      </c>
      <c r="C210" s="164"/>
      <c r="D210" s="165" t="s">
        <v>401</v>
      </c>
      <c r="E210" s="166" t="s">
        <v>574</v>
      </c>
      <c r="F210" s="167">
        <v>740</v>
      </c>
      <c r="G210" s="166"/>
      <c r="H210" s="166">
        <v>892.5</v>
      </c>
      <c r="I210" s="168">
        <v>900</v>
      </c>
      <c r="J210" s="169" t="s">
        <v>742</v>
      </c>
      <c r="K210" s="139">
        <f>H210-F210</f>
        <v>152.5</v>
      </c>
      <c r="L210" s="170">
        <f>K210/F210</f>
        <v>0.20608108108108109</v>
      </c>
      <c r="M210" s="166" t="s">
        <v>577</v>
      </c>
      <c r="N210" s="171">
        <v>43052</v>
      </c>
      <c r="O210" s="54"/>
      <c r="P210" s="54"/>
      <c r="Q210" s="202"/>
      <c r="R210" s="54"/>
      <c r="S210" s="37"/>
      <c r="T210" s="54"/>
      <c r="U210" s="37"/>
      <c r="V210" s="54"/>
      <c r="W210" s="37"/>
      <c r="X210" s="54"/>
      <c r="Y210" s="37"/>
      <c r="Z210" s="54"/>
      <c r="AA210" s="37"/>
      <c r="AB210" s="54"/>
      <c r="AC210" s="37"/>
      <c r="AD210" s="54"/>
      <c r="AE210" s="37"/>
    </row>
    <row r="211" spans="1:31" ht="12.75" customHeight="1">
      <c r="A211" s="132">
        <v>107</v>
      </c>
      <c r="B211" s="133">
        <v>43073</v>
      </c>
      <c r="C211" s="133"/>
      <c r="D211" s="134" t="s">
        <v>743</v>
      </c>
      <c r="E211" s="135" t="s">
        <v>574</v>
      </c>
      <c r="F211" s="136">
        <v>118.5</v>
      </c>
      <c r="G211" s="135"/>
      <c r="H211" s="135">
        <v>143.5</v>
      </c>
      <c r="I211" s="137">
        <v>145</v>
      </c>
      <c r="J211" s="138" t="s">
        <v>744</v>
      </c>
      <c r="K211" s="139">
        <f>H211-F211</f>
        <v>25</v>
      </c>
      <c r="L211" s="140">
        <f>K211/F211</f>
        <v>0.2109704641350211</v>
      </c>
      <c r="M211" s="135" t="s">
        <v>577</v>
      </c>
      <c r="N211" s="141">
        <v>43097</v>
      </c>
      <c r="O211" s="54"/>
      <c r="P211" s="54"/>
      <c r="Q211" s="202"/>
      <c r="R211" s="54"/>
      <c r="S211" s="37"/>
      <c r="T211" s="54"/>
      <c r="U211" s="37"/>
      <c r="V211" s="54"/>
      <c r="W211" s="37"/>
      <c r="X211" s="54"/>
      <c r="Y211" s="37"/>
      <c r="Z211" s="54"/>
      <c r="AA211" s="37"/>
      <c r="AB211" s="54"/>
      <c r="AC211" s="37"/>
      <c r="AD211" s="54"/>
      <c r="AE211" s="37"/>
    </row>
    <row r="212" spans="1:31" ht="12.75" customHeight="1">
      <c r="A212" s="142">
        <v>108</v>
      </c>
      <c r="B212" s="143">
        <v>43090</v>
      </c>
      <c r="C212" s="143"/>
      <c r="D212" s="144" t="s">
        <v>430</v>
      </c>
      <c r="E212" s="145" t="s">
        <v>574</v>
      </c>
      <c r="F212" s="146">
        <v>715</v>
      </c>
      <c r="G212" s="146"/>
      <c r="H212" s="147">
        <v>500</v>
      </c>
      <c r="I212" s="147">
        <v>872</v>
      </c>
      <c r="J212" s="148" t="s">
        <v>745</v>
      </c>
      <c r="K212" s="149">
        <f>H212-F212</f>
        <v>-215</v>
      </c>
      <c r="L212" s="150">
        <f>K212/F212</f>
        <v>-0.30069930069930068</v>
      </c>
      <c r="M212" s="146" t="s">
        <v>587</v>
      </c>
      <c r="N212" s="143">
        <v>43670</v>
      </c>
      <c r="O212" s="54"/>
      <c r="P212" s="54"/>
      <c r="Q212" s="202"/>
      <c r="R212" s="54"/>
      <c r="S212" s="37"/>
      <c r="T212" s="54"/>
      <c r="U212" s="37"/>
      <c r="V212" s="54"/>
      <c r="W212" s="37"/>
      <c r="X212" s="54"/>
      <c r="Y212" s="37"/>
      <c r="Z212" s="54"/>
      <c r="AA212" s="37"/>
      <c r="AB212" s="54"/>
      <c r="AC212" s="37"/>
      <c r="AD212" s="54"/>
      <c r="AE212" s="37"/>
    </row>
    <row r="213" spans="1:31" ht="12.75" customHeight="1">
      <c r="A213" s="132">
        <v>109</v>
      </c>
      <c r="B213" s="133">
        <v>43098</v>
      </c>
      <c r="C213" s="133"/>
      <c r="D213" s="134" t="s">
        <v>734</v>
      </c>
      <c r="E213" s="135" t="s">
        <v>574</v>
      </c>
      <c r="F213" s="136">
        <v>435</v>
      </c>
      <c r="G213" s="135"/>
      <c r="H213" s="135">
        <v>542.5</v>
      </c>
      <c r="I213" s="137">
        <v>539</v>
      </c>
      <c r="J213" s="138" t="s">
        <v>661</v>
      </c>
      <c r="K213" s="139">
        <v>107.5</v>
      </c>
      <c r="L213" s="140">
        <v>0.247126436781609</v>
      </c>
      <c r="M213" s="135" t="s">
        <v>577</v>
      </c>
      <c r="N213" s="141">
        <v>43206</v>
      </c>
      <c r="O213" s="54"/>
      <c r="P213" s="54"/>
      <c r="Q213" s="202"/>
      <c r="R213" s="54"/>
      <c r="S213" s="37"/>
      <c r="T213" s="54"/>
      <c r="U213" s="37"/>
      <c r="V213" s="54"/>
      <c r="W213" s="37"/>
      <c r="X213" s="54"/>
      <c r="Y213" s="37"/>
      <c r="Z213" s="54"/>
      <c r="AA213" s="37"/>
      <c r="AB213" s="54"/>
      <c r="AC213" s="37"/>
      <c r="AD213" s="54"/>
      <c r="AE213" s="37"/>
    </row>
    <row r="214" spans="1:31" ht="12.75" customHeight="1">
      <c r="A214" s="132">
        <v>110</v>
      </c>
      <c r="B214" s="133">
        <v>43098</v>
      </c>
      <c r="C214" s="133"/>
      <c r="D214" s="134" t="s">
        <v>545</v>
      </c>
      <c r="E214" s="135" t="s">
        <v>574</v>
      </c>
      <c r="F214" s="136">
        <v>885</v>
      </c>
      <c r="G214" s="135"/>
      <c r="H214" s="135">
        <v>1090</v>
      </c>
      <c r="I214" s="137">
        <v>1084</v>
      </c>
      <c r="J214" s="138" t="s">
        <v>661</v>
      </c>
      <c r="K214" s="139">
        <v>205</v>
      </c>
      <c r="L214" s="140">
        <v>0.23163841807909599</v>
      </c>
      <c r="M214" s="135" t="s">
        <v>577</v>
      </c>
      <c r="N214" s="141">
        <v>43213</v>
      </c>
      <c r="O214" s="54"/>
      <c r="P214" s="54"/>
      <c r="Q214" s="202"/>
      <c r="R214" s="54"/>
      <c r="S214" s="37"/>
      <c r="T214" s="54"/>
      <c r="U214" s="37"/>
      <c r="V214" s="54"/>
      <c r="W214" s="37"/>
      <c r="X214" s="54"/>
      <c r="Y214" s="37"/>
      <c r="Z214" s="54"/>
      <c r="AA214" s="37"/>
      <c r="AB214" s="54"/>
      <c r="AC214" s="37"/>
      <c r="AD214" s="54"/>
      <c r="AE214" s="37"/>
    </row>
    <row r="215" spans="1:31" ht="12.75" customHeight="1">
      <c r="A215" s="172">
        <v>111</v>
      </c>
      <c r="B215" s="173">
        <v>43192</v>
      </c>
      <c r="C215" s="173"/>
      <c r="D215" s="151" t="s">
        <v>746</v>
      </c>
      <c r="E215" s="146" t="s">
        <v>574</v>
      </c>
      <c r="F215" s="174">
        <v>478.5</v>
      </c>
      <c r="G215" s="146"/>
      <c r="H215" s="146">
        <v>442</v>
      </c>
      <c r="I215" s="147">
        <v>613</v>
      </c>
      <c r="J215" s="148" t="s">
        <v>747</v>
      </c>
      <c r="K215" s="149">
        <f>H215-F215</f>
        <v>-36.5</v>
      </c>
      <c r="L215" s="150">
        <f>K215/F215</f>
        <v>-7.6280041797283177E-2</v>
      </c>
      <c r="M215" s="146" t="s">
        <v>587</v>
      </c>
      <c r="N215" s="143">
        <v>43762</v>
      </c>
      <c r="O215" s="54"/>
      <c r="P215" s="54"/>
      <c r="Q215" s="202"/>
      <c r="R215" s="54"/>
      <c r="S215" s="37"/>
      <c r="T215" s="54"/>
      <c r="U215" s="37"/>
      <c r="V215" s="54"/>
      <c r="W215" s="37"/>
      <c r="X215" s="54"/>
      <c r="Y215" s="37"/>
      <c r="Z215" s="54"/>
      <c r="AA215" s="37"/>
      <c r="AB215" s="54"/>
      <c r="AC215" s="37"/>
      <c r="AD215" s="54"/>
      <c r="AE215" s="37"/>
    </row>
    <row r="216" spans="1:31" ht="12.75" customHeight="1">
      <c r="A216" s="142">
        <v>112</v>
      </c>
      <c r="B216" s="143">
        <v>43194</v>
      </c>
      <c r="C216" s="143"/>
      <c r="D216" s="144" t="s">
        <v>748</v>
      </c>
      <c r="E216" s="145" t="s">
        <v>574</v>
      </c>
      <c r="F216" s="146">
        <f>141.5-7.3</f>
        <v>134.19999999999999</v>
      </c>
      <c r="G216" s="146"/>
      <c r="H216" s="147">
        <v>77</v>
      </c>
      <c r="I216" s="147">
        <v>180</v>
      </c>
      <c r="J216" s="148" t="s">
        <v>749</v>
      </c>
      <c r="K216" s="149">
        <f>H216-F216</f>
        <v>-57.199999999999989</v>
      </c>
      <c r="L216" s="150">
        <f>K216/F216</f>
        <v>-0.42622950819672129</v>
      </c>
      <c r="M216" s="146" t="s">
        <v>587</v>
      </c>
      <c r="N216" s="143">
        <v>43522</v>
      </c>
      <c r="O216" s="54"/>
      <c r="P216" s="54"/>
      <c r="Q216" s="202"/>
      <c r="R216" s="54"/>
      <c r="S216" s="37"/>
      <c r="T216" s="54"/>
      <c r="U216" s="37"/>
      <c r="V216" s="54"/>
      <c r="W216" s="37"/>
      <c r="X216" s="54"/>
      <c r="Y216" s="37"/>
      <c r="Z216" s="54"/>
      <c r="AA216" s="37"/>
      <c r="AB216" s="54"/>
      <c r="AC216" s="37"/>
      <c r="AD216" s="54"/>
      <c r="AE216" s="37"/>
    </row>
    <row r="217" spans="1:31" ht="12.75" customHeight="1">
      <c r="A217" s="142">
        <v>113</v>
      </c>
      <c r="B217" s="143">
        <v>43209</v>
      </c>
      <c r="C217" s="143"/>
      <c r="D217" s="144" t="s">
        <v>750</v>
      </c>
      <c r="E217" s="145" t="s">
        <v>574</v>
      </c>
      <c r="F217" s="146">
        <v>430</v>
      </c>
      <c r="G217" s="146"/>
      <c r="H217" s="147">
        <v>220</v>
      </c>
      <c r="I217" s="147">
        <v>537</v>
      </c>
      <c r="J217" s="148" t="s">
        <v>751</v>
      </c>
      <c r="K217" s="149">
        <f>H217-F217</f>
        <v>-210</v>
      </c>
      <c r="L217" s="150">
        <f>K217/F217</f>
        <v>-0.48837209302325579</v>
      </c>
      <c r="M217" s="146" t="s">
        <v>587</v>
      </c>
      <c r="N217" s="143">
        <v>43252</v>
      </c>
      <c r="O217" s="54"/>
      <c r="P217" s="54"/>
      <c r="Q217" s="202"/>
      <c r="R217" s="54"/>
      <c r="S217" s="37"/>
      <c r="T217" s="54"/>
      <c r="U217" s="37"/>
      <c r="V217" s="54"/>
      <c r="W217" s="37"/>
      <c r="X217" s="54"/>
      <c r="Y217" s="37"/>
      <c r="Z217" s="54"/>
      <c r="AA217" s="37"/>
      <c r="AB217" s="54"/>
      <c r="AC217" s="37"/>
      <c r="AD217" s="54"/>
      <c r="AE217" s="37"/>
    </row>
    <row r="218" spans="1:31" ht="12.75" customHeight="1">
      <c r="A218" s="163">
        <v>114</v>
      </c>
      <c r="B218" s="164">
        <v>43220</v>
      </c>
      <c r="C218" s="164"/>
      <c r="D218" s="165" t="s">
        <v>752</v>
      </c>
      <c r="E218" s="166" t="s">
        <v>574</v>
      </c>
      <c r="F218" s="166">
        <v>153.5</v>
      </c>
      <c r="G218" s="166"/>
      <c r="H218" s="166">
        <v>196</v>
      </c>
      <c r="I218" s="168">
        <v>196</v>
      </c>
      <c r="J218" s="138" t="s">
        <v>753</v>
      </c>
      <c r="K218" s="139">
        <f>H218-F218</f>
        <v>42.5</v>
      </c>
      <c r="L218" s="140">
        <f>K218/F218</f>
        <v>0.27687296416938112</v>
      </c>
      <c r="M218" s="135" t="s">
        <v>577</v>
      </c>
      <c r="N218" s="141">
        <v>43605</v>
      </c>
      <c r="O218" s="54"/>
      <c r="P218" s="54"/>
      <c r="Q218" s="202"/>
      <c r="R218" s="54"/>
      <c r="S218" s="37"/>
      <c r="T218" s="54"/>
      <c r="U218" s="37"/>
      <c r="V218" s="54"/>
      <c r="W218" s="37"/>
      <c r="X218" s="54"/>
      <c r="Y218" s="37"/>
      <c r="Z218" s="54"/>
      <c r="AA218" s="37"/>
      <c r="AB218" s="54"/>
      <c r="AC218" s="37"/>
      <c r="AD218" s="54"/>
      <c r="AE218" s="37"/>
    </row>
    <row r="219" spans="1:31" ht="12.75" customHeight="1">
      <c r="A219" s="142">
        <v>115</v>
      </c>
      <c r="B219" s="143">
        <v>43306</v>
      </c>
      <c r="C219" s="143"/>
      <c r="D219" s="144" t="s">
        <v>721</v>
      </c>
      <c r="E219" s="145" t="s">
        <v>574</v>
      </c>
      <c r="F219" s="146">
        <v>27.5</v>
      </c>
      <c r="G219" s="146"/>
      <c r="H219" s="147">
        <v>13.1</v>
      </c>
      <c r="I219" s="147">
        <v>60</v>
      </c>
      <c r="J219" s="148" t="s">
        <v>754</v>
      </c>
      <c r="K219" s="149">
        <v>-14.4</v>
      </c>
      <c r="L219" s="150">
        <v>-0.52363636363636401</v>
      </c>
      <c r="M219" s="146" t="s">
        <v>587</v>
      </c>
      <c r="N219" s="143">
        <v>43138</v>
      </c>
      <c r="O219" s="54"/>
      <c r="P219" s="54"/>
      <c r="Q219" s="202"/>
      <c r="R219" s="54"/>
      <c r="S219" s="37"/>
      <c r="T219" s="54"/>
      <c r="U219" s="37"/>
      <c r="V219" s="54"/>
      <c r="W219" s="37"/>
      <c r="X219" s="54"/>
      <c r="Y219" s="37"/>
      <c r="Z219" s="54"/>
      <c r="AA219" s="37"/>
      <c r="AB219" s="54"/>
      <c r="AC219" s="37"/>
      <c r="AD219" s="54"/>
      <c r="AE219" s="37"/>
    </row>
    <row r="220" spans="1:31" ht="12.75" customHeight="1">
      <c r="A220" s="172">
        <v>116</v>
      </c>
      <c r="B220" s="173">
        <v>43318</v>
      </c>
      <c r="C220" s="173"/>
      <c r="D220" s="151" t="s">
        <v>755</v>
      </c>
      <c r="E220" s="146" t="s">
        <v>574</v>
      </c>
      <c r="F220" s="146">
        <v>148.5</v>
      </c>
      <c r="G220" s="146"/>
      <c r="H220" s="146">
        <v>102</v>
      </c>
      <c r="I220" s="147">
        <v>182</v>
      </c>
      <c r="J220" s="148" t="s">
        <v>756</v>
      </c>
      <c r="K220" s="149">
        <f>H220-F220</f>
        <v>-46.5</v>
      </c>
      <c r="L220" s="150">
        <f>K220/F220</f>
        <v>-0.31313131313131315</v>
      </c>
      <c r="M220" s="146" t="s">
        <v>587</v>
      </c>
      <c r="N220" s="143">
        <v>43661</v>
      </c>
      <c r="O220" s="54"/>
      <c r="P220" s="54"/>
      <c r="Q220" s="202"/>
      <c r="R220" s="54"/>
      <c r="S220" s="37"/>
      <c r="T220" s="54"/>
      <c r="U220" s="37"/>
      <c r="V220" s="54"/>
      <c r="W220" s="37"/>
      <c r="X220" s="54"/>
      <c r="Y220" s="37"/>
      <c r="Z220" s="54"/>
      <c r="AA220" s="37"/>
      <c r="AB220" s="54"/>
      <c r="AC220" s="37"/>
      <c r="AD220" s="54"/>
      <c r="AE220" s="37"/>
    </row>
    <row r="221" spans="1:31" ht="12.75" customHeight="1">
      <c r="A221" s="132">
        <v>117</v>
      </c>
      <c r="B221" s="133">
        <v>43335</v>
      </c>
      <c r="C221" s="133"/>
      <c r="D221" s="134" t="s">
        <v>757</v>
      </c>
      <c r="E221" s="135" t="s">
        <v>574</v>
      </c>
      <c r="F221" s="166">
        <v>285</v>
      </c>
      <c r="G221" s="135"/>
      <c r="H221" s="135">
        <v>355</v>
      </c>
      <c r="I221" s="137">
        <v>364</v>
      </c>
      <c r="J221" s="138" t="s">
        <v>758</v>
      </c>
      <c r="K221" s="139">
        <v>70</v>
      </c>
      <c r="L221" s="140">
        <v>0.24561403508771901</v>
      </c>
      <c r="M221" s="135" t="s">
        <v>577</v>
      </c>
      <c r="N221" s="141">
        <v>43455</v>
      </c>
      <c r="O221" s="54"/>
      <c r="P221" s="54"/>
      <c r="Q221" s="202"/>
      <c r="R221" s="54"/>
      <c r="S221" s="37"/>
      <c r="T221" s="54"/>
      <c r="U221" s="37"/>
      <c r="V221" s="54"/>
      <c r="W221" s="37"/>
      <c r="X221" s="54"/>
      <c r="Y221" s="37"/>
      <c r="Z221" s="54"/>
      <c r="AA221" s="37"/>
      <c r="AB221" s="54"/>
      <c r="AC221" s="37"/>
      <c r="AD221" s="54"/>
      <c r="AE221" s="37"/>
    </row>
    <row r="222" spans="1:31" ht="12.75" customHeight="1">
      <c r="A222" s="132">
        <v>118</v>
      </c>
      <c r="B222" s="133">
        <v>43341</v>
      </c>
      <c r="C222" s="133"/>
      <c r="D222" s="134" t="s">
        <v>391</v>
      </c>
      <c r="E222" s="135" t="s">
        <v>574</v>
      </c>
      <c r="F222" s="166">
        <v>525</v>
      </c>
      <c r="G222" s="135"/>
      <c r="H222" s="135">
        <v>585</v>
      </c>
      <c r="I222" s="137">
        <v>635</v>
      </c>
      <c r="J222" s="138" t="s">
        <v>759</v>
      </c>
      <c r="K222" s="139">
        <f t="shared" ref="K222:K253" si="60">H222-F222</f>
        <v>60</v>
      </c>
      <c r="L222" s="140">
        <f t="shared" ref="L222:L253" si="61">K222/F222</f>
        <v>0.11428571428571428</v>
      </c>
      <c r="M222" s="135" t="s">
        <v>577</v>
      </c>
      <c r="N222" s="141">
        <v>43662</v>
      </c>
      <c r="O222" s="54"/>
      <c r="P222" s="54"/>
      <c r="Q222" s="202"/>
      <c r="R222" s="54"/>
      <c r="S222" s="37"/>
      <c r="T222" s="54"/>
      <c r="U222" s="37"/>
      <c r="V222" s="54"/>
      <c r="W222" s="37"/>
      <c r="X222" s="54"/>
      <c r="Y222" s="37"/>
      <c r="Z222" s="54"/>
      <c r="AA222" s="37"/>
      <c r="AB222" s="54"/>
      <c r="AC222" s="37"/>
      <c r="AD222" s="54"/>
      <c r="AE222" s="37"/>
    </row>
    <row r="223" spans="1:31" ht="12.75" customHeight="1">
      <c r="A223" s="132">
        <v>119</v>
      </c>
      <c r="B223" s="133">
        <v>43395</v>
      </c>
      <c r="C223" s="133"/>
      <c r="D223" s="134" t="s">
        <v>379</v>
      </c>
      <c r="E223" s="135" t="s">
        <v>574</v>
      </c>
      <c r="F223" s="166">
        <v>475</v>
      </c>
      <c r="G223" s="135"/>
      <c r="H223" s="135">
        <v>574</v>
      </c>
      <c r="I223" s="137">
        <v>570</v>
      </c>
      <c r="J223" s="138" t="s">
        <v>661</v>
      </c>
      <c r="K223" s="139">
        <f t="shared" si="60"/>
        <v>99</v>
      </c>
      <c r="L223" s="140">
        <f t="shared" si="61"/>
        <v>0.20842105263157895</v>
      </c>
      <c r="M223" s="135" t="s">
        <v>577</v>
      </c>
      <c r="N223" s="141">
        <v>43403</v>
      </c>
      <c r="O223" s="54"/>
      <c r="P223" s="54"/>
      <c r="Q223" s="202"/>
      <c r="R223" s="54"/>
      <c r="S223" s="37"/>
      <c r="T223" s="54"/>
      <c r="U223" s="37"/>
      <c r="V223" s="54"/>
      <c r="W223" s="37"/>
      <c r="X223" s="54"/>
      <c r="Y223" s="37"/>
      <c r="Z223" s="54"/>
      <c r="AA223" s="37"/>
      <c r="AB223" s="54"/>
      <c r="AC223" s="37"/>
      <c r="AD223" s="54"/>
      <c r="AE223" s="37"/>
    </row>
    <row r="224" spans="1:31" ht="12.75" customHeight="1">
      <c r="A224" s="163">
        <v>120</v>
      </c>
      <c r="B224" s="164">
        <v>43397</v>
      </c>
      <c r="C224" s="164"/>
      <c r="D224" s="165" t="s">
        <v>760</v>
      </c>
      <c r="E224" s="166" t="s">
        <v>574</v>
      </c>
      <c r="F224" s="166">
        <v>707.5</v>
      </c>
      <c r="G224" s="166"/>
      <c r="H224" s="166">
        <v>872</v>
      </c>
      <c r="I224" s="168">
        <v>872</v>
      </c>
      <c r="J224" s="169" t="s">
        <v>661</v>
      </c>
      <c r="K224" s="139">
        <f t="shared" si="60"/>
        <v>164.5</v>
      </c>
      <c r="L224" s="170">
        <f t="shared" si="61"/>
        <v>0.23250883392226149</v>
      </c>
      <c r="M224" s="166" t="s">
        <v>577</v>
      </c>
      <c r="N224" s="171">
        <v>43482</v>
      </c>
      <c r="O224" s="54"/>
      <c r="P224" s="54"/>
      <c r="Q224" s="202"/>
      <c r="R224" s="54"/>
      <c r="S224" s="37"/>
      <c r="T224" s="54"/>
      <c r="U224" s="37"/>
      <c r="V224" s="54"/>
      <c r="W224" s="37"/>
      <c r="X224" s="54"/>
      <c r="Y224" s="37"/>
      <c r="Z224" s="54"/>
      <c r="AA224" s="37"/>
      <c r="AB224" s="54"/>
      <c r="AC224" s="37"/>
      <c r="AD224" s="54"/>
      <c r="AE224" s="37"/>
    </row>
    <row r="225" spans="1:31" ht="12.75" customHeight="1">
      <c r="A225" s="163">
        <v>121</v>
      </c>
      <c r="B225" s="164">
        <v>43398</v>
      </c>
      <c r="C225" s="164"/>
      <c r="D225" s="165" t="s">
        <v>761</v>
      </c>
      <c r="E225" s="166" t="s">
        <v>574</v>
      </c>
      <c r="F225" s="166">
        <v>162</v>
      </c>
      <c r="G225" s="166"/>
      <c r="H225" s="166">
        <v>204</v>
      </c>
      <c r="I225" s="168">
        <v>209</v>
      </c>
      <c r="J225" s="169" t="s">
        <v>762</v>
      </c>
      <c r="K225" s="139">
        <f t="shared" si="60"/>
        <v>42</v>
      </c>
      <c r="L225" s="170">
        <f t="shared" si="61"/>
        <v>0.25925925925925924</v>
      </c>
      <c r="M225" s="166" t="s">
        <v>577</v>
      </c>
      <c r="N225" s="171">
        <v>43539</v>
      </c>
      <c r="O225" s="54"/>
      <c r="P225" s="54"/>
      <c r="Q225" s="202"/>
      <c r="R225" s="54"/>
      <c r="S225" s="37"/>
      <c r="T225" s="54"/>
      <c r="U225" s="37"/>
      <c r="V225" s="54"/>
      <c r="W225" s="37"/>
      <c r="X225" s="54"/>
      <c r="Y225" s="37"/>
      <c r="Z225" s="54"/>
      <c r="AA225" s="37"/>
      <c r="AB225" s="54"/>
      <c r="AC225" s="37"/>
      <c r="AD225" s="54"/>
      <c r="AE225" s="37"/>
    </row>
    <row r="226" spans="1:31" ht="12.75" customHeight="1">
      <c r="A226" s="163">
        <v>122</v>
      </c>
      <c r="B226" s="164">
        <v>43399</v>
      </c>
      <c r="C226" s="164"/>
      <c r="D226" s="165" t="s">
        <v>477</v>
      </c>
      <c r="E226" s="166" t="s">
        <v>574</v>
      </c>
      <c r="F226" s="166">
        <v>240</v>
      </c>
      <c r="G226" s="166"/>
      <c r="H226" s="166">
        <v>297</v>
      </c>
      <c r="I226" s="168">
        <v>297</v>
      </c>
      <c r="J226" s="169" t="s">
        <v>661</v>
      </c>
      <c r="K226" s="175">
        <f t="shared" si="60"/>
        <v>57</v>
      </c>
      <c r="L226" s="170">
        <f t="shared" si="61"/>
        <v>0.23749999999999999</v>
      </c>
      <c r="M226" s="166" t="s">
        <v>577</v>
      </c>
      <c r="N226" s="171">
        <v>43417</v>
      </c>
      <c r="O226" s="54"/>
      <c r="P226" s="54"/>
      <c r="Q226" s="202"/>
      <c r="R226" s="54"/>
      <c r="S226" s="37"/>
      <c r="T226" s="54"/>
      <c r="U226" s="37"/>
      <c r="V226" s="54"/>
      <c r="W226" s="37"/>
      <c r="X226" s="54"/>
      <c r="Y226" s="37"/>
      <c r="Z226" s="54"/>
      <c r="AA226" s="37"/>
      <c r="AB226" s="54"/>
      <c r="AC226" s="37"/>
      <c r="AD226" s="54"/>
      <c r="AE226" s="37"/>
    </row>
    <row r="227" spans="1:31" ht="12.75" customHeight="1">
      <c r="A227" s="132">
        <v>123</v>
      </c>
      <c r="B227" s="133">
        <v>43439</v>
      </c>
      <c r="C227" s="133"/>
      <c r="D227" s="134" t="s">
        <v>763</v>
      </c>
      <c r="E227" s="135" t="s">
        <v>574</v>
      </c>
      <c r="F227" s="135">
        <v>202.5</v>
      </c>
      <c r="G227" s="135"/>
      <c r="H227" s="135">
        <v>255</v>
      </c>
      <c r="I227" s="137">
        <v>252</v>
      </c>
      <c r="J227" s="138" t="s">
        <v>661</v>
      </c>
      <c r="K227" s="139">
        <f t="shared" si="60"/>
        <v>52.5</v>
      </c>
      <c r="L227" s="140">
        <f t="shared" si="61"/>
        <v>0.25925925925925924</v>
      </c>
      <c r="M227" s="135" t="s">
        <v>577</v>
      </c>
      <c r="N227" s="141">
        <v>43542</v>
      </c>
      <c r="O227" s="54"/>
      <c r="P227" s="54"/>
      <c r="Q227" s="202"/>
      <c r="R227" s="54"/>
      <c r="S227" s="37" t="s">
        <v>764</v>
      </c>
      <c r="T227" s="54"/>
      <c r="U227" s="37"/>
      <c r="V227" s="54"/>
      <c r="W227" s="37"/>
      <c r="X227" s="54"/>
      <c r="Y227" s="37"/>
      <c r="Z227" s="54"/>
      <c r="AA227" s="37"/>
      <c r="AB227" s="54"/>
      <c r="AC227" s="37"/>
      <c r="AD227" s="54"/>
      <c r="AE227" s="37"/>
    </row>
    <row r="228" spans="1:31" ht="12.75" customHeight="1">
      <c r="A228" s="163">
        <v>124</v>
      </c>
      <c r="B228" s="164">
        <v>43465</v>
      </c>
      <c r="C228" s="133"/>
      <c r="D228" s="165" t="s">
        <v>157</v>
      </c>
      <c r="E228" s="166" t="s">
        <v>574</v>
      </c>
      <c r="F228" s="166">
        <v>710</v>
      </c>
      <c r="G228" s="166"/>
      <c r="H228" s="166">
        <v>866</v>
      </c>
      <c r="I228" s="168">
        <v>866</v>
      </c>
      <c r="J228" s="169" t="s">
        <v>661</v>
      </c>
      <c r="K228" s="139">
        <f t="shared" si="60"/>
        <v>156</v>
      </c>
      <c r="L228" s="140">
        <f t="shared" si="61"/>
        <v>0.21971830985915494</v>
      </c>
      <c r="M228" s="135" t="s">
        <v>577</v>
      </c>
      <c r="N228" s="141">
        <v>43553</v>
      </c>
      <c r="O228" s="54"/>
      <c r="P228" s="54"/>
      <c r="Q228" s="202"/>
      <c r="R228" s="54"/>
      <c r="S228" s="37" t="s">
        <v>764</v>
      </c>
      <c r="T228" s="54"/>
      <c r="U228" s="37"/>
      <c r="V228" s="54"/>
      <c r="W228" s="37"/>
      <c r="X228" s="54"/>
      <c r="Y228" s="37"/>
      <c r="Z228" s="54"/>
      <c r="AA228" s="37"/>
      <c r="AB228" s="54"/>
      <c r="AC228" s="37"/>
      <c r="AD228" s="54"/>
      <c r="AE228" s="37"/>
    </row>
    <row r="229" spans="1:31" ht="12.75" customHeight="1">
      <c r="A229" s="163">
        <v>125</v>
      </c>
      <c r="B229" s="164">
        <v>43522</v>
      </c>
      <c r="C229" s="164"/>
      <c r="D229" s="165" t="s">
        <v>171</v>
      </c>
      <c r="E229" s="166" t="s">
        <v>574</v>
      </c>
      <c r="F229" s="166">
        <v>337.25</v>
      </c>
      <c r="G229" s="166"/>
      <c r="H229" s="166">
        <v>398.5</v>
      </c>
      <c r="I229" s="168">
        <v>411</v>
      </c>
      <c r="J229" s="138" t="s">
        <v>765</v>
      </c>
      <c r="K229" s="139">
        <f t="shared" si="60"/>
        <v>61.25</v>
      </c>
      <c r="L229" s="140">
        <f t="shared" si="61"/>
        <v>0.1816160118606375</v>
      </c>
      <c r="M229" s="135" t="s">
        <v>577</v>
      </c>
      <c r="N229" s="141">
        <v>43760</v>
      </c>
      <c r="O229" s="54"/>
      <c r="P229" s="54"/>
      <c r="Q229" s="202"/>
      <c r="R229" s="54"/>
      <c r="S229" s="37" t="s">
        <v>764</v>
      </c>
      <c r="T229" s="54"/>
      <c r="U229" s="37"/>
      <c r="V229" s="54"/>
      <c r="W229" s="37"/>
      <c r="X229" s="54"/>
      <c r="Y229" s="37"/>
      <c r="Z229" s="54"/>
      <c r="AA229" s="37"/>
      <c r="AB229" s="54"/>
      <c r="AC229" s="37"/>
      <c r="AD229" s="54"/>
      <c r="AE229" s="37"/>
    </row>
    <row r="230" spans="1:31" ht="12.75" customHeight="1">
      <c r="A230" s="176">
        <v>126</v>
      </c>
      <c r="B230" s="177">
        <v>43559</v>
      </c>
      <c r="C230" s="177"/>
      <c r="D230" s="178" t="s">
        <v>766</v>
      </c>
      <c r="E230" s="179" t="s">
        <v>574</v>
      </c>
      <c r="F230" s="179">
        <v>130</v>
      </c>
      <c r="G230" s="179"/>
      <c r="H230" s="179">
        <v>65</v>
      </c>
      <c r="I230" s="180">
        <v>158</v>
      </c>
      <c r="J230" s="148" t="s">
        <v>767</v>
      </c>
      <c r="K230" s="149">
        <f t="shared" si="60"/>
        <v>-65</v>
      </c>
      <c r="L230" s="150">
        <f t="shared" si="61"/>
        <v>-0.5</v>
      </c>
      <c r="M230" s="146" t="s">
        <v>587</v>
      </c>
      <c r="N230" s="143">
        <v>43726</v>
      </c>
      <c r="O230" s="54"/>
      <c r="P230" s="54"/>
      <c r="Q230" s="202"/>
      <c r="R230" s="54"/>
      <c r="S230" s="37" t="s">
        <v>768</v>
      </c>
      <c r="T230" s="54"/>
      <c r="U230" s="37"/>
      <c r="V230" s="54"/>
      <c r="W230" s="37"/>
      <c r="X230" s="54"/>
      <c r="Y230" s="37"/>
      <c r="Z230" s="54"/>
      <c r="AA230" s="37"/>
      <c r="AB230" s="54"/>
      <c r="AC230" s="37"/>
      <c r="AD230" s="54"/>
      <c r="AE230" s="37"/>
    </row>
    <row r="231" spans="1:31" ht="12.75" customHeight="1">
      <c r="A231" s="163">
        <v>127</v>
      </c>
      <c r="B231" s="164">
        <v>43017</v>
      </c>
      <c r="C231" s="164"/>
      <c r="D231" s="165" t="s">
        <v>207</v>
      </c>
      <c r="E231" s="166" t="s">
        <v>574</v>
      </c>
      <c r="F231" s="166">
        <v>141.5</v>
      </c>
      <c r="G231" s="166"/>
      <c r="H231" s="166">
        <v>183.5</v>
      </c>
      <c r="I231" s="168">
        <v>210</v>
      </c>
      <c r="J231" s="138" t="s">
        <v>762</v>
      </c>
      <c r="K231" s="139">
        <f t="shared" si="60"/>
        <v>42</v>
      </c>
      <c r="L231" s="140">
        <f t="shared" si="61"/>
        <v>0.29681978798586572</v>
      </c>
      <c r="M231" s="135" t="s">
        <v>577</v>
      </c>
      <c r="N231" s="141">
        <v>43042</v>
      </c>
      <c r="O231" s="54"/>
      <c r="P231" s="54"/>
      <c r="Q231" s="202"/>
      <c r="R231" s="54"/>
      <c r="S231" s="37" t="s">
        <v>768</v>
      </c>
      <c r="T231" s="54"/>
      <c r="U231" s="37"/>
      <c r="V231" s="54"/>
      <c r="W231" s="37"/>
      <c r="X231" s="54"/>
      <c r="Y231" s="37"/>
      <c r="Z231" s="54"/>
      <c r="AA231" s="37"/>
      <c r="AB231" s="54"/>
      <c r="AC231" s="37"/>
      <c r="AD231" s="54"/>
      <c r="AE231" s="37"/>
    </row>
    <row r="232" spans="1:31" ht="12.75" customHeight="1">
      <c r="A232" s="176">
        <v>128</v>
      </c>
      <c r="B232" s="177">
        <v>43074</v>
      </c>
      <c r="C232" s="177"/>
      <c r="D232" s="178" t="s">
        <v>769</v>
      </c>
      <c r="E232" s="179" t="s">
        <v>574</v>
      </c>
      <c r="F232" s="174">
        <v>172</v>
      </c>
      <c r="G232" s="179"/>
      <c r="H232" s="179">
        <v>155.25</v>
      </c>
      <c r="I232" s="180">
        <v>230</v>
      </c>
      <c r="J232" s="148" t="s">
        <v>770</v>
      </c>
      <c r="K232" s="149">
        <f t="shared" si="60"/>
        <v>-16.75</v>
      </c>
      <c r="L232" s="150">
        <f t="shared" si="61"/>
        <v>-9.7383720930232565E-2</v>
      </c>
      <c r="M232" s="146" t="s">
        <v>587</v>
      </c>
      <c r="N232" s="143">
        <v>43787</v>
      </c>
      <c r="O232" s="54"/>
      <c r="P232" s="54"/>
      <c r="Q232" s="202"/>
      <c r="R232" s="54"/>
      <c r="S232" s="37" t="s">
        <v>768</v>
      </c>
      <c r="T232" s="54"/>
      <c r="U232" s="37"/>
      <c r="V232" s="54"/>
      <c r="W232" s="37"/>
      <c r="X232" s="54"/>
      <c r="Y232" s="37"/>
      <c r="Z232" s="54"/>
      <c r="AA232" s="37"/>
      <c r="AB232" s="54"/>
      <c r="AC232" s="37"/>
      <c r="AD232" s="54"/>
      <c r="AE232" s="37"/>
    </row>
    <row r="233" spans="1:31" ht="12.75" customHeight="1">
      <c r="A233" s="163">
        <v>129</v>
      </c>
      <c r="B233" s="164">
        <v>43398</v>
      </c>
      <c r="C233" s="164"/>
      <c r="D233" s="165" t="s">
        <v>118</v>
      </c>
      <c r="E233" s="166" t="s">
        <v>574</v>
      </c>
      <c r="F233" s="166">
        <v>698.5</v>
      </c>
      <c r="G233" s="166"/>
      <c r="H233" s="166">
        <v>890</v>
      </c>
      <c r="I233" s="168">
        <v>890</v>
      </c>
      <c r="J233" s="138" t="s">
        <v>771</v>
      </c>
      <c r="K233" s="139">
        <f t="shared" si="60"/>
        <v>191.5</v>
      </c>
      <c r="L233" s="140">
        <f t="shared" si="61"/>
        <v>0.27415891195418757</v>
      </c>
      <c r="M233" s="135" t="s">
        <v>577</v>
      </c>
      <c r="N233" s="141">
        <v>44328</v>
      </c>
      <c r="O233" s="54"/>
      <c r="P233" s="54"/>
      <c r="Q233" s="202"/>
      <c r="R233" s="54"/>
      <c r="S233" s="37" t="s">
        <v>764</v>
      </c>
      <c r="T233" s="54"/>
      <c r="U233" s="37"/>
      <c r="V233" s="54"/>
      <c r="W233" s="37"/>
      <c r="X233" s="54"/>
      <c r="Y233" s="37"/>
      <c r="Z233" s="54"/>
      <c r="AA233" s="37"/>
      <c r="AB233" s="54"/>
      <c r="AC233" s="37"/>
      <c r="AD233" s="54"/>
      <c r="AE233" s="37"/>
    </row>
    <row r="234" spans="1:31" ht="12.75" customHeight="1">
      <c r="A234" s="163">
        <v>130</v>
      </c>
      <c r="B234" s="164">
        <v>42877</v>
      </c>
      <c r="C234" s="164"/>
      <c r="D234" s="165" t="s">
        <v>772</v>
      </c>
      <c r="E234" s="166" t="s">
        <v>574</v>
      </c>
      <c r="F234" s="166">
        <v>127.6</v>
      </c>
      <c r="G234" s="166"/>
      <c r="H234" s="166">
        <v>138</v>
      </c>
      <c r="I234" s="168">
        <v>190</v>
      </c>
      <c r="J234" s="138" t="s">
        <v>773</v>
      </c>
      <c r="K234" s="139">
        <f t="shared" si="60"/>
        <v>10.400000000000006</v>
      </c>
      <c r="L234" s="140">
        <f t="shared" si="61"/>
        <v>8.1504702194357417E-2</v>
      </c>
      <c r="M234" s="135" t="s">
        <v>577</v>
      </c>
      <c r="N234" s="141">
        <v>43774</v>
      </c>
      <c r="O234" s="54"/>
      <c r="P234" s="54"/>
      <c r="Q234" s="202"/>
      <c r="R234" s="54"/>
      <c r="S234" s="37" t="s">
        <v>768</v>
      </c>
      <c r="T234" s="54"/>
      <c r="U234" s="37"/>
      <c r="V234" s="54"/>
      <c r="W234" s="37"/>
      <c r="X234" s="54"/>
      <c r="Y234" s="37"/>
      <c r="Z234" s="54"/>
      <c r="AA234" s="37"/>
      <c r="AB234" s="54"/>
      <c r="AC234" s="37"/>
      <c r="AD234" s="54"/>
      <c r="AE234" s="37"/>
    </row>
    <row r="235" spans="1:31" ht="12.75" customHeight="1">
      <c r="A235" s="163">
        <v>131</v>
      </c>
      <c r="B235" s="164">
        <v>43158</v>
      </c>
      <c r="C235" s="164"/>
      <c r="D235" s="165" t="s">
        <v>774</v>
      </c>
      <c r="E235" s="166" t="s">
        <v>574</v>
      </c>
      <c r="F235" s="166">
        <v>317</v>
      </c>
      <c r="G235" s="166"/>
      <c r="H235" s="166">
        <v>382.5</v>
      </c>
      <c r="I235" s="168">
        <v>398</v>
      </c>
      <c r="J235" s="138" t="s">
        <v>775</v>
      </c>
      <c r="K235" s="139">
        <f t="shared" si="60"/>
        <v>65.5</v>
      </c>
      <c r="L235" s="140">
        <f t="shared" si="61"/>
        <v>0.20662460567823343</v>
      </c>
      <c r="M235" s="135" t="s">
        <v>577</v>
      </c>
      <c r="N235" s="141">
        <v>44238</v>
      </c>
      <c r="O235" s="54"/>
      <c r="P235" s="54"/>
      <c r="Q235" s="202"/>
      <c r="R235" s="54"/>
      <c r="S235" s="37" t="s">
        <v>768</v>
      </c>
      <c r="T235" s="54"/>
      <c r="U235" s="37"/>
      <c r="V235" s="54"/>
      <c r="W235" s="37"/>
      <c r="X235" s="54"/>
      <c r="Y235" s="37"/>
      <c r="Z235" s="54"/>
      <c r="AA235" s="37"/>
      <c r="AB235" s="54"/>
      <c r="AC235" s="37"/>
      <c r="AD235" s="54"/>
      <c r="AE235" s="37"/>
    </row>
    <row r="236" spans="1:31" ht="12.75" customHeight="1">
      <c r="A236" s="176">
        <v>132</v>
      </c>
      <c r="B236" s="177">
        <v>43164</v>
      </c>
      <c r="C236" s="177"/>
      <c r="D236" s="178" t="s">
        <v>163</v>
      </c>
      <c r="E236" s="179" t="s">
        <v>574</v>
      </c>
      <c r="F236" s="174">
        <f>510-14.4</f>
        <v>495.6</v>
      </c>
      <c r="G236" s="179"/>
      <c r="H236" s="179">
        <v>350</v>
      </c>
      <c r="I236" s="180">
        <v>672</v>
      </c>
      <c r="J236" s="148" t="s">
        <v>776</v>
      </c>
      <c r="K236" s="149">
        <f t="shared" si="60"/>
        <v>-145.60000000000002</v>
      </c>
      <c r="L236" s="150">
        <f t="shared" si="61"/>
        <v>-0.29378531073446329</v>
      </c>
      <c r="M236" s="146" t="s">
        <v>587</v>
      </c>
      <c r="N236" s="143">
        <v>43887</v>
      </c>
      <c r="O236" s="54"/>
      <c r="P236" s="54"/>
      <c r="Q236" s="202"/>
      <c r="R236" s="54"/>
      <c r="S236" s="37" t="s">
        <v>764</v>
      </c>
      <c r="T236" s="54"/>
      <c r="U236" s="37"/>
      <c r="V236" s="54"/>
      <c r="W236" s="37"/>
      <c r="X236" s="54"/>
      <c r="Y236" s="37"/>
      <c r="Z236" s="54"/>
      <c r="AA236" s="37"/>
      <c r="AB236" s="54"/>
      <c r="AC236" s="37"/>
      <c r="AD236" s="54"/>
      <c r="AE236" s="37"/>
    </row>
    <row r="237" spans="1:31" ht="12.75" customHeight="1">
      <c r="A237" s="176">
        <v>133</v>
      </c>
      <c r="B237" s="177">
        <v>43237</v>
      </c>
      <c r="C237" s="177"/>
      <c r="D237" s="178" t="s">
        <v>777</v>
      </c>
      <c r="E237" s="179" t="s">
        <v>574</v>
      </c>
      <c r="F237" s="174">
        <v>230.3</v>
      </c>
      <c r="G237" s="179"/>
      <c r="H237" s="179">
        <v>102.5</v>
      </c>
      <c r="I237" s="180">
        <v>348</v>
      </c>
      <c r="J237" s="148" t="s">
        <v>778</v>
      </c>
      <c r="K237" s="149">
        <f t="shared" si="60"/>
        <v>-127.80000000000001</v>
      </c>
      <c r="L237" s="150">
        <f t="shared" si="61"/>
        <v>-0.55492835432045162</v>
      </c>
      <c r="M237" s="146" t="s">
        <v>587</v>
      </c>
      <c r="N237" s="143">
        <v>43896</v>
      </c>
      <c r="O237" s="54"/>
      <c r="P237" s="54"/>
      <c r="Q237" s="202"/>
      <c r="R237" s="54"/>
      <c r="S237" s="37" t="s">
        <v>764</v>
      </c>
      <c r="T237" s="54"/>
      <c r="U237" s="37"/>
      <c r="V237" s="54"/>
      <c r="W237" s="37"/>
      <c r="X237" s="54"/>
      <c r="Y237" s="37"/>
      <c r="Z237" s="54"/>
      <c r="AA237" s="37"/>
      <c r="AB237" s="54"/>
      <c r="AC237" s="37"/>
      <c r="AD237" s="54"/>
      <c r="AE237" s="37"/>
    </row>
    <row r="238" spans="1:31" ht="12.75" customHeight="1">
      <c r="A238" s="163">
        <v>134</v>
      </c>
      <c r="B238" s="164">
        <v>43258</v>
      </c>
      <c r="C238" s="164"/>
      <c r="D238" s="165" t="s">
        <v>434</v>
      </c>
      <c r="E238" s="166" t="s">
        <v>574</v>
      </c>
      <c r="F238" s="166">
        <f>342.5-5.1</f>
        <v>337.4</v>
      </c>
      <c r="G238" s="166"/>
      <c r="H238" s="166">
        <v>412.5</v>
      </c>
      <c r="I238" s="168">
        <v>439</v>
      </c>
      <c r="J238" s="138" t="s">
        <v>779</v>
      </c>
      <c r="K238" s="139">
        <f t="shared" si="60"/>
        <v>75.100000000000023</v>
      </c>
      <c r="L238" s="140">
        <f t="shared" si="61"/>
        <v>0.22258446947243635</v>
      </c>
      <c r="M238" s="135" t="s">
        <v>577</v>
      </c>
      <c r="N238" s="141">
        <v>44230</v>
      </c>
      <c r="O238" s="54"/>
      <c r="P238" s="54"/>
      <c r="Q238" s="202"/>
      <c r="R238" s="54"/>
      <c r="S238" s="37" t="s">
        <v>768</v>
      </c>
      <c r="T238" s="54"/>
      <c r="U238" s="37"/>
      <c r="V238" s="54"/>
      <c r="W238" s="37"/>
      <c r="X238" s="54"/>
      <c r="Y238" s="37"/>
      <c r="Z238" s="54"/>
      <c r="AA238" s="37"/>
      <c r="AB238" s="54"/>
      <c r="AC238" s="37"/>
      <c r="AD238" s="54"/>
      <c r="AE238" s="37"/>
    </row>
    <row r="239" spans="1:31" ht="12.75" customHeight="1">
      <c r="A239" s="157">
        <v>135</v>
      </c>
      <c r="B239" s="156">
        <v>43285</v>
      </c>
      <c r="C239" s="156"/>
      <c r="D239" s="157" t="s">
        <v>56</v>
      </c>
      <c r="E239" s="158" t="s">
        <v>574</v>
      </c>
      <c r="F239" s="158">
        <f>127.5-5.53</f>
        <v>121.97</v>
      </c>
      <c r="G239" s="159"/>
      <c r="H239" s="159">
        <v>122.5</v>
      </c>
      <c r="I239" s="159">
        <v>170</v>
      </c>
      <c r="J239" s="160" t="s">
        <v>780</v>
      </c>
      <c r="K239" s="161">
        <f t="shared" si="60"/>
        <v>0.53000000000000114</v>
      </c>
      <c r="L239" s="162">
        <f t="shared" si="61"/>
        <v>4.3453308190538747E-3</v>
      </c>
      <c r="M239" s="158" t="s">
        <v>594</v>
      </c>
      <c r="N239" s="156">
        <v>44431</v>
      </c>
      <c r="O239" s="54"/>
      <c r="P239" s="54"/>
      <c r="Q239" s="202"/>
      <c r="R239" s="54"/>
      <c r="S239" s="37" t="s">
        <v>764</v>
      </c>
      <c r="T239" s="54"/>
      <c r="U239" s="37"/>
      <c r="V239" s="54"/>
      <c r="W239" s="37"/>
      <c r="X239" s="54"/>
      <c r="Y239" s="37"/>
      <c r="Z239" s="54"/>
      <c r="AA239" s="37"/>
      <c r="AB239" s="54"/>
      <c r="AC239" s="37"/>
      <c r="AD239" s="54"/>
      <c r="AE239" s="37"/>
    </row>
    <row r="240" spans="1:31" ht="12.75" customHeight="1">
      <c r="A240" s="176">
        <v>136</v>
      </c>
      <c r="B240" s="177">
        <v>43294</v>
      </c>
      <c r="C240" s="177"/>
      <c r="D240" s="178" t="s">
        <v>781</v>
      </c>
      <c r="E240" s="179" t="s">
        <v>574</v>
      </c>
      <c r="F240" s="174">
        <v>46.5</v>
      </c>
      <c r="G240" s="179"/>
      <c r="H240" s="179">
        <v>17</v>
      </c>
      <c r="I240" s="180">
        <v>59</v>
      </c>
      <c r="J240" s="148" t="s">
        <v>782</v>
      </c>
      <c r="K240" s="149">
        <f t="shared" si="60"/>
        <v>-29.5</v>
      </c>
      <c r="L240" s="150">
        <f t="shared" si="61"/>
        <v>-0.63440860215053763</v>
      </c>
      <c r="M240" s="146" t="s">
        <v>587</v>
      </c>
      <c r="N240" s="143">
        <v>43887</v>
      </c>
      <c r="O240" s="54"/>
      <c r="P240" s="54"/>
      <c r="Q240" s="202"/>
      <c r="R240" s="54"/>
      <c r="S240" s="37" t="s">
        <v>764</v>
      </c>
      <c r="T240" s="54"/>
      <c r="U240" s="37"/>
      <c r="V240" s="54"/>
      <c r="W240" s="37"/>
      <c r="X240" s="54"/>
      <c r="Y240" s="37"/>
      <c r="Z240" s="54"/>
      <c r="AA240" s="37"/>
      <c r="AB240" s="54"/>
      <c r="AC240" s="37"/>
      <c r="AD240" s="54"/>
      <c r="AE240" s="37"/>
    </row>
    <row r="241" spans="1:31" ht="12.75" customHeight="1">
      <c r="A241" s="163">
        <v>137</v>
      </c>
      <c r="B241" s="164">
        <v>43396</v>
      </c>
      <c r="C241" s="164"/>
      <c r="D241" s="165" t="s">
        <v>417</v>
      </c>
      <c r="E241" s="166" t="s">
        <v>574</v>
      </c>
      <c r="F241" s="166">
        <v>156.5</v>
      </c>
      <c r="G241" s="166"/>
      <c r="H241" s="166">
        <v>207.5</v>
      </c>
      <c r="I241" s="168">
        <v>191</v>
      </c>
      <c r="J241" s="138" t="s">
        <v>661</v>
      </c>
      <c r="K241" s="139">
        <f t="shared" si="60"/>
        <v>51</v>
      </c>
      <c r="L241" s="140">
        <f t="shared" si="61"/>
        <v>0.32587859424920129</v>
      </c>
      <c r="M241" s="135" t="s">
        <v>577</v>
      </c>
      <c r="N241" s="141">
        <v>44369</v>
      </c>
      <c r="O241" s="54"/>
      <c r="P241" s="54"/>
      <c r="Q241" s="202"/>
      <c r="R241" s="54"/>
      <c r="S241" s="37" t="s">
        <v>764</v>
      </c>
      <c r="T241" s="54"/>
      <c r="U241" s="37"/>
      <c r="V241" s="54"/>
      <c r="W241" s="37"/>
      <c r="X241" s="54"/>
      <c r="Y241" s="37"/>
      <c r="Z241" s="54"/>
      <c r="AA241" s="37"/>
      <c r="AB241" s="54"/>
      <c r="AC241" s="37"/>
      <c r="AD241" s="54"/>
      <c r="AE241" s="37"/>
    </row>
    <row r="242" spans="1:31" ht="12.75" customHeight="1">
      <c r="A242" s="163">
        <v>138</v>
      </c>
      <c r="B242" s="164">
        <v>43439</v>
      </c>
      <c r="C242" s="164"/>
      <c r="D242" s="165" t="s">
        <v>342</v>
      </c>
      <c r="E242" s="166" t="s">
        <v>574</v>
      </c>
      <c r="F242" s="166">
        <v>259.5</v>
      </c>
      <c r="G242" s="166"/>
      <c r="H242" s="166">
        <v>320</v>
      </c>
      <c r="I242" s="168">
        <v>320</v>
      </c>
      <c r="J242" s="138" t="s">
        <v>661</v>
      </c>
      <c r="K242" s="139">
        <f t="shared" si="60"/>
        <v>60.5</v>
      </c>
      <c r="L242" s="140">
        <f t="shared" si="61"/>
        <v>0.23314065510597304</v>
      </c>
      <c r="M242" s="135" t="s">
        <v>577</v>
      </c>
      <c r="N242" s="141">
        <v>44323</v>
      </c>
      <c r="O242" s="54"/>
      <c r="P242" s="54"/>
      <c r="Q242" s="202"/>
      <c r="R242" s="54"/>
      <c r="S242" s="37" t="s">
        <v>764</v>
      </c>
      <c r="T242" s="54"/>
      <c r="U242" s="37"/>
      <c r="V242" s="54"/>
      <c r="W242" s="37"/>
      <c r="X242" s="54"/>
      <c r="Y242" s="37"/>
      <c r="Z242" s="54"/>
      <c r="AA242" s="37"/>
      <c r="AB242" s="54"/>
      <c r="AC242" s="37"/>
      <c r="AD242" s="54"/>
      <c r="AE242" s="37"/>
    </row>
    <row r="243" spans="1:31" ht="12.75" customHeight="1">
      <c r="A243" s="176">
        <v>139</v>
      </c>
      <c r="B243" s="177">
        <v>43439</v>
      </c>
      <c r="C243" s="177"/>
      <c r="D243" s="178" t="s">
        <v>783</v>
      </c>
      <c r="E243" s="179" t="s">
        <v>574</v>
      </c>
      <c r="F243" s="179">
        <v>715</v>
      </c>
      <c r="G243" s="179"/>
      <c r="H243" s="179">
        <v>445</v>
      </c>
      <c r="I243" s="180">
        <v>840</v>
      </c>
      <c r="J243" s="148" t="s">
        <v>784</v>
      </c>
      <c r="K243" s="149">
        <f t="shared" si="60"/>
        <v>-270</v>
      </c>
      <c r="L243" s="150">
        <f t="shared" si="61"/>
        <v>-0.3776223776223776</v>
      </c>
      <c r="M243" s="146" t="s">
        <v>587</v>
      </c>
      <c r="N243" s="143">
        <v>43800</v>
      </c>
      <c r="O243" s="54"/>
      <c r="P243" s="54"/>
      <c r="Q243" s="202"/>
      <c r="R243" s="54"/>
      <c r="S243" s="37" t="s">
        <v>764</v>
      </c>
      <c r="T243" s="54"/>
      <c r="U243" s="37"/>
      <c r="V243" s="54"/>
      <c r="W243" s="37"/>
      <c r="X243" s="54"/>
      <c r="Y243" s="37"/>
      <c r="Z243" s="54"/>
      <c r="AA243" s="37"/>
      <c r="AB243" s="54"/>
      <c r="AC243" s="37"/>
      <c r="AD243" s="54"/>
      <c r="AE243" s="37"/>
    </row>
    <row r="244" spans="1:31" ht="12.75" customHeight="1">
      <c r="A244" s="163">
        <v>140</v>
      </c>
      <c r="B244" s="164">
        <v>43469</v>
      </c>
      <c r="C244" s="164"/>
      <c r="D244" s="165" t="s">
        <v>177</v>
      </c>
      <c r="E244" s="166" t="s">
        <v>574</v>
      </c>
      <c r="F244" s="166">
        <v>875</v>
      </c>
      <c r="G244" s="166"/>
      <c r="H244" s="166">
        <v>1165</v>
      </c>
      <c r="I244" s="168">
        <v>1185</v>
      </c>
      <c r="J244" s="138" t="s">
        <v>785</v>
      </c>
      <c r="K244" s="139">
        <f t="shared" si="60"/>
        <v>290</v>
      </c>
      <c r="L244" s="140">
        <f t="shared" si="61"/>
        <v>0.33142857142857141</v>
      </c>
      <c r="M244" s="135" t="s">
        <v>577</v>
      </c>
      <c r="N244" s="141">
        <v>43847</v>
      </c>
      <c r="O244" s="54"/>
      <c r="P244" s="54"/>
      <c r="Q244" s="202"/>
      <c r="R244" s="54"/>
      <c r="S244" s="37" t="s">
        <v>764</v>
      </c>
      <c r="T244" s="54"/>
      <c r="U244" s="37"/>
      <c r="V244" s="54"/>
      <c r="W244" s="37"/>
      <c r="X244" s="54"/>
      <c r="Y244" s="37"/>
      <c r="Z244" s="54"/>
      <c r="AA244" s="37"/>
      <c r="AB244" s="54"/>
      <c r="AC244" s="37"/>
      <c r="AD244" s="54"/>
      <c r="AE244" s="37"/>
    </row>
    <row r="245" spans="1:31" ht="12.75" customHeight="1">
      <c r="A245" s="163">
        <v>141</v>
      </c>
      <c r="B245" s="164">
        <v>43559</v>
      </c>
      <c r="C245" s="164"/>
      <c r="D245" s="165" t="s">
        <v>360</v>
      </c>
      <c r="E245" s="166" t="s">
        <v>574</v>
      </c>
      <c r="F245" s="166">
        <f>387-14.63</f>
        <v>372.37</v>
      </c>
      <c r="G245" s="166"/>
      <c r="H245" s="166">
        <v>490</v>
      </c>
      <c r="I245" s="168">
        <v>490</v>
      </c>
      <c r="J245" s="138" t="s">
        <v>661</v>
      </c>
      <c r="K245" s="139">
        <f t="shared" si="60"/>
        <v>117.63</v>
      </c>
      <c r="L245" s="140">
        <f t="shared" si="61"/>
        <v>0.31589548030185027</v>
      </c>
      <c r="M245" s="135" t="s">
        <v>577</v>
      </c>
      <c r="N245" s="141">
        <v>43850</v>
      </c>
      <c r="O245" s="54"/>
      <c r="P245" s="54"/>
      <c r="Q245" s="202"/>
      <c r="R245" s="54"/>
      <c r="S245" s="37" t="s">
        <v>764</v>
      </c>
      <c r="T245" s="54"/>
      <c r="U245" s="37"/>
      <c r="V245" s="54"/>
      <c r="W245" s="37"/>
      <c r="X245" s="54"/>
      <c r="Y245" s="37"/>
      <c r="Z245" s="54"/>
      <c r="AA245" s="37"/>
      <c r="AB245" s="54"/>
      <c r="AC245" s="37"/>
      <c r="AD245" s="54"/>
      <c r="AE245" s="37"/>
    </row>
    <row r="246" spans="1:31" ht="12.75" customHeight="1">
      <c r="A246" s="176">
        <v>142</v>
      </c>
      <c r="B246" s="177">
        <v>43578</v>
      </c>
      <c r="C246" s="177"/>
      <c r="D246" s="178" t="s">
        <v>786</v>
      </c>
      <c r="E246" s="179" t="s">
        <v>586</v>
      </c>
      <c r="F246" s="179">
        <v>220</v>
      </c>
      <c r="G246" s="179"/>
      <c r="H246" s="179">
        <v>127.5</v>
      </c>
      <c r="I246" s="180">
        <v>284</v>
      </c>
      <c r="J246" s="148" t="s">
        <v>787</v>
      </c>
      <c r="K246" s="149">
        <f t="shared" si="60"/>
        <v>-92.5</v>
      </c>
      <c r="L246" s="150">
        <f t="shared" si="61"/>
        <v>-0.42045454545454547</v>
      </c>
      <c r="M246" s="146" t="s">
        <v>587</v>
      </c>
      <c r="N246" s="143">
        <v>43896</v>
      </c>
      <c r="O246" s="54"/>
      <c r="P246" s="54"/>
      <c r="Q246" s="202"/>
      <c r="R246" s="54"/>
      <c r="S246" s="37" t="s">
        <v>764</v>
      </c>
      <c r="T246" s="54"/>
      <c r="U246" s="37"/>
      <c r="V246" s="54"/>
      <c r="W246" s="37"/>
      <c r="X246" s="54"/>
      <c r="Y246" s="37"/>
      <c r="Z246" s="54"/>
      <c r="AA246" s="37"/>
      <c r="AB246" s="54"/>
      <c r="AC246" s="37"/>
      <c r="AD246" s="54"/>
      <c r="AE246" s="37"/>
    </row>
    <row r="247" spans="1:31" ht="12.75" customHeight="1">
      <c r="A247" s="163">
        <v>143</v>
      </c>
      <c r="B247" s="164">
        <v>43622</v>
      </c>
      <c r="C247" s="164"/>
      <c r="D247" s="165" t="s">
        <v>478</v>
      </c>
      <c r="E247" s="166" t="s">
        <v>586</v>
      </c>
      <c r="F247" s="166">
        <v>332.8</v>
      </c>
      <c r="G247" s="166"/>
      <c r="H247" s="166">
        <v>405</v>
      </c>
      <c r="I247" s="168">
        <v>419</v>
      </c>
      <c r="J247" s="138" t="s">
        <v>788</v>
      </c>
      <c r="K247" s="139">
        <f t="shared" si="60"/>
        <v>72.199999999999989</v>
      </c>
      <c r="L247" s="140">
        <f t="shared" si="61"/>
        <v>0.21694711538461534</v>
      </c>
      <c r="M247" s="135" t="s">
        <v>577</v>
      </c>
      <c r="N247" s="141">
        <v>43860</v>
      </c>
      <c r="O247" s="54"/>
      <c r="P247" s="54"/>
      <c r="Q247" s="202"/>
      <c r="R247" s="54"/>
      <c r="S247" s="37" t="s">
        <v>768</v>
      </c>
      <c r="T247" s="54"/>
      <c r="U247" s="37"/>
      <c r="V247" s="54"/>
      <c r="W247" s="37"/>
      <c r="X247" s="54"/>
      <c r="Y247" s="37"/>
      <c r="Z247" s="54"/>
      <c r="AA247" s="37"/>
      <c r="AB247" s="54"/>
      <c r="AC247" s="37"/>
      <c r="AD247" s="54"/>
      <c r="AE247" s="37"/>
    </row>
    <row r="248" spans="1:31" ht="12.75" customHeight="1">
      <c r="A248" s="157">
        <v>144</v>
      </c>
      <c r="B248" s="156">
        <v>43641</v>
      </c>
      <c r="C248" s="156"/>
      <c r="D248" s="157" t="s">
        <v>169</v>
      </c>
      <c r="E248" s="158" t="s">
        <v>574</v>
      </c>
      <c r="F248" s="158">
        <v>386</v>
      </c>
      <c r="G248" s="159"/>
      <c r="H248" s="159">
        <v>395</v>
      </c>
      <c r="I248" s="159">
        <v>452</v>
      </c>
      <c r="J248" s="160" t="s">
        <v>789</v>
      </c>
      <c r="K248" s="161">
        <f t="shared" si="60"/>
        <v>9</v>
      </c>
      <c r="L248" s="162">
        <f t="shared" si="61"/>
        <v>2.3316062176165803E-2</v>
      </c>
      <c r="M248" s="158" t="s">
        <v>594</v>
      </c>
      <c r="N248" s="156">
        <v>43868</v>
      </c>
      <c r="O248" s="54"/>
      <c r="P248" s="54"/>
      <c r="Q248" s="202"/>
      <c r="R248" s="54"/>
      <c r="S248" s="37" t="s">
        <v>768</v>
      </c>
      <c r="T248" s="54"/>
      <c r="U248" s="37"/>
      <c r="V248" s="54"/>
      <c r="W248" s="37"/>
      <c r="X248" s="54"/>
      <c r="Y248" s="37"/>
      <c r="Z248" s="54"/>
      <c r="AA248" s="37"/>
      <c r="AB248" s="54"/>
      <c r="AC248" s="37"/>
      <c r="AD248" s="54"/>
      <c r="AE248" s="37"/>
    </row>
    <row r="249" spans="1:31" ht="12.75" customHeight="1">
      <c r="A249" s="157">
        <v>145</v>
      </c>
      <c r="B249" s="156">
        <v>43707</v>
      </c>
      <c r="C249" s="156"/>
      <c r="D249" s="157" t="s">
        <v>144</v>
      </c>
      <c r="E249" s="158" t="s">
        <v>574</v>
      </c>
      <c r="F249" s="158">
        <v>137.5</v>
      </c>
      <c r="G249" s="159"/>
      <c r="H249" s="159">
        <v>138.5</v>
      </c>
      <c r="I249" s="159">
        <v>190</v>
      </c>
      <c r="J249" s="160" t="s">
        <v>790</v>
      </c>
      <c r="K249" s="161">
        <f t="shared" si="60"/>
        <v>1</v>
      </c>
      <c r="L249" s="162">
        <f t="shared" si="61"/>
        <v>7.2727272727272727E-3</v>
      </c>
      <c r="M249" s="158" t="s">
        <v>594</v>
      </c>
      <c r="N249" s="156">
        <v>44432</v>
      </c>
      <c r="O249" s="54"/>
      <c r="P249" s="54"/>
      <c r="Q249" s="202"/>
      <c r="R249" s="54"/>
      <c r="S249" s="37" t="s">
        <v>764</v>
      </c>
      <c r="T249" s="54"/>
      <c r="U249" s="37"/>
      <c r="V249" s="54"/>
      <c r="W249" s="37"/>
      <c r="X249" s="54"/>
      <c r="Y249" s="37"/>
      <c r="Z249" s="54"/>
      <c r="AA249" s="37"/>
      <c r="AB249" s="54"/>
      <c r="AC249" s="37"/>
      <c r="AD249" s="54"/>
      <c r="AE249" s="37"/>
    </row>
    <row r="250" spans="1:31" ht="12.75" customHeight="1">
      <c r="A250" s="163">
        <v>146</v>
      </c>
      <c r="B250" s="164">
        <v>43731</v>
      </c>
      <c r="C250" s="164"/>
      <c r="D250" s="165" t="s">
        <v>427</v>
      </c>
      <c r="E250" s="166" t="s">
        <v>574</v>
      </c>
      <c r="F250" s="166">
        <v>235</v>
      </c>
      <c r="G250" s="166"/>
      <c r="H250" s="166">
        <v>295</v>
      </c>
      <c r="I250" s="168">
        <v>296</v>
      </c>
      <c r="J250" s="138" t="s">
        <v>791</v>
      </c>
      <c r="K250" s="139">
        <f t="shared" si="60"/>
        <v>60</v>
      </c>
      <c r="L250" s="140">
        <f t="shared" si="61"/>
        <v>0.25531914893617019</v>
      </c>
      <c r="M250" s="135" t="s">
        <v>577</v>
      </c>
      <c r="N250" s="141">
        <v>43844</v>
      </c>
      <c r="O250" s="54"/>
      <c r="P250" s="54"/>
      <c r="Q250" s="202"/>
      <c r="R250" s="54"/>
      <c r="S250" s="37" t="s">
        <v>768</v>
      </c>
      <c r="T250" s="54"/>
      <c r="U250" s="37"/>
      <c r="V250" s="54"/>
      <c r="W250" s="37"/>
      <c r="X250" s="54"/>
      <c r="Y250" s="37"/>
      <c r="Z250" s="54"/>
      <c r="AA250" s="37"/>
      <c r="AB250" s="54"/>
      <c r="AC250" s="37"/>
      <c r="AD250" s="54"/>
      <c r="AE250" s="37"/>
    </row>
    <row r="251" spans="1:31" ht="12.75" customHeight="1">
      <c r="A251" s="163">
        <v>147</v>
      </c>
      <c r="B251" s="164">
        <v>43752</v>
      </c>
      <c r="C251" s="164"/>
      <c r="D251" s="165" t="s">
        <v>792</v>
      </c>
      <c r="E251" s="166" t="s">
        <v>574</v>
      </c>
      <c r="F251" s="166">
        <v>277.5</v>
      </c>
      <c r="G251" s="166"/>
      <c r="H251" s="166">
        <v>333</v>
      </c>
      <c r="I251" s="168">
        <v>333</v>
      </c>
      <c r="J251" s="138" t="s">
        <v>793</v>
      </c>
      <c r="K251" s="139">
        <f t="shared" si="60"/>
        <v>55.5</v>
      </c>
      <c r="L251" s="140">
        <f t="shared" si="61"/>
        <v>0.2</v>
      </c>
      <c r="M251" s="135" t="s">
        <v>577</v>
      </c>
      <c r="N251" s="141">
        <v>43846</v>
      </c>
      <c r="O251" s="54"/>
      <c r="P251" s="54"/>
      <c r="Q251" s="202"/>
      <c r="R251" s="54"/>
      <c r="S251" s="37" t="s">
        <v>764</v>
      </c>
      <c r="T251" s="54"/>
      <c r="U251" s="37"/>
      <c r="V251" s="54"/>
      <c r="W251" s="37"/>
      <c r="X251" s="54"/>
      <c r="Y251" s="37"/>
      <c r="Z251" s="54"/>
      <c r="AA251" s="37"/>
      <c r="AB251" s="54"/>
      <c r="AC251" s="37"/>
      <c r="AD251" s="54"/>
      <c r="AE251" s="37"/>
    </row>
    <row r="252" spans="1:31" ht="12.75" customHeight="1">
      <c r="A252" s="163">
        <v>148</v>
      </c>
      <c r="B252" s="164">
        <v>43752</v>
      </c>
      <c r="C252" s="164"/>
      <c r="D252" s="165" t="s">
        <v>794</v>
      </c>
      <c r="E252" s="166" t="s">
        <v>574</v>
      </c>
      <c r="F252" s="166">
        <v>930</v>
      </c>
      <c r="G252" s="166"/>
      <c r="H252" s="166">
        <v>1165</v>
      </c>
      <c r="I252" s="168">
        <v>1200</v>
      </c>
      <c r="J252" s="138" t="s">
        <v>795</v>
      </c>
      <c r="K252" s="139">
        <f t="shared" si="60"/>
        <v>235</v>
      </c>
      <c r="L252" s="140">
        <f t="shared" si="61"/>
        <v>0.25268817204301075</v>
      </c>
      <c r="M252" s="135" t="s">
        <v>577</v>
      </c>
      <c r="N252" s="141">
        <v>43847</v>
      </c>
      <c r="O252" s="54"/>
      <c r="P252" s="54"/>
      <c r="Q252" s="202"/>
      <c r="R252" s="54"/>
      <c r="S252" s="37" t="s">
        <v>768</v>
      </c>
      <c r="T252" s="54"/>
      <c r="U252" s="37"/>
      <c r="V252" s="54"/>
      <c r="W252" s="37"/>
      <c r="X252" s="54"/>
      <c r="Y252" s="37"/>
      <c r="Z252" s="54"/>
      <c r="AA252" s="37"/>
      <c r="AB252" s="54"/>
      <c r="AC252" s="37"/>
      <c r="AD252" s="54"/>
      <c r="AE252" s="37"/>
    </row>
    <row r="253" spans="1:31" ht="12.75" customHeight="1">
      <c r="A253" s="163">
        <v>149</v>
      </c>
      <c r="B253" s="164">
        <v>43753</v>
      </c>
      <c r="C253" s="164"/>
      <c r="D253" s="165" t="s">
        <v>796</v>
      </c>
      <c r="E253" s="166" t="s">
        <v>574</v>
      </c>
      <c r="F253" s="136">
        <v>111</v>
      </c>
      <c r="G253" s="166"/>
      <c r="H253" s="166">
        <v>141</v>
      </c>
      <c r="I253" s="168">
        <v>141</v>
      </c>
      <c r="J253" s="138" t="s">
        <v>797</v>
      </c>
      <c r="K253" s="139">
        <f t="shared" si="60"/>
        <v>30</v>
      </c>
      <c r="L253" s="140">
        <f t="shared" si="61"/>
        <v>0.27027027027027029</v>
      </c>
      <c r="M253" s="135" t="s">
        <v>577</v>
      </c>
      <c r="N253" s="141">
        <v>44328</v>
      </c>
      <c r="O253" s="54"/>
      <c r="P253" s="54"/>
      <c r="Q253" s="202"/>
      <c r="R253" s="54"/>
      <c r="S253" s="37" t="s">
        <v>768</v>
      </c>
      <c r="T253" s="54"/>
      <c r="U253" s="37"/>
      <c r="V253" s="54"/>
      <c r="W253" s="37"/>
      <c r="X253" s="54"/>
      <c r="Y253" s="37"/>
      <c r="Z253" s="54"/>
      <c r="AA253" s="37"/>
      <c r="AB253" s="54"/>
      <c r="AC253" s="37"/>
      <c r="AD253" s="54"/>
      <c r="AE253" s="37"/>
    </row>
    <row r="254" spans="1:31" ht="12.75" customHeight="1">
      <c r="A254" s="163">
        <v>150</v>
      </c>
      <c r="B254" s="164">
        <v>43753</v>
      </c>
      <c r="C254" s="164"/>
      <c r="D254" s="165" t="s">
        <v>798</v>
      </c>
      <c r="E254" s="166" t="s">
        <v>574</v>
      </c>
      <c r="F254" s="136">
        <v>296</v>
      </c>
      <c r="G254" s="166"/>
      <c r="H254" s="166">
        <v>370</v>
      </c>
      <c r="I254" s="168">
        <v>370</v>
      </c>
      <c r="J254" s="138" t="s">
        <v>661</v>
      </c>
      <c r="K254" s="139">
        <f t="shared" ref="K254:K279" si="62">H254-F254</f>
        <v>74</v>
      </c>
      <c r="L254" s="140">
        <f t="shared" ref="L254:L279" si="63">K254/F254</f>
        <v>0.25</v>
      </c>
      <c r="M254" s="135" t="s">
        <v>577</v>
      </c>
      <c r="N254" s="141">
        <v>43853</v>
      </c>
      <c r="O254" s="54"/>
      <c r="P254" s="54"/>
      <c r="Q254" s="202"/>
      <c r="R254" s="54"/>
      <c r="S254" s="37" t="s">
        <v>768</v>
      </c>
      <c r="T254" s="54"/>
      <c r="U254" s="37"/>
      <c r="V254" s="54"/>
      <c r="W254" s="37"/>
      <c r="X254" s="54"/>
      <c r="Y254" s="37"/>
      <c r="Z254" s="54"/>
      <c r="AA254" s="37"/>
      <c r="AB254" s="54"/>
      <c r="AC254" s="37"/>
      <c r="AD254" s="54"/>
      <c r="AE254" s="37"/>
    </row>
    <row r="255" spans="1:31" ht="12.75" customHeight="1">
      <c r="A255" s="163">
        <v>151</v>
      </c>
      <c r="B255" s="164">
        <v>43754</v>
      </c>
      <c r="C255" s="164"/>
      <c r="D255" s="165" t="s">
        <v>799</v>
      </c>
      <c r="E255" s="166" t="s">
        <v>574</v>
      </c>
      <c r="F255" s="136">
        <v>300</v>
      </c>
      <c r="G255" s="166"/>
      <c r="H255" s="166">
        <v>382.5</v>
      </c>
      <c r="I255" s="168">
        <v>344</v>
      </c>
      <c r="J255" s="138" t="s">
        <v>800</v>
      </c>
      <c r="K255" s="139">
        <f t="shared" si="62"/>
        <v>82.5</v>
      </c>
      <c r="L255" s="140">
        <f t="shared" si="63"/>
        <v>0.27500000000000002</v>
      </c>
      <c r="M255" s="135" t="s">
        <v>577</v>
      </c>
      <c r="N255" s="141">
        <v>44238</v>
      </c>
      <c r="O255" s="54"/>
      <c r="P255" s="54"/>
      <c r="Q255" s="202"/>
      <c r="R255" s="54"/>
      <c r="S255" s="37" t="s">
        <v>768</v>
      </c>
      <c r="T255" s="54"/>
      <c r="U255" s="37"/>
      <c r="V255" s="54"/>
      <c r="W255" s="37"/>
      <c r="X255" s="54"/>
      <c r="Y255" s="37"/>
      <c r="Z255" s="54"/>
      <c r="AA255" s="37"/>
      <c r="AB255" s="54"/>
      <c r="AC255" s="37"/>
      <c r="AD255" s="54"/>
      <c r="AE255" s="37"/>
    </row>
    <row r="256" spans="1:31" ht="12.75" customHeight="1">
      <c r="A256" s="163">
        <v>152</v>
      </c>
      <c r="B256" s="164">
        <v>43832</v>
      </c>
      <c r="C256" s="164"/>
      <c r="D256" s="165" t="s">
        <v>801</v>
      </c>
      <c r="E256" s="166" t="s">
        <v>574</v>
      </c>
      <c r="F256" s="136">
        <v>495</v>
      </c>
      <c r="G256" s="166"/>
      <c r="H256" s="166">
        <v>595</v>
      </c>
      <c r="I256" s="168">
        <v>590</v>
      </c>
      <c r="J256" s="138" t="s">
        <v>597</v>
      </c>
      <c r="K256" s="139">
        <f t="shared" si="62"/>
        <v>100</v>
      </c>
      <c r="L256" s="140">
        <f t="shared" si="63"/>
        <v>0.20202020202020202</v>
      </c>
      <c r="M256" s="135" t="s">
        <v>577</v>
      </c>
      <c r="N256" s="141">
        <v>44589</v>
      </c>
      <c r="O256" s="54"/>
      <c r="P256" s="54"/>
      <c r="Q256" s="202"/>
      <c r="R256" s="54"/>
      <c r="S256" s="37" t="s">
        <v>768</v>
      </c>
      <c r="T256" s="54"/>
      <c r="U256" s="37"/>
      <c r="V256" s="54"/>
      <c r="W256" s="37"/>
      <c r="X256" s="54"/>
      <c r="Y256" s="37"/>
      <c r="Z256" s="54"/>
      <c r="AA256" s="37"/>
      <c r="AB256" s="54"/>
      <c r="AC256" s="37"/>
      <c r="AD256" s="54"/>
      <c r="AE256" s="37"/>
    </row>
    <row r="257" spans="1:31" ht="12.75" customHeight="1">
      <c r="A257" s="163">
        <v>153</v>
      </c>
      <c r="B257" s="164">
        <v>43966</v>
      </c>
      <c r="C257" s="164"/>
      <c r="D257" s="165" t="s">
        <v>74</v>
      </c>
      <c r="E257" s="166" t="s">
        <v>574</v>
      </c>
      <c r="F257" s="136">
        <v>67.5</v>
      </c>
      <c r="G257" s="166"/>
      <c r="H257" s="166">
        <v>86</v>
      </c>
      <c r="I257" s="168">
        <v>86</v>
      </c>
      <c r="J257" s="138" t="s">
        <v>802</v>
      </c>
      <c r="K257" s="139">
        <f t="shared" si="62"/>
        <v>18.5</v>
      </c>
      <c r="L257" s="140">
        <f t="shared" si="63"/>
        <v>0.27407407407407408</v>
      </c>
      <c r="M257" s="135" t="s">
        <v>577</v>
      </c>
      <c r="N257" s="141">
        <v>44008</v>
      </c>
      <c r="O257" s="54"/>
      <c r="P257" s="54"/>
      <c r="Q257" s="202"/>
      <c r="R257" s="54"/>
      <c r="S257" s="37" t="s">
        <v>768</v>
      </c>
      <c r="T257" s="54"/>
      <c r="U257" s="37"/>
      <c r="V257" s="54"/>
      <c r="W257" s="37"/>
      <c r="X257" s="54"/>
      <c r="Y257" s="37"/>
      <c r="Z257" s="54"/>
      <c r="AA257" s="37"/>
      <c r="AB257" s="54"/>
      <c r="AC257" s="37"/>
      <c r="AD257" s="54"/>
      <c r="AE257" s="37"/>
    </row>
    <row r="258" spans="1:31" ht="12.75" customHeight="1">
      <c r="A258" s="163">
        <v>154</v>
      </c>
      <c r="B258" s="164">
        <v>44035</v>
      </c>
      <c r="C258" s="164"/>
      <c r="D258" s="165" t="s">
        <v>477</v>
      </c>
      <c r="E258" s="166" t="s">
        <v>574</v>
      </c>
      <c r="F258" s="136">
        <v>231</v>
      </c>
      <c r="G258" s="166"/>
      <c r="H258" s="166">
        <v>281</v>
      </c>
      <c r="I258" s="168">
        <v>281</v>
      </c>
      <c r="J258" s="138" t="s">
        <v>661</v>
      </c>
      <c r="K258" s="139">
        <f t="shared" si="62"/>
        <v>50</v>
      </c>
      <c r="L258" s="140">
        <f t="shared" si="63"/>
        <v>0.21645021645021645</v>
      </c>
      <c r="M258" s="135" t="s">
        <v>577</v>
      </c>
      <c r="N258" s="141">
        <v>44358</v>
      </c>
      <c r="O258" s="54"/>
      <c r="P258" s="54"/>
      <c r="Q258" s="202"/>
      <c r="R258" s="54"/>
      <c r="S258" s="37" t="s">
        <v>768</v>
      </c>
      <c r="T258" s="54"/>
      <c r="U258" s="37"/>
      <c r="V258" s="54"/>
      <c r="W258" s="37"/>
      <c r="X258" s="54"/>
      <c r="Y258" s="37"/>
      <c r="Z258" s="54"/>
      <c r="AA258" s="37"/>
      <c r="AB258" s="54"/>
      <c r="AC258" s="37"/>
      <c r="AD258" s="54"/>
      <c r="AE258" s="37"/>
    </row>
    <row r="259" spans="1:31" ht="12.75" customHeight="1">
      <c r="A259" s="163">
        <v>155</v>
      </c>
      <c r="B259" s="164">
        <v>44092</v>
      </c>
      <c r="C259" s="164"/>
      <c r="D259" s="165" t="s">
        <v>142</v>
      </c>
      <c r="E259" s="166" t="s">
        <v>574</v>
      </c>
      <c r="F259" s="166">
        <v>206</v>
      </c>
      <c r="G259" s="166"/>
      <c r="H259" s="166">
        <v>248</v>
      </c>
      <c r="I259" s="168">
        <v>248</v>
      </c>
      <c r="J259" s="138" t="s">
        <v>661</v>
      </c>
      <c r="K259" s="139">
        <f t="shared" si="62"/>
        <v>42</v>
      </c>
      <c r="L259" s="140">
        <f t="shared" si="63"/>
        <v>0.20388349514563106</v>
      </c>
      <c r="M259" s="135" t="s">
        <v>577</v>
      </c>
      <c r="N259" s="141">
        <v>44214</v>
      </c>
      <c r="O259" s="54"/>
      <c r="P259" s="54"/>
      <c r="Q259" s="202"/>
      <c r="R259" s="54"/>
      <c r="S259" s="37" t="s">
        <v>768</v>
      </c>
      <c r="T259" s="54"/>
      <c r="U259" s="37"/>
      <c r="V259" s="54"/>
      <c r="W259" s="37"/>
      <c r="X259" s="54"/>
      <c r="Y259" s="37"/>
      <c r="Z259" s="54"/>
      <c r="AA259" s="37"/>
      <c r="AB259" s="54"/>
      <c r="AC259" s="37"/>
      <c r="AD259" s="54"/>
      <c r="AE259" s="37"/>
    </row>
    <row r="260" spans="1:31" ht="12.75" customHeight="1">
      <c r="A260" s="163">
        <v>156</v>
      </c>
      <c r="B260" s="164">
        <v>44140</v>
      </c>
      <c r="C260" s="164"/>
      <c r="D260" s="165" t="s">
        <v>142</v>
      </c>
      <c r="E260" s="166" t="s">
        <v>574</v>
      </c>
      <c r="F260" s="166">
        <v>182.5</v>
      </c>
      <c r="G260" s="166"/>
      <c r="H260" s="166">
        <v>248</v>
      </c>
      <c r="I260" s="168">
        <v>248</v>
      </c>
      <c r="J260" s="138" t="s">
        <v>661</v>
      </c>
      <c r="K260" s="139">
        <f t="shared" si="62"/>
        <v>65.5</v>
      </c>
      <c r="L260" s="140">
        <f t="shared" si="63"/>
        <v>0.35890410958904112</v>
      </c>
      <c r="M260" s="135" t="s">
        <v>577</v>
      </c>
      <c r="N260" s="141">
        <v>44214</v>
      </c>
      <c r="O260" s="54"/>
      <c r="P260" s="54"/>
      <c r="Q260" s="202"/>
      <c r="R260" s="54"/>
      <c r="S260" s="37" t="s">
        <v>768</v>
      </c>
      <c r="T260" s="54"/>
      <c r="U260" s="37"/>
      <c r="V260" s="54"/>
      <c r="W260" s="37"/>
      <c r="X260" s="54"/>
      <c r="Y260" s="37"/>
      <c r="Z260" s="54"/>
      <c r="AA260" s="37"/>
      <c r="AB260" s="54"/>
      <c r="AC260" s="37"/>
      <c r="AD260" s="54"/>
      <c r="AE260" s="37"/>
    </row>
    <row r="261" spans="1:31" ht="12.75" customHeight="1">
      <c r="A261" s="163">
        <v>157</v>
      </c>
      <c r="B261" s="164">
        <v>44140</v>
      </c>
      <c r="C261" s="164"/>
      <c r="D261" s="165" t="s">
        <v>342</v>
      </c>
      <c r="E261" s="166" t="s">
        <v>574</v>
      </c>
      <c r="F261" s="166">
        <v>247.5</v>
      </c>
      <c r="G261" s="166"/>
      <c r="H261" s="166">
        <v>320</v>
      </c>
      <c r="I261" s="168">
        <v>320</v>
      </c>
      <c r="J261" s="138" t="s">
        <v>661</v>
      </c>
      <c r="K261" s="139">
        <f t="shared" si="62"/>
        <v>72.5</v>
      </c>
      <c r="L261" s="140">
        <f t="shared" si="63"/>
        <v>0.29292929292929293</v>
      </c>
      <c r="M261" s="135" t="s">
        <v>577</v>
      </c>
      <c r="N261" s="141">
        <v>44323</v>
      </c>
      <c r="O261" s="54"/>
      <c r="P261" s="54"/>
      <c r="Q261" s="202"/>
      <c r="R261" s="54"/>
      <c r="S261" s="37" t="s">
        <v>768</v>
      </c>
      <c r="T261" s="54"/>
      <c r="U261" s="37"/>
      <c r="V261" s="54"/>
      <c r="W261" s="37"/>
      <c r="X261" s="54"/>
      <c r="Y261" s="37"/>
      <c r="Z261" s="54"/>
      <c r="AA261" s="37"/>
      <c r="AB261" s="54"/>
      <c r="AC261" s="37"/>
      <c r="AD261" s="54"/>
      <c r="AE261" s="37"/>
    </row>
    <row r="262" spans="1:31" ht="12.75" customHeight="1">
      <c r="A262" s="163">
        <v>158</v>
      </c>
      <c r="B262" s="164">
        <v>44140</v>
      </c>
      <c r="C262" s="164"/>
      <c r="D262" s="165" t="s">
        <v>200</v>
      </c>
      <c r="E262" s="166" t="s">
        <v>574</v>
      </c>
      <c r="F262" s="136">
        <v>925</v>
      </c>
      <c r="G262" s="166"/>
      <c r="H262" s="166">
        <v>1095</v>
      </c>
      <c r="I262" s="168">
        <v>1093</v>
      </c>
      <c r="J262" s="138" t="s">
        <v>803</v>
      </c>
      <c r="K262" s="139">
        <f t="shared" si="62"/>
        <v>170</v>
      </c>
      <c r="L262" s="140">
        <f t="shared" si="63"/>
        <v>0.18378378378378379</v>
      </c>
      <c r="M262" s="135" t="s">
        <v>577</v>
      </c>
      <c r="N262" s="141">
        <v>44201</v>
      </c>
      <c r="O262" s="54"/>
      <c r="P262" s="54"/>
      <c r="Q262" s="202"/>
      <c r="R262" s="54"/>
      <c r="S262" s="37" t="s">
        <v>768</v>
      </c>
      <c r="T262" s="54"/>
      <c r="U262" s="37"/>
      <c r="V262" s="54"/>
      <c r="W262" s="37"/>
      <c r="X262" s="54"/>
      <c r="Y262" s="37"/>
      <c r="Z262" s="54"/>
      <c r="AA262" s="37"/>
      <c r="AB262" s="54"/>
      <c r="AC262" s="37"/>
      <c r="AD262" s="54"/>
      <c r="AE262" s="37"/>
    </row>
    <row r="263" spans="1:31" ht="12.75" customHeight="1">
      <c r="A263" s="163">
        <v>159</v>
      </c>
      <c r="B263" s="164">
        <v>44140</v>
      </c>
      <c r="C263" s="164"/>
      <c r="D263" s="165" t="s">
        <v>360</v>
      </c>
      <c r="E263" s="166" t="s">
        <v>574</v>
      </c>
      <c r="F263" s="136">
        <v>332.5</v>
      </c>
      <c r="G263" s="166"/>
      <c r="H263" s="166">
        <v>393</v>
      </c>
      <c r="I263" s="168">
        <v>406</v>
      </c>
      <c r="J263" s="138" t="s">
        <v>804</v>
      </c>
      <c r="K263" s="139">
        <f t="shared" si="62"/>
        <v>60.5</v>
      </c>
      <c r="L263" s="140">
        <f t="shared" si="63"/>
        <v>0.18195488721804512</v>
      </c>
      <c r="M263" s="135" t="s">
        <v>577</v>
      </c>
      <c r="N263" s="141">
        <v>44256</v>
      </c>
      <c r="O263" s="54"/>
      <c r="P263" s="54"/>
      <c r="Q263" s="202"/>
      <c r="R263" s="54"/>
      <c r="S263" s="37" t="s">
        <v>768</v>
      </c>
      <c r="T263" s="54"/>
      <c r="U263" s="37"/>
      <c r="V263" s="54"/>
      <c r="W263" s="37"/>
      <c r="X263" s="54"/>
      <c r="Y263" s="37"/>
      <c r="Z263" s="54"/>
      <c r="AA263" s="37"/>
      <c r="AB263" s="54"/>
      <c r="AC263" s="37"/>
      <c r="AD263" s="54"/>
      <c r="AE263" s="37"/>
    </row>
    <row r="264" spans="1:31" ht="12.75" customHeight="1">
      <c r="A264" s="163">
        <v>160</v>
      </c>
      <c r="B264" s="164">
        <v>44141</v>
      </c>
      <c r="C264" s="164"/>
      <c r="D264" s="165" t="s">
        <v>477</v>
      </c>
      <c r="E264" s="166" t="s">
        <v>574</v>
      </c>
      <c r="F264" s="136">
        <v>231</v>
      </c>
      <c r="G264" s="166"/>
      <c r="H264" s="166">
        <v>281</v>
      </c>
      <c r="I264" s="168">
        <v>281</v>
      </c>
      <c r="J264" s="138" t="s">
        <v>661</v>
      </c>
      <c r="K264" s="139">
        <f t="shared" si="62"/>
        <v>50</v>
      </c>
      <c r="L264" s="140">
        <f t="shared" si="63"/>
        <v>0.21645021645021645</v>
      </c>
      <c r="M264" s="135" t="s">
        <v>577</v>
      </c>
      <c r="N264" s="141">
        <v>44358</v>
      </c>
      <c r="O264" s="54"/>
      <c r="P264" s="54"/>
      <c r="Q264" s="202"/>
      <c r="R264" s="54"/>
      <c r="S264" s="37" t="s">
        <v>768</v>
      </c>
      <c r="T264" s="54"/>
      <c r="U264" s="37"/>
      <c r="V264" s="54"/>
      <c r="W264" s="37"/>
      <c r="X264" s="54"/>
      <c r="Y264" s="37"/>
      <c r="Z264" s="54"/>
      <c r="AA264" s="37"/>
      <c r="AB264" s="54"/>
      <c r="AC264" s="37"/>
      <c r="AD264" s="54"/>
      <c r="AE264" s="37"/>
    </row>
    <row r="265" spans="1:31" ht="12.75" customHeight="1">
      <c r="A265" s="163">
        <v>161</v>
      </c>
      <c r="B265" s="164">
        <v>44187</v>
      </c>
      <c r="C265" s="164"/>
      <c r="D265" s="165" t="s">
        <v>805</v>
      </c>
      <c r="E265" s="166" t="s">
        <v>574</v>
      </c>
      <c r="F265" s="136">
        <v>190</v>
      </c>
      <c r="G265" s="166"/>
      <c r="H265" s="166">
        <v>239</v>
      </c>
      <c r="I265" s="168">
        <v>239</v>
      </c>
      <c r="J265" s="138" t="s">
        <v>806</v>
      </c>
      <c r="K265" s="139">
        <f t="shared" si="62"/>
        <v>49</v>
      </c>
      <c r="L265" s="140">
        <f t="shared" si="63"/>
        <v>0.25789473684210529</v>
      </c>
      <c r="M265" s="135" t="s">
        <v>577</v>
      </c>
      <c r="N265" s="141">
        <v>44844</v>
      </c>
      <c r="O265" s="54"/>
      <c r="P265" s="54"/>
      <c r="Q265" s="202"/>
      <c r="R265" s="54"/>
      <c r="S265" s="37" t="s">
        <v>768</v>
      </c>
      <c r="T265" s="54"/>
      <c r="U265" s="37"/>
      <c r="V265" s="54"/>
      <c r="W265" s="37"/>
      <c r="X265" s="54"/>
      <c r="Y265" s="37"/>
      <c r="Z265" s="54"/>
      <c r="AA265" s="37"/>
      <c r="AB265" s="54"/>
      <c r="AC265" s="37"/>
      <c r="AD265" s="54"/>
      <c r="AE265" s="37"/>
    </row>
    <row r="266" spans="1:31" ht="12.75" customHeight="1">
      <c r="A266" s="163">
        <v>162</v>
      </c>
      <c r="B266" s="164">
        <v>44258</v>
      </c>
      <c r="C266" s="164"/>
      <c r="D266" s="165" t="s">
        <v>801</v>
      </c>
      <c r="E266" s="166" t="s">
        <v>574</v>
      </c>
      <c r="F266" s="136">
        <v>495</v>
      </c>
      <c r="G266" s="166"/>
      <c r="H266" s="166">
        <v>595</v>
      </c>
      <c r="I266" s="168">
        <v>590</v>
      </c>
      <c r="J266" s="138" t="s">
        <v>597</v>
      </c>
      <c r="K266" s="139">
        <f t="shared" si="62"/>
        <v>100</v>
      </c>
      <c r="L266" s="140">
        <f t="shared" si="63"/>
        <v>0.20202020202020202</v>
      </c>
      <c r="M266" s="135" t="s">
        <v>577</v>
      </c>
      <c r="N266" s="141">
        <v>44589</v>
      </c>
      <c r="O266" s="54"/>
      <c r="P266" s="54"/>
      <c r="Q266" s="202"/>
      <c r="R266" s="54"/>
      <c r="S266" s="37" t="s">
        <v>768</v>
      </c>
      <c r="T266" s="54"/>
      <c r="U266" s="37"/>
      <c r="V266" s="54"/>
      <c r="W266" s="37"/>
      <c r="X266" s="54"/>
      <c r="Y266" s="37"/>
      <c r="Z266" s="54"/>
      <c r="AA266" s="37"/>
      <c r="AB266" s="54"/>
      <c r="AC266" s="37"/>
      <c r="AD266" s="54"/>
      <c r="AE266" s="37"/>
    </row>
    <row r="267" spans="1:31" ht="12.75" customHeight="1">
      <c r="A267" s="163">
        <v>163</v>
      </c>
      <c r="B267" s="164">
        <v>44274</v>
      </c>
      <c r="C267" s="164"/>
      <c r="D267" s="165" t="s">
        <v>360</v>
      </c>
      <c r="E267" s="166" t="s">
        <v>574</v>
      </c>
      <c r="F267" s="136">
        <v>355</v>
      </c>
      <c r="G267" s="166"/>
      <c r="H267" s="166">
        <v>422.5</v>
      </c>
      <c r="I267" s="168">
        <v>420</v>
      </c>
      <c r="J267" s="138" t="s">
        <v>807</v>
      </c>
      <c r="K267" s="139">
        <f t="shared" si="62"/>
        <v>67.5</v>
      </c>
      <c r="L267" s="140">
        <f t="shared" si="63"/>
        <v>0.19014084507042253</v>
      </c>
      <c r="M267" s="135" t="s">
        <v>577</v>
      </c>
      <c r="N267" s="141">
        <v>44361</v>
      </c>
      <c r="O267" s="54"/>
      <c r="P267" s="54"/>
      <c r="R267" s="54"/>
      <c r="S267" s="37" t="s">
        <v>768</v>
      </c>
      <c r="T267" s="54"/>
      <c r="U267" s="37"/>
      <c r="V267" s="54"/>
      <c r="W267" s="37"/>
      <c r="X267" s="54"/>
      <c r="Y267" s="37"/>
      <c r="Z267" s="54"/>
      <c r="AA267" s="37"/>
      <c r="AB267" s="54"/>
      <c r="AC267" s="37"/>
      <c r="AD267" s="54"/>
      <c r="AE267" s="37"/>
    </row>
    <row r="268" spans="1:31" ht="12.75" customHeight="1">
      <c r="A268" s="163">
        <v>164</v>
      </c>
      <c r="B268" s="164">
        <v>44295</v>
      </c>
      <c r="C268" s="164"/>
      <c r="D268" s="165" t="s">
        <v>323</v>
      </c>
      <c r="E268" s="166" t="s">
        <v>574</v>
      </c>
      <c r="F268" s="136">
        <v>555</v>
      </c>
      <c r="G268" s="166"/>
      <c r="H268" s="166">
        <v>663</v>
      </c>
      <c r="I268" s="168">
        <v>663</v>
      </c>
      <c r="J268" s="138" t="s">
        <v>808</v>
      </c>
      <c r="K268" s="139">
        <f t="shared" si="62"/>
        <v>108</v>
      </c>
      <c r="L268" s="140">
        <f t="shared" si="63"/>
        <v>0.19459459459459461</v>
      </c>
      <c r="M268" s="135" t="s">
        <v>577</v>
      </c>
      <c r="N268" s="141">
        <v>44321</v>
      </c>
      <c r="O268" s="54"/>
      <c r="P268" s="54"/>
      <c r="Q268" s="202"/>
      <c r="R268" s="54"/>
      <c r="S268" s="37" t="s">
        <v>768</v>
      </c>
      <c r="T268" s="54"/>
      <c r="U268" s="37"/>
      <c r="V268" s="54"/>
      <c r="W268" s="37"/>
      <c r="X268" s="54"/>
      <c r="Y268" s="37"/>
      <c r="Z268" s="54"/>
      <c r="AA268" s="37"/>
      <c r="AB268" s="54"/>
      <c r="AC268" s="37"/>
      <c r="AD268" s="54"/>
      <c r="AE268" s="37"/>
    </row>
    <row r="269" spans="1:31" ht="12.75" customHeight="1">
      <c r="A269" s="163">
        <v>165</v>
      </c>
      <c r="B269" s="164">
        <v>44308</v>
      </c>
      <c r="C269" s="164"/>
      <c r="D269" s="165" t="s">
        <v>772</v>
      </c>
      <c r="E269" s="166" t="s">
        <v>574</v>
      </c>
      <c r="F269" s="136">
        <v>126.5</v>
      </c>
      <c r="G269" s="166"/>
      <c r="H269" s="166">
        <v>155</v>
      </c>
      <c r="I269" s="168">
        <v>155</v>
      </c>
      <c r="J269" s="138" t="s">
        <v>661</v>
      </c>
      <c r="K269" s="139">
        <f t="shared" si="62"/>
        <v>28.5</v>
      </c>
      <c r="L269" s="140">
        <f t="shared" si="63"/>
        <v>0.22529644268774704</v>
      </c>
      <c r="M269" s="135" t="s">
        <v>577</v>
      </c>
      <c r="N269" s="141">
        <v>44362</v>
      </c>
      <c r="O269" s="54"/>
      <c r="P269" s="54"/>
      <c r="R269" s="54"/>
      <c r="S269" s="37" t="s">
        <v>768</v>
      </c>
      <c r="T269" s="54"/>
      <c r="U269" s="37"/>
      <c r="V269" s="54"/>
      <c r="W269" s="37"/>
      <c r="X269" s="54"/>
      <c r="Y269" s="37"/>
      <c r="Z269" s="54"/>
      <c r="AA269" s="37"/>
      <c r="AB269" s="54"/>
      <c r="AC269" s="37"/>
      <c r="AD269" s="54"/>
      <c r="AE269" s="37"/>
    </row>
    <row r="270" spans="1:31" ht="12.75" customHeight="1">
      <c r="A270" s="142">
        <v>166</v>
      </c>
      <c r="B270" s="173">
        <v>44368</v>
      </c>
      <c r="C270" s="173"/>
      <c r="D270" s="144" t="s">
        <v>809</v>
      </c>
      <c r="E270" s="146" t="s">
        <v>574</v>
      </c>
      <c r="F270" s="174">
        <v>287.5</v>
      </c>
      <c r="G270" s="146"/>
      <c r="H270" s="146">
        <v>245</v>
      </c>
      <c r="I270" s="147">
        <v>344</v>
      </c>
      <c r="J270" s="148" t="s">
        <v>810</v>
      </c>
      <c r="K270" s="149">
        <f t="shared" si="62"/>
        <v>-42.5</v>
      </c>
      <c r="L270" s="150">
        <f t="shared" si="63"/>
        <v>-0.14782608695652175</v>
      </c>
      <c r="M270" s="146" t="s">
        <v>587</v>
      </c>
      <c r="N270" s="143">
        <v>44508</v>
      </c>
      <c r="O270" s="54"/>
      <c r="P270" s="54"/>
      <c r="R270" s="54"/>
      <c r="S270" s="37" t="s">
        <v>768</v>
      </c>
      <c r="T270" s="54"/>
      <c r="U270" s="37"/>
      <c r="V270" s="54"/>
      <c r="W270" s="37"/>
      <c r="X270" s="54"/>
      <c r="Y270" s="37"/>
      <c r="Z270" s="54"/>
      <c r="AA270" s="37"/>
      <c r="AB270" s="54"/>
      <c r="AC270" s="37"/>
      <c r="AD270" s="54"/>
      <c r="AE270" s="37"/>
    </row>
    <row r="271" spans="1:31" ht="12.75" customHeight="1">
      <c r="A271" s="163">
        <v>167</v>
      </c>
      <c r="B271" s="164">
        <v>44368</v>
      </c>
      <c r="C271" s="164"/>
      <c r="D271" s="165" t="s">
        <v>477</v>
      </c>
      <c r="E271" s="166" t="s">
        <v>574</v>
      </c>
      <c r="F271" s="136">
        <v>241</v>
      </c>
      <c r="G271" s="166"/>
      <c r="H271" s="166">
        <v>298</v>
      </c>
      <c r="I271" s="168">
        <v>320</v>
      </c>
      <c r="J271" s="138" t="s">
        <v>661</v>
      </c>
      <c r="K271" s="139">
        <f t="shared" si="62"/>
        <v>57</v>
      </c>
      <c r="L271" s="140">
        <f t="shared" si="63"/>
        <v>0.23651452282157676</v>
      </c>
      <c r="M271" s="135" t="s">
        <v>577</v>
      </c>
      <c r="N271" s="141">
        <v>44802</v>
      </c>
      <c r="O271" s="54"/>
      <c r="P271" s="54"/>
      <c r="R271" s="54"/>
      <c r="S271" s="37" t="s">
        <v>768</v>
      </c>
      <c r="T271" s="54"/>
      <c r="U271" s="37"/>
      <c r="V271" s="54"/>
      <c r="W271" s="37"/>
      <c r="X271" s="54"/>
      <c r="Y271" s="37"/>
      <c r="Z271" s="54"/>
      <c r="AA271" s="37"/>
      <c r="AB271" s="54"/>
      <c r="AC271" s="37"/>
      <c r="AD271" s="54"/>
      <c r="AE271" s="37"/>
    </row>
    <row r="272" spans="1:31" ht="12.75" customHeight="1">
      <c r="A272" s="163">
        <v>168</v>
      </c>
      <c r="B272" s="164">
        <v>44406</v>
      </c>
      <c r="C272" s="164"/>
      <c r="D272" s="165" t="s">
        <v>772</v>
      </c>
      <c r="E272" s="166" t="s">
        <v>574</v>
      </c>
      <c r="F272" s="136">
        <v>162.5</v>
      </c>
      <c r="G272" s="166"/>
      <c r="H272" s="166">
        <v>200</v>
      </c>
      <c r="I272" s="168">
        <v>200</v>
      </c>
      <c r="J272" s="138" t="s">
        <v>661</v>
      </c>
      <c r="K272" s="139">
        <f t="shared" si="62"/>
        <v>37.5</v>
      </c>
      <c r="L272" s="140">
        <f t="shared" si="63"/>
        <v>0.23076923076923078</v>
      </c>
      <c r="M272" s="135" t="s">
        <v>577</v>
      </c>
      <c r="N272" s="141">
        <v>44802</v>
      </c>
      <c r="O272" s="54"/>
      <c r="P272" s="54"/>
      <c r="R272" s="54"/>
      <c r="S272" s="37" t="s">
        <v>768</v>
      </c>
      <c r="T272" s="54"/>
      <c r="U272" s="37"/>
      <c r="V272" s="54"/>
      <c r="W272" s="37"/>
      <c r="X272" s="54"/>
      <c r="Y272" s="37"/>
      <c r="Z272" s="54"/>
      <c r="AA272" s="37"/>
      <c r="AB272" s="54"/>
      <c r="AC272" s="37"/>
      <c r="AD272" s="54"/>
      <c r="AE272" s="37"/>
    </row>
    <row r="273" spans="1:31" ht="12.75" customHeight="1">
      <c r="A273" s="163">
        <v>169</v>
      </c>
      <c r="B273" s="164">
        <v>44462</v>
      </c>
      <c r="C273" s="164"/>
      <c r="D273" s="165" t="s">
        <v>435</v>
      </c>
      <c r="E273" s="166" t="s">
        <v>574</v>
      </c>
      <c r="F273" s="136">
        <v>1235</v>
      </c>
      <c r="G273" s="166"/>
      <c r="H273" s="166">
        <v>1505</v>
      </c>
      <c r="I273" s="168">
        <v>1500</v>
      </c>
      <c r="J273" s="138" t="s">
        <v>661</v>
      </c>
      <c r="K273" s="139">
        <f t="shared" si="62"/>
        <v>270</v>
      </c>
      <c r="L273" s="140">
        <f t="shared" si="63"/>
        <v>0.21862348178137653</v>
      </c>
      <c r="M273" s="135" t="s">
        <v>577</v>
      </c>
      <c r="N273" s="141">
        <v>44564</v>
      </c>
      <c r="O273" s="54"/>
      <c r="P273" s="54"/>
      <c r="R273" s="54"/>
      <c r="S273" s="37" t="s">
        <v>768</v>
      </c>
      <c r="T273" s="54"/>
      <c r="U273" s="37"/>
      <c r="V273" s="54"/>
      <c r="W273" s="37"/>
      <c r="X273" s="54"/>
      <c r="Y273" s="37"/>
      <c r="Z273" s="54"/>
      <c r="AA273" s="37"/>
      <c r="AB273" s="54"/>
      <c r="AC273" s="37"/>
      <c r="AD273" s="54"/>
      <c r="AE273" s="37"/>
    </row>
    <row r="274" spans="1:31" ht="12.75" customHeight="1">
      <c r="A274" s="163">
        <v>170</v>
      </c>
      <c r="B274" s="164">
        <v>44480</v>
      </c>
      <c r="C274" s="164"/>
      <c r="D274" s="165" t="s">
        <v>811</v>
      </c>
      <c r="E274" s="166" t="s">
        <v>574</v>
      </c>
      <c r="F274" s="136">
        <v>58.75</v>
      </c>
      <c r="G274" s="166"/>
      <c r="H274" s="166">
        <v>64.25</v>
      </c>
      <c r="I274" s="168"/>
      <c r="J274" s="138" t="s">
        <v>661</v>
      </c>
      <c r="K274" s="139">
        <f t="shared" si="62"/>
        <v>5.5</v>
      </c>
      <c r="L274" s="140">
        <f t="shared" si="63"/>
        <v>9.3617021276595741E-2</v>
      </c>
      <c r="M274" s="135" t="s">
        <v>577</v>
      </c>
      <c r="N274" s="141">
        <v>45322</v>
      </c>
      <c r="O274" s="54"/>
      <c r="P274" s="54"/>
      <c r="R274" s="54"/>
      <c r="S274" s="37" t="s">
        <v>768</v>
      </c>
      <c r="T274" s="54"/>
      <c r="U274" s="37"/>
      <c r="V274" s="54"/>
      <c r="W274" s="37"/>
      <c r="X274" s="54"/>
      <c r="Y274" s="37"/>
      <c r="Z274" s="54"/>
      <c r="AA274" s="37"/>
      <c r="AB274" s="54"/>
      <c r="AC274" s="37"/>
      <c r="AD274" s="54"/>
      <c r="AE274" s="37"/>
    </row>
    <row r="275" spans="1:31" ht="12.75" customHeight="1">
      <c r="A275" s="132">
        <v>171</v>
      </c>
      <c r="B275" s="133">
        <v>44481</v>
      </c>
      <c r="C275" s="133"/>
      <c r="D275" s="134" t="s">
        <v>275</v>
      </c>
      <c r="E275" s="135" t="s">
        <v>574</v>
      </c>
      <c r="F275" s="136">
        <v>315</v>
      </c>
      <c r="G275" s="135"/>
      <c r="H275" s="135">
        <v>335</v>
      </c>
      <c r="I275" s="137">
        <v>380</v>
      </c>
      <c r="J275" s="138" t="s">
        <v>859</v>
      </c>
      <c r="K275" s="139">
        <f t="shared" si="62"/>
        <v>20</v>
      </c>
      <c r="L275" s="140">
        <f t="shared" si="63"/>
        <v>6.3492063492063489E-2</v>
      </c>
      <c r="M275" s="135" t="s">
        <v>577</v>
      </c>
      <c r="N275" s="141">
        <v>45297</v>
      </c>
      <c r="O275" s="54"/>
      <c r="P275" s="54"/>
      <c r="R275" s="54"/>
      <c r="S275" s="37" t="s">
        <v>768</v>
      </c>
      <c r="T275" s="54"/>
      <c r="U275" s="37"/>
      <c r="V275" s="54"/>
      <c r="W275" s="37"/>
      <c r="X275" s="54"/>
      <c r="Y275" s="37"/>
      <c r="Z275" s="54"/>
      <c r="AA275" s="37"/>
      <c r="AB275" s="54"/>
      <c r="AC275" s="37"/>
      <c r="AD275" s="54"/>
      <c r="AE275" s="37"/>
    </row>
    <row r="276" spans="1:31" ht="12.75" customHeight="1">
      <c r="A276" s="132">
        <v>172</v>
      </c>
      <c r="B276" s="133">
        <v>44481</v>
      </c>
      <c r="C276" s="133"/>
      <c r="D276" s="134" t="s">
        <v>812</v>
      </c>
      <c r="E276" s="135" t="s">
        <v>574</v>
      </c>
      <c r="F276" s="136">
        <v>45.5</v>
      </c>
      <c r="G276" s="135"/>
      <c r="H276" s="135">
        <v>56.5</v>
      </c>
      <c r="I276" s="137">
        <v>56</v>
      </c>
      <c r="J276" s="138" t="s">
        <v>661</v>
      </c>
      <c r="K276" s="139">
        <f t="shared" si="62"/>
        <v>11</v>
      </c>
      <c r="L276" s="140">
        <f t="shared" si="63"/>
        <v>0.24175824175824176</v>
      </c>
      <c r="M276" s="135" t="s">
        <v>577</v>
      </c>
      <c r="N276" s="141">
        <v>44881</v>
      </c>
      <c r="O276" s="54"/>
      <c r="P276" s="54"/>
      <c r="R276" s="54"/>
      <c r="S276" s="37"/>
      <c r="T276" s="54"/>
      <c r="U276" s="37"/>
      <c r="V276" s="54"/>
      <c r="W276" s="37"/>
      <c r="X276" s="54"/>
      <c r="Y276" s="37"/>
      <c r="Z276" s="54"/>
      <c r="AA276" s="37"/>
      <c r="AB276" s="54"/>
      <c r="AC276" s="37"/>
      <c r="AD276" s="54"/>
      <c r="AE276" s="37"/>
    </row>
    <row r="277" spans="1:31" ht="12.75" customHeight="1">
      <c r="A277" s="132">
        <v>173</v>
      </c>
      <c r="B277" s="133">
        <v>44551</v>
      </c>
      <c r="C277" s="133"/>
      <c r="D277" s="134" t="s">
        <v>129</v>
      </c>
      <c r="E277" s="135" t="s">
        <v>574</v>
      </c>
      <c r="F277" s="136">
        <v>2300</v>
      </c>
      <c r="G277" s="135"/>
      <c r="H277" s="135">
        <f>(2820+2200)/2</f>
        <v>2510</v>
      </c>
      <c r="I277" s="137">
        <v>3000</v>
      </c>
      <c r="J277" s="138" t="s">
        <v>813</v>
      </c>
      <c r="K277" s="139">
        <f t="shared" si="62"/>
        <v>210</v>
      </c>
      <c r="L277" s="140">
        <f t="shared" si="63"/>
        <v>9.1304347826086957E-2</v>
      </c>
      <c r="M277" s="135" t="s">
        <v>577</v>
      </c>
      <c r="N277" s="141">
        <v>44649</v>
      </c>
      <c r="O277" s="54"/>
      <c r="P277" s="54"/>
      <c r="R277" s="54"/>
      <c r="S277" s="37"/>
      <c r="T277" s="54"/>
      <c r="U277" s="37"/>
      <c r="V277" s="54"/>
      <c r="W277" s="37"/>
      <c r="X277" s="54"/>
      <c r="Y277" s="37"/>
      <c r="Z277" s="54"/>
      <c r="AA277" s="37"/>
      <c r="AB277" s="54"/>
      <c r="AC277" s="37"/>
      <c r="AD277" s="54"/>
      <c r="AE277" s="37"/>
    </row>
    <row r="278" spans="1:31" ht="12.75" customHeight="1">
      <c r="A278" s="132">
        <v>174</v>
      </c>
      <c r="B278" s="133">
        <v>44606</v>
      </c>
      <c r="C278" s="133"/>
      <c r="D278" s="134" t="s">
        <v>425</v>
      </c>
      <c r="E278" s="135" t="s">
        <v>574</v>
      </c>
      <c r="F278" s="136">
        <v>635</v>
      </c>
      <c r="G278" s="135"/>
      <c r="H278" s="135">
        <v>700</v>
      </c>
      <c r="I278" s="137">
        <v>764</v>
      </c>
      <c r="J278" s="138" t="s">
        <v>841</v>
      </c>
      <c r="K278" s="139">
        <f t="shared" si="62"/>
        <v>65</v>
      </c>
      <c r="L278" s="140">
        <f t="shared" si="63"/>
        <v>0.10236220472440945</v>
      </c>
      <c r="M278" s="135" t="s">
        <v>577</v>
      </c>
      <c r="N278" s="141">
        <v>45159</v>
      </c>
      <c r="O278" s="54"/>
      <c r="P278" s="54"/>
      <c r="R278" s="54"/>
      <c r="S278" s="37"/>
      <c r="T278" s="54"/>
      <c r="U278" s="37"/>
      <c r="V278" s="54"/>
      <c r="W278" s="37"/>
      <c r="X278" s="54"/>
      <c r="Y278" s="37"/>
      <c r="Z278" s="54"/>
      <c r="AA278" s="37"/>
      <c r="AB278" s="54"/>
      <c r="AC278" s="37"/>
      <c r="AD278" s="54"/>
      <c r="AE278" s="37"/>
    </row>
    <row r="279" spans="1:31" ht="12.75" customHeight="1">
      <c r="A279" s="132">
        <v>175</v>
      </c>
      <c r="B279" s="133">
        <v>44613</v>
      </c>
      <c r="C279" s="133"/>
      <c r="D279" s="134" t="s">
        <v>435</v>
      </c>
      <c r="E279" s="135" t="s">
        <v>574</v>
      </c>
      <c r="F279" s="136">
        <v>1255</v>
      </c>
      <c r="G279" s="135"/>
      <c r="H279" s="135">
        <v>1515</v>
      </c>
      <c r="I279" s="137">
        <v>1510</v>
      </c>
      <c r="J279" s="138" t="s">
        <v>661</v>
      </c>
      <c r="K279" s="139">
        <f t="shared" si="62"/>
        <v>260</v>
      </c>
      <c r="L279" s="140">
        <f t="shared" si="63"/>
        <v>0.20717131474103587</v>
      </c>
      <c r="M279" s="135" t="s">
        <v>577</v>
      </c>
      <c r="N279" s="141">
        <v>44834</v>
      </c>
      <c r="O279" s="54"/>
      <c r="P279" s="54"/>
      <c r="R279" s="54"/>
      <c r="S279" s="37"/>
      <c r="T279" s="54"/>
      <c r="U279" s="37"/>
      <c r="V279" s="54"/>
      <c r="W279" s="37"/>
      <c r="X279" s="54"/>
      <c r="Y279" s="37"/>
      <c r="Z279" s="54"/>
      <c r="AA279" s="37"/>
      <c r="AB279" s="54"/>
      <c r="AC279" s="37"/>
      <c r="AD279" s="54"/>
      <c r="AE279" s="37"/>
    </row>
    <row r="280" spans="1:31" ht="12.75" customHeight="1">
      <c r="A280" s="278">
        <v>176</v>
      </c>
      <c r="B280" s="269">
        <v>44670</v>
      </c>
      <c r="C280" s="269"/>
      <c r="D280" s="270" t="s">
        <v>537</v>
      </c>
      <c r="E280" s="271" t="s">
        <v>574</v>
      </c>
      <c r="F280" s="272">
        <v>445</v>
      </c>
      <c r="G280" s="272"/>
      <c r="H280" s="272">
        <v>460</v>
      </c>
      <c r="I280" s="272">
        <v>553</v>
      </c>
      <c r="J280" s="273" t="s">
        <v>902</v>
      </c>
      <c r="K280" s="274">
        <f t="shared" ref="K280" si="64">H280-F280</f>
        <v>15</v>
      </c>
      <c r="L280" s="275">
        <f t="shared" ref="L280" si="65">K280/F280</f>
        <v>3.3707865168539325E-2</v>
      </c>
      <c r="M280" s="276" t="s">
        <v>594</v>
      </c>
      <c r="N280" s="277">
        <v>45397</v>
      </c>
      <c r="O280" s="54"/>
      <c r="P280" s="54"/>
      <c r="R280" s="54"/>
      <c r="S280" s="37"/>
      <c r="T280" s="54"/>
      <c r="U280" s="37"/>
      <c r="V280" s="54"/>
      <c r="W280" s="37"/>
      <c r="X280" s="54"/>
      <c r="Y280" s="37"/>
      <c r="Z280" s="54"/>
      <c r="AA280" s="37"/>
      <c r="AB280" s="54"/>
      <c r="AC280" s="37"/>
      <c r="AD280" s="54"/>
      <c r="AE280" s="37"/>
    </row>
    <row r="281" spans="1:31" ht="12.75" customHeight="1">
      <c r="A281" s="163">
        <v>177</v>
      </c>
      <c r="B281" s="164">
        <v>44746</v>
      </c>
      <c r="C281" s="164"/>
      <c r="D281" s="165" t="s">
        <v>814</v>
      </c>
      <c r="E281" s="166" t="s">
        <v>574</v>
      </c>
      <c r="F281" s="166">
        <v>207.5</v>
      </c>
      <c r="G281" s="166"/>
      <c r="H281" s="166">
        <v>254</v>
      </c>
      <c r="I281" s="168">
        <v>254</v>
      </c>
      <c r="J281" s="138" t="s">
        <v>661</v>
      </c>
      <c r="K281" s="139">
        <f t="shared" ref="K281:K291" si="66">H281-F281</f>
        <v>46.5</v>
      </c>
      <c r="L281" s="140">
        <f t="shared" ref="L281:L291" si="67">K281/F281</f>
        <v>0.22409638554216868</v>
      </c>
      <c r="M281" s="135" t="s">
        <v>577</v>
      </c>
      <c r="N281" s="141">
        <v>44792</v>
      </c>
      <c r="O281" s="54"/>
      <c r="P281" s="54"/>
      <c r="R281" s="54"/>
      <c r="S281" s="37"/>
      <c r="T281" s="54"/>
      <c r="U281" s="37"/>
      <c r="V281" s="54"/>
      <c r="W281" s="37"/>
      <c r="X281" s="54"/>
      <c r="Y281" s="37"/>
      <c r="Z281" s="54"/>
      <c r="AA281" s="37"/>
      <c r="AB281" s="54"/>
      <c r="AC281" s="37"/>
      <c r="AD281" s="54"/>
      <c r="AE281" s="37"/>
    </row>
    <row r="282" spans="1:31" ht="12.75" customHeight="1">
      <c r="A282" s="163">
        <v>178</v>
      </c>
      <c r="B282" s="164">
        <v>44775</v>
      </c>
      <c r="C282" s="164"/>
      <c r="D282" s="165" t="s">
        <v>479</v>
      </c>
      <c r="E282" s="166" t="s">
        <v>574</v>
      </c>
      <c r="F282" s="166">
        <v>31.25</v>
      </c>
      <c r="G282" s="166"/>
      <c r="H282" s="166">
        <v>38.75</v>
      </c>
      <c r="I282" s="168">
        <v>38</v>
      </c>
      <c r="J282" s="138" t="s">
        <v>661</v>
      </c>
      <c r="K282" s="139">
        <f t="shared" si="66"/>
        <v>7.5</v>
      </c>
      <c r="L282" s="140">
        <f t="shared" si="67"/>
        <v>0.24</v>
      </c>
      <c r="M282" s="135" t="s">
        <v>577</v>
      </c>
      <c r="N282" s="141">
        <v>44844</v>
      </c>
      <c r="O282" s="54"/>
      <c r="P282" s="54"/>
      <c r="R282" s="54"/>
      <c r="S282" s="37"/>
      <c r="T282" s="54"/>
      <c r="U282" s="37"/>
      <c r="V282" s="54"/>
      <c r="W282" s="37"/>
      <c r="X282" s="54"/>
      <c r="Y282" s="37"/>
      <c r="Z282" s="54"/>
      <c r="AA282" s="37"/>
      <c r="AB282" s="54"/>
      <c r="AC282" s="37"/>
      <c r="AD282" s="54"/>
      <c r="AE282" s="37"/>
    </row>
    <row r="283" spans="1:31" ht="12.75" customHeight="1">
      <c r="A283" s="163">
        <v>179</v>
      </c>
      <c r="B283" s="164">
        <v>44841</v>
      </c>
      <c r="C283" s="164"/>
      <c r="D283" s="165" t="s">
        <v>815</v>
      </c>
      <c r="E283" s="166" t="s">
        <v>574</v>
      </c>
      <c r="F283" s="136">
        <v>665</v>
      </c>
      <c r="G283" s="166"/>
      <c r="H283" s="166">
        <v>807.5</v>
      </c>
      <c r="I283" s="168">
        <v>840</v>
      </c>
      <c r="J283" s="138" t="s">
        <v>813</v>
      </c>
      <c r="K283" s="139">
        <f t="shared" si="66"/>
        <v>142.5</v>
      </c>
      <c r="L283" s="140">
        <f t="shared" si="67"/>
        <v>0.21428571428571427</v>
      </c>
      <c r="M283" s="135" t="s">
        <v>577</v>
      </c>
      <c r="N283" s="141">
        <v>45097</v>
      </c>
      <c r="O283" s="54"/>
      <c r="P283" s="54"/>
      <c r="R283" s="54"/>
      <c r="S283" s="37"/>
      <c r="T283" s="54"/>
      <c r="U283" s="37"/>
      <c r="V283" s="54"/>
      <c r="W283" s="37"/>
      <c r="X283" s="54"/>
      <c r="Y283" s="37"/>
      <c r="Z283" s="54"/>
      <c r="AA283" s="37"/>
      <c r="AB283" s="54"/>
      <c r="AC283" s="37"/>
      <c r="AD283" s="54"/>
      <c r="AE283" s="37"/>
    </row>
    <row r="284" spans="1:31" ht="12.75" customHeight="1">
      <c r="A284" s="163">
        <v>180</v>
      </c>
      <c r="B284" s="164">
        <v>44844</v>
      </c>
      <c r="C284" s="164"/>
      <c r="D284" s="165" t="s">
        <v>427</v>
      </c>
      <c r="E284" s="166" t="s">
        <v>574</v>
      </c>
      <c r="F284" s="136">
        <v>227.5</v>
      </c>
      <c r="G284" s="166"/>
      <c r="H284" s="166">
        <v>270</v>
      </c>
      <c r="I284" s="168">
        <v>291</v>
      </c>
      <c r="J284" s="138" t="s">
        <v>843</v>
      </c>
      <c r="K284" s="139">
        <f t="shared" si="66"/>
        <v>42.5</v>
      </c>
      <c r="L284" s="140">
        <f t="shared" si="67"/>
        <v>0.18681318681318682</v>
      </c>
      <c r="M284" s="135" t="s">
        <v>577</v>
      </c>
      <c r="N284" s="141">
        <v>45160</v>
      </c>
      <c r="O284" s="54"/>
      <c r="P284" s="54"/>
      <c r="R284" s="54"/>
      <c r="S284" s="37"/>
      <c r="T284" s="54"/>
      <c r="U284" s="37"/>
      <c r="V284" s="54"/>
      <c r="W284" s="37"/>
      <c r="X284" s="54"/>
      <c r="Y284" s="37"/>
      <c r="Z284" s="54"/>
      <c r="AA284" s="37"/>
      <c r="AB284" s="54"/>
      <c r="AC284" s="37"/>
      <c r="AD284" s="54"/>
      <c r="AE284" s="37"/>
    </row>
    <row r="285" spans="1:31" ht="12.75" customHeight="1">
      <c r="A285" s="163">
        <v>181</v>
      </c>
      <c r="B285" s="164">
        <v>44845</v>
      </c>
      <c r="C285" s="164"/>
      <c r="D285" s="165" t="s">
        <v>425</v>
      </c>
      <c r="E285" s="166" t="s">
        <v>574</v>
      </c>
      <c r="F285" s="136">
        <v>555</v>
      </c>
      <c r="G285" s="166"/>
      <c r="H285" s="166">
        <v>700</v>
      </c>
      <c r="I285" s="168">
        <v>765</v>
      </c>
      <c r="J285" s="138" t="s">
        <v>842</v>
      </c>
      <c r="K285" s="139">
        <f t="shared" si="66"/>
        <v>145</v>
      </c>
      <c r="L285" s="140">
        <f t="shared" si="67"/>
        <v>0.26126126126126126</v>
      </c>
      <c r="M285" s="135" t="s">
        <v>577</v>
      </c>
      <c r="N285" s="141">
        <v>45159</v>
      </c>
      <c r="O285" s="54"/>
      <c r="P285" s="54"/>
      <c r="R285" s="54"/>
      <c r="S285" s="37"/>
      <c r="T285" s="54"/>
      <c r="U285" s="37"/>
      <c r="V285" s="54"/>
      <c r="W285" s="37"/>
      <c r="X285" s="54"/>
      <c r="Y285" s="37"/>
      <c r="Z285" s="54"/>
      <c r="AA285" s="37"/>
      <c r="AB285" s="54"/>
      <c r="AC285" s="37"/>
      <c r="AD285" s="54"/>
      <c r="AE285" s="37"/>
    </row>
    <row r="286" spans="1:31" ht="12.75" customHeight="1">
      <c r="A286" s="163">
        <v>182</v>
      </c>
      <c r="B286" s="164">
        <v>44981</v>
      </c>
      <c r="C286" s="164"/>
      <c r="D286" s="165" t="s">
        <v>442</v>
      </c>
      <c r="E286" s="166" t="s">
        <v>574</v>
      </c>
      <c r="F286" s="136">
        <v>1675</v>
      </c>
      <c r="G286" s="166"/>
      <c r="H286" s="166">
        <v>2080</v>
      </c>
      <c r="I286" s="168">
        <v>2080</v>
      </c>
      <c r="J286" s="138" t="s">
        <v>661</v>
      </c>
      <c r="K286" s="139">
        <f t="shared" si="66"/>
        <v>405</v>
      </c>
      <c r="L286" s="140">
        <f t="shared" si="67"/>
        <v>0.2417910447761194</v>
      </c>
      <c r="M286" s="135" t="s">
        <v>577</v>
      </c>
      <c r="N286" s="141">
        <v>45119</v>
      </c>
      <c r="O286" s="54"/>
      <c r="P286" s="54"/>
      <c r="R286" s="54"/>
      <c r="S286" s="37" t="s">
        <v>839</v>
      </c>
      <c r="T286" s="54"/>
      <c r="U286" s="37"/>
      <c r="V286" s="54"/>
      <c r="W286" s="37"/>
      <c r="X286" s="54"/>
      <c r="Y286" s="37"/>
      <c r="Z286" s="54"/>
      <c r="AA286" s="37"/>
      <c r="AB286" s="54"/>
      <c r="AC286" s="37"/>
      <c r="AD286" s="54"/>
      <c r="AE286" s="37"/>
    </row>
    <row r="287" spans="1:31" ht="12.75" customHeight="1">
      <c r="A287" s="163">
        <v>183</v>
      </c>
      <c r="B287" s="164">
        <v>44986</v>
      </c>
      <c r="C287" s="164"/>
      <c r="D287" s="165" t="s">
        <v>479</v>
      </c>
      <c r="E287" s="166" t="s">
        <v>574</v>
      </c>
      <c r="F287" s="136">
        <v>57.5</v>
      </c>
      <c r="G287" s="166"/>
      <c r="H287" s="166">
        <v>120</v>
      </c>
      <c r="I287" s="168">
        <v>120</v>
      </c>
      <c r="J287" s="138" t="s">
        <v>661</v>
      </c>
      <c r="K287" s="139">
        <f t="shared" si="66"/>
        <v>62.5</v>
      </c>
      <c r="L287" s="140">
        <f t="shared" si="67"/>
        <v>1.0869565217391304</v>
      </c>
      <c r="M287" s="135" t="s">
        <v>577</v>
      </c>
      <c r="N287" s="141">
        <v>45049</v>
      </c>
      <c r="O287" s="54"/>
      <c r="P287" s="54"/>
      <c r="R287" s="54"/>
      <c r="S287" s="37" t="s">
        <v>839</v>
      </c>
      <c r="T287" s="54"/>
      <c r="U287" s="37"/>
      <c r="V287" s="54"/>
      <c r="W287" s="37"/>
      <c r="X287" s="54"/>
      <c r="Y287" s="37"/>
      <c r="Z287" s="54"/>
      <c r="AA287" s="37"/>
      <c r="AB287" s="54"/>
      <c r="AC287" s="37"/>
      <c r="AD287" s="54"/>
      <c r="AE287" s="37"/>
    </row>
    <row r="288" spans="1:31" ht="12.75" customHeight="1">
      <c r="A288" s="163">
        <v>184</v>
      </c>
      <c r="B288" s="164">
        <v>45008</v>
      </c>
      <c r="C288" s="164"/>
      <c r="D288" s="165" t="s">
        <v>496</v>
      </c>
      <c r="E288" s="166" t="s">
        <v>574</v>
      </c>
      <c r="F288" s="136">
        <v>2765</v>
      </c>
      <c r="G288" s="166"/>
      <c r="H288" s="166">
        <v>3547.5</v>
      </c>
      <c r="I288" s="168">
        <v>3523</v>
      </c>
      <c r="J288" s="138" t="s">
        <v>661</v>
      </c>
      <c r="K288" s="139">
        <f t="shared" si="66"/>
        <v>782.5</v>
      </c>
      <c r="L288" s="140">
        <f t="shared" si="67"/>
        <v>0.28300180831826399</v>
      </c>
      <c r="M288" s="135" t="s">
        <v>577</v>
      </c>
      <c r="N288" s="141">
        <v>45177</v>
      </c>
      <c r="O288" s="54"/>
      <c r="P288" s="54"/>
      <c r="R288" s="54"/>
      <c r="S288" s="37" t="s">
        <v>839</v>
      </c>
      <c r="T288" s="54"/>
      <c r="U288" s="37"/>
      <c r="V288" s="54"/>
      <c r="W288" s="37"/>
      <c r="X288" s="54"/>
      <c r="Y288" s="37"/>
      <c r="Z288" s="54"/>
      <c r="AA288" s="37"/>
      <c r="AB288" s="54"/>
      <c r="AC288" s="37"/>
      <c r="AD288" s="54"/>
      <c r="AE288" s="37"/>
    </row>
    <row r="289" spans="1:39" ht="12.75" customHeight="1">
      <c r="A289" s="163">
        <v>185</v>
      </c>
      <c r="B289" s="164">
        <v>45027</v>
      </c>
      <c r="C289" s="164"/>
      <c r="D289" s="165" t="s">
        <v>816</v>
      </c>
      <c r="E289" s="166" t="s">
        <v>574</v>
      </c>
      <c r="F289" s="166">
        <v>460</v>
      </c>
      <c r="G289" s="166"/>
      <c r="H289" s="166">
        <v>825</v>
      </c>
      <c r="I289" s="168">
        <v>810</v>
      </c>
      <c r="J289" s="138" t="s">
        <v>661</v>
      </c>
      <c r="K289" s="139">
        <f t="shared" si="66"/>
        <v>365</v>
      </c>
      <c r="L289" s="140">
        <f t="shared" si="67"/>
        <v>0.79347826086956519</v>
      </c>
      <c r="M289" s="135" t="s">
        <v>577</v>
      </c>
      <c r="N289" s="141">
        <v>45155</v>
      </c>
      <c r="O289" s="54"/>
      <c r="P289" s="54"/>
      <c r="R289" s="54"/>
      <c r="S289" s="37" t="s">
        <v>839</v>
      </c>
      <c r="T289" s="54"/>
      <c r="U289" s="37"/>
      <c r="V289" s="54"/>
      <c r="W289" s="37"/>
      <c r="X289" s="54"/>
      <c r="Y289" s="37"/>
      <c r="Z289" s="54"/>
      <c r="AA289" s="37"/>
      <c r="AB289" s="54"/>
      <c r="AC289" s="37"/>
      <c r="AD289" s="54"/>
      <c r="AE289" s="37"/>
    </row>
    <row r="290" spans="1:39" ht="12.75" customHeight="1">
      <c r="A290" s="163">
        <v>186</v>
      </c>
      <c r="B290" s="164">
        <v>45050</v>
      </c>
      <c r="C290" s="164"/>
      <c r="D290" s="165" t="s">
        <v>41</v>
      </c>
      <c r="E290" s="166" t="s">
        <v>574</v>
      </c>
      <c r="F290" s="166">
        <v>3630</v>
      </c>
      <c r="G290" s="166"/>
      <c r="H290" s="166">
        <v>5150</v>
      </c>
      <c r="I290" s="168">
        <v>5040</v>
      </c>
      <c r="J290" s="138" t="s">
        <v>661</v>
      </c>
      <c r="K290" s="139">
        <f t="shared" si="66"/>
        <v>1520</v>
      </c>
      <c r="L290" s="140">
        <f t="shared" si="67"/>
        <v>0.41873278236914602</v>
      </c>
      <c r="M290" s="135" t="s">
        <v>577</v>
      </c>
      <c r="N290" s="141">
        <v>45344</v>
      </c>
      <c r="O290" s="54"/>
      <c r="P290" s="54"/>
      <c r="R290" s="54"/>
      <c r="S290" s="37" t="s">
        <v>839</v>
      </c>
      <c r="T290" s="54"/>
      <c r="U290" s="37"/>
      <c r="V290" s="54"/>
      <c r="W290" s="37"/>
      <c r="X290" s="54"/>
      <c r="Y290" s="37"/>
      <c r="Z290" s="54"/>
      <c r="AA290" s="37"/>
      <c r="AB290" s="54"/>
      <c r="AC290" s="37"/>
      <c r="AD290" s="54"/>
      <c r="AE290" s="37"/>
    </row>
    <row r="291" spans="1:39" ht="12.75" customHeight="1">
      <c r="A291" s="163">
        <v>187</v>
      </c>
      <c r="B291" s="164">
        <v>45075</v>
      </c>
      <c r="C291" s="164"/>
      <c r="D291" s="165" t="s">
        <v>817</v>
      </c>
      <c r="E291" s="166" t="s">
        <v>574</v>
      </c>
      <c r="F291" s="136">
        <v>585</v>
      </c>
      <c r="G291" s="166"/>
      <c r="H291" s="166">
        <v>732</v>
      </c>
      <c r="I291" s="168">
        <v>732</v>
      </c>
      <c r="J291" s="138" t="s">
        <v>661</v>
      </c>
      <c r="K291" s="139">
        <f t="shared" si="66"/>
        <v>147</v>
      </c>
      <c r="L291" s="140">
        <f t="shared" si="67"/>
        <v>0.25128205128205128</v>
      </c>
      <c r="M291" s="135" t="s">
        <v>577</v>
      </c>
      <c r="N291" s="141">
        <v>45152</v>
      </c>
      <c r="O291" s="54"/>
      <c r="P291" s="54"/>
      <c r="R291" s="54"/>
      <c r="S291" s="37" t="s">
        <v>839</v>
      </c>
      <c r="T291" s="54"/>
      <c r="U291" s="37"/>
      <c r="V291" s="54"/>
      <c r="W291" s="37"/>
      <c r="X291" s="54"/>
      <c r="Y291" s="37"/>
      <c r="Z291" s="54"/>
      <c r="AA291" s="37"/>
      <c r="AB291" s="54"/>
      <c r="AC291" s="37"/>
      <c r="AD291" s="54"/>
      <c r="AE291" s="37"/>
      <c r="AG291" s="37"/>
      <c r="AH291" s="54"/>
      <c r="AJ291" s="37"/>
      <c r="AL291" s="37"/>
      <c r="AM291" s="54"/>
    </row>
    <row r="292" spans="1:39" ht="12.75" customHeight="1">
      <c r="A292" s="181">
        <v>188</v>
      </c>
      <c r="B292" s="182">
        <v>45078</v>
      </c>
      <c r="C292" s="53"/>
      <c r="D292" s="53" t="s">
        <v>526</v>
      </c>
      <c r="E292" s="183" t="s">
        <v>574</v>
      </c>
      <c r="F292" s="51" t="s">
        <v>818</v>
      </c>
      <c r="G292" s="51"/>
      <c r="H292" s="51"/>
      <c r="I292" s="51">
        <v>4300</v>
      </c>
      <c r="J292" s="51" t="s">
        <v>575</v>
      </c>
      <c r="K292" s="51"/>
      <c r="L292" s="51"/>
      <c r="M292" s="51"/>
      <c r="N292" s="51"/>
      <c r="O292" s="54"/>
      <c r="P292" s="54"/>
      <c r="R292" s="54"/>
      <c r="S292" s="37" t="s">
        <v>839</v>
      </c>
      <c r="T292" s="54"/>
      <c r="U292" s="37"/>
      <c r="V292" s="54"/>
      <c r="W292" s="37"/>
      <c r="X292" s="54"/>
      <c r="Y292" s="37"/>
      <c r="Z292" s="54"/>
      <c r="AA292" s="37"/>
      <c r="AB292" s="54"/>
      <c r="AC292" s="37"/>
      <c r="AD292" s="54"/>
      <c r="AE292" s="37"/>
      <c r="AG292" s="37"/>
      <c r="AH292" s="54"/>
      <c r="AJ292" s="37"/>
      <c r="AL292" s="37"/>
      <c r="AM292" s="54"/>
    </row>
    <row r="293" spans="1:39" ht="12.75" customHeight="1">
      <c r="A293" s="163">
        <v>189</v>
      </c>
      <c r="B293" s="164">
        <v>45103</v>
      </c>
      <c r="C293" s="164"/>
      <c r="D293" s="165" t="s">
        <v>837</v>
      </c>
      <c r="E293" s="166" t="s">
        <v>574</v>
      </c>
      <c r="F293" s="136">
        <v>282.5</v>
      </c>
      <c r="G293" s="166"/>
      <c r="H293" s="166">
        <v>383</v>
      </c>
      <c r="I293" s="168">
        <v>383</v>
      </c>
      <c r="J293" s="138" t="s">
        <v>661</v>
      </c>
      <c r="K293" s="139">
        <f>H293-F293</f>
        <v>100.5</v>
      </c>
      <c r="L293" s="140">
        <f>K293/F293</f>
        <v>0.35575221238938054</v>
      </c>
      <c r="M293" s="135" t="s">
        <v>577</v>
      </c>
      <c r="N293" s="141">
        <v>45265</v>
      </c>
      <c r="O293" s="54"/>
      <c r="P293" s="54"/>
      <c r="R293" s="54"/>
      <c r="S293" s="37" t="s">
        <v>839</v>
      </c>
      <c r="T293" s="54"/>
      <c r="U293" s="37"/>
      <c r="V293" s="54"/>
      <c r="W293" s="37"/>
      <c r="X293" s="54"/>
      <c r="Y293" s="37"/>
      <c r="Z293" s="54"/>
      <c r="AA293" s="37"/>
      <c r="AB293" s="54"/>
      <c r="AC293" s="37"/>
      <c r="AD293" s="54"/>
      <c r="AE293" s="37"/>
      <c r="AG293" s="37"/>
      <c r="AH293" s="54"/>
      <c r="AJ293" s="37"/>
      <c r="AL293" s="37"/>
      <c r="AM293" s="54"/>
    </row>
    <row r="294" spans="1:39" ht="12.75" customHeight="1">
      <c r="A294" s="163">
        <v>190</v>
      </c>
      <c r="B294" s="164">
        <v>45120</v>
      </c>
      <c r="C294" s="164"/>
      <c r="D294" s="165" t="s">
        <v>525</v>
      </c>
      <c r="E294" s="166" t="s">
        <v>574</v>
      </c>
      <c r="F294" s="136">
        <v>2312.5</v>
      </c>
      <c r="G294" s="166"/>
      <c r="H294" s="166">
        <v>2935</v>
      </c>
      <c r="I294" s="168">
        <v>2935</v>
      </c>
      <c r="J294" s="138" t="s">
        <v>661</v>
      </c>
      <c r="K294" s="139">
        <f>H294-F294</f>
        <v>622.5</v>
      </c>
      <c r="L294" s="140">
        <f>K294/F294</f>
        <v>0.26918918918918922</v>
      </c>
      <c r="M294" s="135" t="s">
        <v>577</v>
      </c>
      <c r="N294" s="141">
        <v>45177</v>
      </c>
      <c r="O294" s="54"/>
      <c r="P294" s="54"/>
      <c r="R294" s="54"/>
      <c r="S294" s="37" t="s">
        <v>839</v>
      </c>
      <c r="T294" s="54"/>
      <c r="U294" s="37"/>
      <c r="V294" s="54"/>
      <c r="W294" s="37"/>
      <c r="X294" s="54"/>
      <c r="Y294" s="37"/>
      <c r="Z294" s="54"/>
      <c r="AA294" s="37"/>
      <c r="AB294" s="54"/>
      <c r="AC294" s="37"/>
      <c r="AD294" s="54"/>
      <c r="AE294" s="37"/>
      <c r="AG294" s="37"/>
      <c r="AH294" s="54"/>
      <c r="AJ294" s="37"/>
      <c r="AL294" s="37"/>
      <c r="AM294" s="54"/>
    </row>
    <row r="295" spans="1:39" ht="12.75" customHeight="1">
      <c r="A295" s="163">
        <v>191</v>
      </c>
      <c r="B295" s="164">
        <v>45125</v>
      </c>
      <c r="C295" s="164"/>
      <c r="D295" s="165" t="s">
        <v>200</v>
      </c>
      <c r="E295" s="166" t="s">
        <v>574</v>
      </c>
      <c r="F295" s="136">
        <v>3980</v>
      </c>
      <c r="G295" s="166"/>
      <c r="H295" s="166">
        <v>4895</v>
      </c>
      <c r="I295" s="168">
        <v>4895</v>
      </c>
      <c r="J295" s="138" t="s">
        <v>661</v>
      </c>
      <c r="K295" s="139">
        <f>H295-F295</f>
        <v>915</v>
      </c>
      <c r="L295" s="140">
        <f>K295/F295</f>
        <v>0.22989949748743718</v>
      </c>
      <c r="M295" s="135" t="s">
        <v>577</v>
      </c>
      <c r="N295" s="141">
        <v>45155</v>
      </c>
      <c r="O295" s="54"/>
      <c r="P295" s="54"/>
      <c r="R295" s="54"/>
      <c r="S295" s="37" t="s">
        <v>839</v>
      </c>
      <c r="T295" s="54"/>
      <c r="U295" s="37"/>
      <c r="V295" s="54"/>
      <c r="W295" s="37"/>
      <c r="X295" s="54"/>
      <c r="Y295" s="37"/>
      <c r="Z295" s="54"/>
      <c r="AA295" s="37"/>
      <c r="AB295" s="54"/>
      <c r="AC295" s="37"/>
      <c r="AD295" s="54"/>
      <c r="AE295" s="37"/>
      <c r="AH295" s="54"/>
      <c r="AJ295" s="37"/>
      <c r="AM295" s="54"/>
    </row>
    <row r="296" spans="1:39" ht="12.75" customHeight="1">
      <c r="A296" s="163">
        <v>192</v>
      </c>
      <c r="B296" s="164">
        <v>45145</v>
      </c>
      <c r="C296" s="164"/>
      <c r="D296" s="165" t="s">
        <v>840</v>
      </c>
      <c r="E296" s="166" t="s">
        <v>574</v>
      </c>
      <c r="F296" s="136">
        <v>565</v>
      </c>
      <c r="G296" s="166"/>
      <c r="H296" s="166">
        <v>725</v>
      </c>
      <c r="I296" s="168">
        <v>725</v>
      </c>
      <c r="J296" s="138" t="s">
        <v>661</v>
      </c>
      <c r="K296" s="139">
        <f>H296-F296</f>
        <v>160</v>
      </c>
      <c r="L296" s="140">
        <f>K296/F296</f>
        <v>0.2831858407079646</v>
      </c>
      <c r="M296" s="135" t="s">
        <v>577</v>
      </c>
      <c r="N296" s="141">
        <v>45169</v>
      </c>
      <c r="O296" s="54"/>
      <c r="P296" s="54"/>
      <c r="R296" s="54"/>
      <c r="S296" s="37" t="s">
        <v>839</v>
      </c>
      <c r="T296" s="54"/>
      <c r="U296" s="37"/>
      <c r="V296" s="54"/>
      <c r="W296" s="37"/>
      <c r="X296" s="54"/>
      <c r="Y296" s="37"/>
      <c r="Z296" s="54"/>
      <c r="AA296" s="37"/>
      <c r="AB296" s="54"/>
      <c r="AC296" s="37"/>
      <c r="AD296" s="54"/>
      <c r="AE296" s="37"/>
      <c r="AH296" s="54"/>
      <c r="AJ296" s="37"/>
      <c r="AM296" s="54"/>
    </row>
    <row r="297" spans="1:39" ht="12.75" customHeight="1">
      <c r="A297" s="239">
        <v>193</v>
      </c>
      <c r="B297" s="240">
        <v>45167</v>
      </c>
      <c r="C297" s="240"/>
      <c r="D297" s="241" t="s">
        <v>844</v>
      </c>
      <c r="E297" s="242" t="s">
        <v>574</v>
      </c>
      <c r="F297" s="136">
        <v>700</v>
      </c>
      <c r="G297" s="242"/>
      <c r="H297" s="242">
        <v>950</v>
      </c>
      <c r="I297" s="243">
        <v>950</v>
      </c>
      <c r="J297" s="244" t="s">
        <v>661</v>
      </c>
      <c r="K297" s="139">
        <f>H297-F297</f>
        <v>250</v>
      </c>
      <c r="L297" s="140">
        <f>K297/F297</f>
        <v>0.35714285714285715</v>
      </c>
      <c r="M297" s="135" t="s">
        <v>577</v>
      </c>
      <c r="N297" s="141">
        <v>45261</v>
      </c>
      <c r="O297" s="54"/>
      <c r="P297" s="54"/>
      <c r="R297" s="54"/>
      <c r="S297" s="37" t="s">
        <v>839</v>
      </c>
      <c r="T297" s="54"/>
      <c r="U297" s="37"/>
      <c r="V297" s="54"/>
      <c r="W297" s="37"/>
      <c r="X297" s="54"/>
      <c r="Y297" s="37"/>
      <c r="Z297" s="54"/>
      <c r="AA297" s="37"/>
      <c r="AB297" s="54"/>
      <c r="AC297" s="37"/>
      <c r="AD297" s="54"/>
      <c r="AE297" s="37"/>
      <c r="AH297" s="54"/>
      <c r="AJ297" s="37"/>
      <c r="AM297" s="54"/>
    </row>
    <row r="298" spans="1:39" ht="12.75" customHeight="1">
      <c r="A298" s="181">
        <v>194</v>
      </c>
      <c r="B298" s="182">
        <v>45184</v>
      </c>
      <c r="C298" s="53"/>
      <c r="D298" s="53" t="s">
        <v>528</v>
      </c>
      <c r="E298" s="183" t="s">
        <v>574</v>
      </c>
      <c r="F298" s="51" t="s">
        <v>846</v>
      </c>
      <c r="G298" s="51"/>
      <c r="H298" s="51"/>
      <c r="I298" s="51">
        <v>480</v>
      </c>
      <c r="J298" s="51" t="s">
        <v>575</v>
      </c>
      <c r="K298" s="51"/>
      <c r="L298" s="51"/>
      <c r="M298" s="51"/>
      <c r="N298" s="51"/>
      <c r="O298" s="54"/>
      <c r="P298" s="54"/>
      <c r="R298" s="54"/>
      <c r="S298" s="37" t="s">
        <v>839</v>
      </c>
      <c r="T298" s="54"/>
      <c r="U298" s="37"/>
      <c r="V298" s="54"/>
      <c r="W298" s="37"/>
      <c r="X298" s="54"/>
      <c r="Y298" s="37"/>
      <c r="Z298" s="54"/>
      <c r="AA298" s="37"/>
      <c r="AB298" s="54"/>
      <c r="AC298" s="37"/>
      <c r="AD298" s="54"/>
      <c r="AE298" s="37"/>
      <c r="AH298" s="54"/>
      <c r="AJ298" s="37"/>
      <c r="AM298" s="54"/>
    </row>
    <row r="299" spans="1:39" ht="12.75" customHeight="1">
      <c r="A299" s="239">
        <v>195</v>
      </c>
      <c r="B299" s="240">
        <v>45203</v>
      </c>
      <c r="C299" s="240"/>
      <c r="D299" s="241" t="s">
        <v>173</v>
      </c>
      <c r="E299" s="242" t="s">
        <v>574</v>
      </c>
      <c r="F299" s="136">
        <v>992.5</v>
      </c>
      <c r="G299" s="242"/>
      <c r="H299" s="242">
        <v>1198</v>
      </c>
      <c r="I299" s="243">
        <v>1198</v>
      </c>
      <c r="J299" s="244" t="s">
        <v>661</v>
      </c>
      <c r="K299" s="139">
        <f>H299-F299</f>
        <v>205.5</v>
      </c>
      <c r="L299" s="140">
        <f>K299/F299</f>
        <v>0.2070528967254408</v>
      </c>
      <c r="M299" s="135" t="s">
        <v>577</v>
      </c>
      <c r="N299" s="141">
        <v>45392</v>
      </c>
      <c r="O299" s="54"/>
      <c r="P299" s="54"/>
      <c r="R299" s="54"/>
      <c r="S299" s="37" t="s">
        <v>850</v>
      </c>
      <c r="T299" s="54"/>
      <c r="U299" s="37"/>
      <c r="V299" s="54"/>
      <c r="W299" s="37"/>
      <c r="X299" s="54"/>
      <c r="Y299" s="37"/>
      <c r="Z299" s="54"/>
      <c r="AA299" s="37"/>
      <c r="AB299" s="54"/>
      <c r="AC299" s="37"/>
      <c r="AD299" s="54"/>
      <c r="AE299" s="37"/>
      <c r="AH299" s="54"/>
      <c r="AJ299" s="37"/>
      <c r="AM299" s="54"/>
    </row>
    <row r="300" spans="1:39" ht="12.75" customHeight="1">
      <c r="A300" s="239">
        <v>196</v>
      </c>
      <c r="B300" s="240">
        <v>45216</v>
      </c>
      <c r="C300" s="240"/>
      <c r="D300" s="241" t="s">
        <v>105</v>
      </c>
      <c r="E300" s="242" t="s">
        <v>574</v>
      </c>
      <c r="F300" s="136">
        <v>5425</v>
      </c>
      <c r="G300" s="242"/>
      <c r="H300" s="242">
        <v>6880</v>
      </c>
      <c r="I300" s="243">
        <v>6870</v>
      </c>
      <c r="J300" s="244" t="s">
        <v>661</v>
      </c>
      <c r="K300" s="139">
        <f>H300-F300</f>
        <v>1455</v>
      </c>
      <c r="L300" s="140">
        <f>K300/F300</f>
        <v>0.26820276497695855</v>
      </c>
      <c r="M300" s="135" t="s">
        <v>577</v>
      </c>
      <c r="N300" s="141">
        <v>45342</v>
      </c>
      <c r="O300" s="54"/>
      <c r="P300" s="54"/>
      <c r="R300" s="54"/>
      <c r="S300" s="37" t="s">
        <v>850</v>
      </c>
      <c r="T300" s="54"/>
      <c r="U300" s="37"/>
      <c r="V300" s="54"/>
      <c r="W300" s="37"/>
      <c r="X300" s="54"/>
      <c r="Y300" s="37"/>
      <c r="Z300" s="54"/>
      <c r="AA300" s="37"/>
      <c r="AB300" s="54"/>
      <c r="AC300" s="37"/>
      <c r="AD300" s="54"/>
      <c r="AE300" s="37"/>
      <c r="AH300" s="54"/>
      <c r="AJ300" s="37"/>
      <c r="AM300" s="54"/>
    </row>
    <row r="301" spans="1:39" ht="12.75" customHeight="1">
      <c r="A301" s="239">
        <v>197</v>
      </c>
      <c r="B301" s="240">
        <v>45216</v>
      </c>
      <c r="C301" s="240"/>
      <c r="D301" s="241" t="s">
        <v>847</v>
      </c>
      <c r="E301" s="242" t="s">
        <v>574</v>
      </c>
      <c r="F301" s="136">
        <v>1090</v>
      </c>
      <c r="G301" s="242"/>
      <c r="H301" s="242">
        <v>1415</v>
      </c>
      <c r="I301" s="243">
        <v>1415</v>
      </c>
      <c r="J301" s="244" t="s">
        <v>661</v>
      </c>
      <c r="K301" s="139">
        <f>H301-F301</f>
        <v>325</v>
      </c>
      <c r="L301" s="140">
        <f>K301/F301</f>
        <v>0.29816513761467889</v>
      </c>
      <c r="M301" s="135" t="s">
        <v>577</v>
      </c>
      <c r="N301" s="141">
        <v>45282</v>
      </c>
      <c r="O301" s="54"/>
      <c r="P301" s="54"/>
      <c r="R301" s="54"/>
      <c r="S301" s="37" t="s">
        <v>839</v>
      </c>
      <c r="T301" s="54"/>
      <c r="U301" s="37"/>
      <c r="V301" s="54"/>
      <c r="W301" s="37"/>
      <c r="X301" s="54"/>
      <c r="Y301" s="37"/>
      <c r="Z301" s="54"/>
      <c r="AA301" s="37"/>
      <c r="AB301" s="54"/>
      <c r="AC301" s="37"/>
      <c r="AD301" s="54"/>
      <c r="AE301" s="37"/>
      <c r="AH301" s="54"/>
      <c r="AJ301" s="37"/>
      <c r="AM301" s="54"/>
    </row>
    <row r="302" spans="1:39" ht="12.75" customHeight="1">
      <c r="A302" s="239">
        <v>198</v>
      </c>
      <c r="B302" s="240">
        <v>45236</v>
      </c>
      <c r="C302" s="240"/>
      <c r="D302" s="241" t="s">
        <v>851</v>
      </c>
      <c r="E302" s="242" t="s">
        <v>574</v>
      </c>
      <c r="F302" s="136">
        <v>1270</v>
      </c>
      <c r="G302" s="242"/>
      <c r="H302" s="242">
        <v>1613</v>
      </c>
      <c r="I302" s="243">
        <v>1613</v>
      </c>
      <c r="J302" s="244" t="s">
        <v>661</v>
      </c>
      <c r="K302" s="139">
        <f>H302-F302</f>
        <v>343</v>
      </c>
      <c r="L302" s="140">
        <f>K302/F302</f>
        <v>0.27007874015748029</v>
      </c>
      <c r="M302" s="135" t="s">
        <v>577</v>
      </c>
      <c r="N302" s="141">
        <v>45246</v>
      </c>
      <c r="O302" s="54"/>
      <c r="P302" s="54"/>
      <c r="R302" s="54"/>
      <c r="S302" s="37" t="s">
        <v>850</v>
      </c>
      <c r="T302" s="54"/>
      <c r="U302" s="37"/>
      <c r="V302" s="54"/>
      <c r="W302" s="37"/>
      <c r="X302" s="54"/>
      <c r="Y302" s="37"/>
      <c r="Z302" s="54"/>
      <c r="AA302" s="37"/>
      <c r="AB302" s="54"/>
      <c r="AC302" s="37"/>
      <c r="AD302" s="54"/>
      <c r="AE302" s="37"/>
      <c r="AH302" s="54"/>
      <c r="AJ302" s="37"/>
      <c r="AM302" s="54"/>
    </row>
    <row r="303" spans="1:39" ht="12.75" customHeight="1">
      <c r="A303" s="181">
        <v>199</v>
      </c>
      <c r="B303" s="182">
        <v>45251</v>
      </c>
      <c r="C303" s="53"/>
      <c r="D303" s="53" t="s">
        <v>852</v>
      </c>
      <c r="E303" s="183" t="s">
        <v>574</v>
      </c>
      <c r="F303" s="51" t="s">
        <v>853</v>
      </c>
      <c r="G303" s="51"/>
      <c r="H303" s="51"/>
      <c r="I303" s="51">
        <v>1490</v>
      </c>
      <c r="J303" s="51" t="s">
        <v>575</v>
      </c>
      <c r="K303" s="51"/>
      <c r="L303" s="51"/>
      <c r="M303" s="51"/>
      <c r="N303" s="51"/>
      <c r="O303" s="54"/>
      <c r="P303" s="54"/>
      <c r="R303" s="54"/>
      <c r="S303" s="37" t="s">
        <v>839</v>
      </c>
      <c r="T303" s="54"/>
      <c r="U303" s="37"/>
      <c r="V303" s="54"/>
      <c r="W303" s="37"/>
      <c r="X303" s="54"/>
      <c r="Y303" s="37"/>
      <c r="Z303" s="54"/>
      <c r="AA303" s="37"/>
      <c r="AB303" s="54"/>
      <c r="AC303" s="37"/>
      <c r="AD303" s="54"/>
      <c r="AE303" s="37"/>
      <c r="AH303" s="54"/>
      <c r="AJ303" s="37"/>
      <c r="AM303" s="54"/>
    </row>
    <row r="304" spans="1:39" ht="12.75" customHeight="1">
      <c r="A304" s="181">
        <v>200</v>
      </c>
      <c r="B304" s="182">
        <v>45254</v>
      </c>
      <c r="C304" s="53"/>
      <c r="D304" s="53" t="s">
        <v>851</v>
      </c>
      <c r="E304" s="183" t="s">
        <v>574</v>
      </c>
      <c r="F304" s="51" t="s">
        <v>854</v>
      </c>
      <c r="G304" s="51"/>
      <c r="H304" s="51"/>
      <c r="I304" s="51">
        <v>1806</v>
      </c>
      <c r="J304" s="51" t="s">
        <v>575</v>
      </c>
      <c r="K304" s="51"/>
      <c r="L304" s="51"/>
      <c r="M304" s="51"/>
      <c r="N304" s="51"/>
      <c r="O304" s="54"/>
      <c r="P304" s="54"/>
      <c r="R304" s="54"/>
      <c r="S304" s="37" t="s">
        <v>850</v>
      </c>
      <c r="T304" s="54"/>
      <c r="U304" s="37"/>
      <c r="V304" s="54"/>
      <c r="W304" s="37"/>
      <c r="X304" s="54"/>
      <c r="Y304" s="37"/>
      <c r="Z304" s="54"/>
      <c r="AA304" s="37"/>
      <c r="AB304" s="54"/>
      <c r="AC304" s="37"/>
      <c r="AD304" s="54"/>
      <c r="AE304" s="37"/>
      <c r="AH304" s="54"/>
      <c r="AJ304" s="37"/>
      <c r="AM304" s="54"/>
    </row>
    <row r="305" spans="1:39" ht="12.75" customHeight="1">
      <c r="A305" s="239">
        <v>201</v>
      </c>
      <c r="B305" s="240">
        <v>45265</v>
      </c>
      <c r="C305" s="240"/>
      <c r="D305" s="241" t="s">
        <v>529</v>
      </c>
      <c r="E305" s="242" t="s">
        <v>574</v>
      </c>
      <c r="F305" s="136">
        <v>435</v>
      </c>
      <c r="G305" s="242"/>
      <c r="H305" s="242">
        <v>558</v>
      </c>
      <c r="I305" s="243">
        <v>558</v>
      </c>
      <c r="J305" s="244" t="s">
        <v>661</v>
      </c>
      <c r="K305" s="139">
        <f>H305-F305</f>
        <v>123</v>
      </c>
      <c r="L305" s="140">
        <f>K305/F305</f>
        <v>0.28275862068965518</v>
      </c>
      <c r="M305" s="135" t="s">
        <v>577</v>
      </c>
      <c r="N305" s="141">
        <v>45378</v>
      </c>
      <c r="O305" s="54"/>
      <c r="P305" s="54"/>
      <c r="R305" s="54"/>
      <c r="S305" s="37" t="s">
        <v>839</v>
      </c>
      <c r="T305" s="54"/>
      <c r="U305" s="37"/>
      <c r="V305" s="54"/>
      <c r="W305" s="37"/>
      <c r="X305" s="54"/>
      <c r="Y305" s="37"/>
      <c r="Z305" s="54"/>
      <c r="AA305" s="37"/>
      <c r="AB305" s="54"/>
      <c r="AC305" s="37"/>
      <c r="AD305" s="54"/>
      <c r="AE305" s="37"/>
      <c r="AH305" s="54"/>
      <c r="AJ305" s="37"/>
      <c r="AM305" s="54"/>
    </row>
    <row r="306" spans="1:39" ht="12.75" customHeight="1">
      <c r="A306" s="239">
        <v>202</v>
      </c>
      <c r="B306" s="240">
        <v>45272</v>
      </c>
      <c r="C306" s="240"/>
      <c r="D306" s="241" t="s">
        <v>856</v>
      </c>
      <c r="E306" s="242" t="s">
        <v>574</v>
      </c>
      <c r="F306" s="136">
        <v>4225</v>
      </c>
      <c r="G306" s="242"/>
      <c r="H306" s="242">
        <v>5512</v>
      </c>
      <c r="I306" s="243">
        <v>5512</v>
      </c>
      <c r="J306" s="244" t="s">
        <v>661</v>
      </c>
      <c r="K306" s="139">
        <f>H306-F306</f>
        <v>1287</v>
      </c>
      <c r="L306" s="140">
        <f>K306/F306</f>
        <v>0.30461538461538462</v>
      </c>
      <c r="M306" s="135" t="s">
        <v>577</v>
      </c>
      <c r="N306" s="141">
        <v>45329</v>
      </c>
      <c r="O306" s="54"/>
      <c r="P306" s="54"/>
      <c r="R306" s="54"/>
      <c r="S306" s="37" t="s">
        <v>850</v>
      </c>
      <c r="T306" s="54"/>
      <c r="U306" s="37"/>
      <c r="V306" s="54"/>
      <c r="W306" s="37"/>
      <c r="X306" s="54"/>
      <c r="Y306" s="37"/>
      <c r="Z306" s="54"/>
      <c r="AA306" s="37"/>
      <c r="AB306" s="54"/>
      <c r="AC306" s="37"/>
      <c r="AD306" s="54"/>
      <c r="AE306" s="37"/>
      <c r="AH306" s="54"/>
      <c r="AJ306" s="37"/>
      <c r="AM306" s="54"/>
    </row>
    <row r="307" spans="1:39" ht="12.75" customHeight="1">
      <c r="A307" s="181">
        <v>203</v>
      </c>
      <c r="B307" s="182">
        <v>45292</v>
      </c>
      <c r="C307" s="53"/>
      <c r="D307" s="53" t="s">
        <v>311</v>
      </c>
      <c r="E307" s="183" t="s">
        <v>574</v>
      </c>
      <c r="F307" s="51" t="s">
        <v>857</v>
      </c>
      <c r="G307" s="51"/>
      <c r="H307" s="51"/>
      <c r="I307" s="51">
        <v>4909</v>
      </c>
      <c r="J307" s="51" t="s">
        <v>575</v>
      </c>
      <c r="K307" s="51"/>
      <c r="L307" s="51"/>
      <c r="M307" s="51"/>
      <c r="N307" s="51"/>
      <c r="O307" s="54"/>
      <c r="P307" s="54"/>
      <c r="R307" s="54"/>
      <c r="S307" s="37" t="s">
        <v>850</v>
      </c>
      <c r="T307" s="54"/>
      <c r="U307" s="37"/>
      <c r="V307" s="54"/>
      <c r="W307" s="37"/>
      <c r="X307" s="54"/>
      <c r="Y307" s="37"/>
      <c r="Z307" s="54"/>
      <c r="AA307" s="37"/>
      <c r="AB307" s="54"/>
      <c r="AC307" s="37"/>
      <c r="AD307" s="54"/>
      <c r="AE307" s="37"/>
      <c r="AH307" s="54"/>
      <c r="AJ307" s="37"/>
      <c r="AM307" s="54"/>
    </row>
    <row r="308" spans="1:39" ht="12.75" customHeight="1">
      <c r="A308" s="181">
        <v>204</v>
      </c>
      <c r="B308" s="182">
        <v>45294</v>
      </c>
      <c r="C308" s="53"/>
      <c r="D308" s="53" t="s">
        <v>527</v>
      </c>
      <c r="E308" s="183" t="s">
        <v>574</v>
      </c>
      <c r="F308" s="51" t="s">
        <v>858</v>
      </c>
      <c r="G308" s="51"/>
      <c r="H308" s="51"/>
      <c r="I308" s="51">
        <v>1080</v>
      </c>
      <c r="J308" s="51" t="s">
        <v>575</v>
      </c>
      <c r="K308" s="51"/>
      <c r="L308" s="51"/>
      <c r="M308" s="51"/>
      <c r="N308" s="51"/>
      <c r="O308" s="54"/>
      <c r="P308" s="54"/>
      <c r="R308" s="54"/>
      <c r="S308" s="37" t="s">
        <v>839</v>
      </c>
      <c r="T308" s="54"/>
      <c r="U308" s="37"/>
      <c r="V308" s="54"/>
      <c r="W308" s="37"/>
      <c r="X308" s="54"/>
      <c r="Y308" s="37"/>
      <c r="Z308" s="54"/>
      <c r="AA308" s="37"/>
      <c r="AB308" s="54"/>
      <c r="AC308" s="37"/>
      <c r="AD308" s="54"/>
      <c r="AE308" s="37"/>
      <c r="AH308" s="54"/>
      <c r="AJ308" s="37"/>
      <c r="AM308" s="54"/>
    </row>
    <row r="309" spans="1:39" ht="12.75" customHeight="1">
      <c r="A309" s="181">
        <v>205</v>
      </c>
      <c r="B309" s="182">
        <v>45315</v>
      </c>
      <c r="C309" s="53"/>
      <c r="D309" s="53" t="s">
        <v>312</v>
      </c>
      <c r="E309" s="183" t="s">
        <v>574</v>
      </c>
      <c r="F309" s="51" t="s">
        <v>860</v>
      </c>
      <c r="G309" s="51"/>
      <c r="H309" s="51"/>
      <c r="I309" s="51">
        <v>2077</v>
      </c>
      <c r="J309" s="51" t="s">
        <v>575</v>
      </c>
      <c r="K309" s="51"/>
      <c r="L309" s="51"/>
      <c r="M309" s="51"/>
      <c r="N309" s="51"/>
      <c r="O309" s="54"/>
      <c r="P309" s="54"/>
      <c r="R309" s="54"/>
      <c r="S309" s="37" t="s">
        <v>850</v>
      </c>
      <c r="T309" s="54"/>
      <c r="U309" s="37"/>
      <c r="V309" s="54"/>
      <c r="W309" s="37"/>
      <c r="X309" s="54"/>
      <c r="Y309" s="37"/>
      <c r="Z309" s="54"/>
      <c r="AA309" s="37"/>
      <c r="AB309" s="54"/>
      <c r="AC309" s="37"/>
      <c r="AD309" s="54"/>
      <c r="AE309" s="37"/>
      <c r="AH309" s="54"/>
      <c r="AJ309" s="37"/>
      <c r="AM309" s="54"/>
    </row>
    <row r="310" spans="1:39" ht="12.75" customHeight="1">
      <c r="A310" s="181">
        <v>206</v>
      </c>
      <c r="B310" s="182">
        <v>45320</v>
      </c>
      <c r="C310" s="53"/>
      <c r="D310" s="53" t="s">
        <v>861</v>
      </c>
      <c r="E310" s="183" t="s">
        <v>574</v>
      </c>
      <c r="F310" s="51" t="s">
        <v>862</v>
      </c>
      <c r="G310" s="51"/>
      <c r="H310" s="51"/>
      <c r="I310" s="51">
        <v>2906</v>
      </c>
      <c r="J310" s="51" t="s">
        <v>575</v>
      </c>
      <c r="K310" s="51"/>
      <c r="L310" s="51"/>
      <c r="M310" s="51"/>
      <c r="N310" s="51"/>
      <c r="O310" s="54"/>
      <c r="P310" s="54"/>
      <c r="R310" s="54"/>
      <c r="S310" s="37" t="s">
        <v>839</v>
      </c>
      <c r="T310" s="54"/>
      <c r="U310" s="37"/>
      <c r="V310" s="54"/>
      <c r="W310" s="37"/>
      <c r="X310" s="54"/>
      <c r="Y310" s="37"/>
      <c r="Z310" s="54"/>
      <c r="AA310" s="37"/>
      <c r="AB310" s="54"/>
      <c r="AC310" s="37"/>
      <c r="AD310" s="54"/>
      <c r="AE310" s="37"/>
      <c r="AH310" s="54"/>
      <c r="AJ310" s="37"/>
      <c r="AM310" s="54"/>
    </row>
    <row r="311" spans="1:39" ht="12.75" customHeight="1">
      <c r="A311" s="239">
        <v>207</v>
      </c>
      <c r="B311" s="240">
        <v>45331</v>
      </c>
      <c r="C311" s="240"/>
      <c r="D311" s="241" t="s">
        <v>525</v>
      </c>
      <c r="E311" s="242" t="s">
        <v>574</v>
      </c>
      <c r="F311" s="136">
        <v>3270</v>
      </c>
      <c r="G311" s="242"/>
      <c r="H311" s="242">
        <v>4096</v>
      </c>
      <c r="I311" s="243">
        <v>4096</v>
      </c>
      <c r="J311" s="244" t="s">
        <v>661</v>
      </c>
      <c r="K311" s="139">
        <f>H311-F311</f>
        <v>826</v>
      </c>
      <c r="L311" s="140">
        <f>K311/F311</f>
        <v>0.25259938837920487</v>
      </c>
      <c r="M311" s="135" t="s">
        <v>577</v>
      </c>
      <c r="N311" s="141">
        <v>45377</v>
      </c>
      <c r="O311" s="54"/>
      <c r="P311" s="54"/>
      <c r="R311" s="54"/>
      <c r="S311" s="37" t="s">
        <v>839</v>
      </c>
      <c r="T311" s="54"/>
      <c r="U311" s="37"/>
      <c r="V311" s="54"/>
      <c r="W311" s="37"/>
      <c r="X311" s="54"/>
      <c r="Y311" s="37"/>
      <c r="Z311" s="54"/>
      <c r="AA311" s="37"/>
      <c r="AB311" s="54"/>
      <c r="AC311" s="37"/>
      <c r="AD311" s="54"/>
      <c r="AE311" s="37"/>
      <c r="AH311" s="54"/>
      <c r="AJ311" s="37"/>
      <c r="AM311" s="54"/>
    </row>
    <row r="312" spans="1:39" ht="12.75" customHeight="1">
      <c r="A312" s="181">
        <v>208</v>
      </c>
      <c r="B312" s="182">
        <v>45345</v>
      </c>
      <c r="C312" s="53"/>
      <c r="D312" s="53" t="s">
        <v>59</v>
      </c>
      <c r="E312" s="183" t="s">
        <v>574</v>
      </c>
      <c r="F312" s="51" t="s">
        <v>881</v>
      </c>
      <c r="G312" s="51"/>
      <c r="H312" s="51"/>
      <c r="I312" s="51">
        <v>2627</v>
      </c>
      <c r="J312" s="51" t="s">
        <v>575</v>
      </c>
      <c r="K312" s="51"/>
      <c r="L312" s="51"/>
      <c r="M312" s="51"/>
      <c r="N312" s="53"/>
      <c r="O312" s="54"/>
      <c r="P312" s="54"/>
      <c r="R312" s="54"/>
      <c r="S312" s="37" t="s">
        <v>850</v>
      </c>
      <c r="T312" s="54"/>
      <c r="U312" s="37"/>
      <c r="V312" s="54"/>
      <c r="W312" s="37"/>
      <c r="X312" s="54"/>
      <c r="Y312" s="37"/>
      <c r="Z312" s="54"/>
      <c r="AA312" s="37"/>
      <c r="AB312" s="54"/>
      <c r="AC312" s="37"/>
      <c r="AD312" s="54"/>
      <c r="AE312" s="37"/>
      <c r="AH312" s="54"/>
      <c r="AJ312" s="37"/>
      <c r="AM312" s="54"/>
    </row>
    <row r="313" spans="1:39" ht="12.75" customHeight="1">
      <c r="A313" s="181">
        <v>209</v>
      </c>
      <c r="B313" s="182">
        <v>45356</v>
      </c>
      <c r="C313" s="53"/>
      <c r="D313" s="53" t="s">
        <v>844</v>
      </c>
      <c r="E313" s="183" t="s">
        <v>574</v>
      </c>
      <c r="F313" s="51" t="s">
        <v>883</v>
      </c>
      <c r="G313" s="51"/>
      <c r="H313" s="51"/>
      <c r="I313" s="51">
        <v>1170</v>
      </c>
      <c r="J313" s="51" t="s">
        <v>575</v>
      </c>
      <c r="K313" s="51"/>
      <c r="L313" s="51"/>
      <c r="M313" s="51"/>
      <c r="N313" s="53"/>
      <c r="O313" s="54"/>
      <c r="P313" s="54"/>
      <c r="R313" s="54"/>
      <c r="S313" s="37" t="s">
        <v>885</v>
      </c>
      <c r="T313" s="54"/>
      <c r="U313" s="37"/>
      <c r="V313" s="54"/>
      <c r="W313" s="37"/>
      <c r="X313" s="54"/>
      <c r="Y313" s="37"/>
      <c r="Z313" s="54"/>
      <c r="AA313" s="37"/>
      <c r="AB313" s="54"/>
      <c r="AC313" s="37"/>
      <c r="AD313" s="54"/>
      <c r="AE313" s="37"/>
      <c r="AH313" s="54"/>
      <c r="AJ313" s="37"/>
      <c r="AM313" s="54"/>
    </row>
    <row r="314" spans="1:39" ht="12.75" customHeight="1">
      <c r="A314" s="239">
        <v>210</v>
      </c>
      <c r="B314" s="240">
        <v>45372</v>
      </c>
      <c r="C314" s="240"/>
      <c r="D314" s="241" t="s">
        <v>496</v>
      </c>
      <c r="E314" s="242" t="s">
        <v>574</v>
      </c>
      <c r="F314" s="136">
        <v>2910</v>
      </c>
      <c r="G314" s="242"/>
      <c r="H314" s="242">
        <v>3696</v>
      </c>
      <c r="I314" s="243">
        <v>3696</v>
      </c>
      <c r="J314" s="244" t="s">
        <v>661</v>
      </c>
      <c r="K314" s="139">
        <f>H314-F314</f>
        <v>786</v>
      </c>
      <c r="L314" s="140">
        <f>K314/F314</f>
        <v>0.27010309278350514</v>
      </c>
      <c r="M314" s="135" t="s">
        <v>577</v>
      </c>
      <c r="N314" s="141">
        <v>45412</v>
      </c>
      <c r="O314" s="54"/>
      <c r="P314" s="54"/>
      <c r="R314" s="54"/>
      <c r="S314" s="37" t="s">
        <v>885</v>
      </c>
      <c r="T314" s="54"/>
      <c r="U314" s="37"/>
      <c r="V314" s="54"/>
      <c r="W314" s="37"/>
      <c r="X314" s="54"/>
      <c r="Y314" s="37"/>
      <c r="Z314" s="54"/>
      <c r="AA314" s="37"/>
      <c r="AB314" s="54"/>
      <c r="AC314" s="37"/>
      <c r="AD314" s="54"/>
      <c r="AE314" s="37"/>
      <c r="AH314" s="54"/>
      <c r="AJ314" s="37"/>
      <c r="AM314" s="54"/>
    </row>
    <row r="315" spans="1:39" ht="12.75" customHeight="1">
      <c r="A315" s="181">
        <v>211</v>
      </c>
      <c r="B315" s="182">
        <v>45387</v>
      </c>
      <c r="C315" s="53"/>
      <c r="D315" s="53" t="s">
        <v>531</v>
      </c>
      <c r="E315" s="183" t="s">
        <v>574</v>
      </c>
      <c r="F315" s="51" t="s">
        <v>895</v>
      </c>
      <c r="G315" s="51"/>
      <c r="H315" s="51"/>
      <c r="I315" s="51">
        <v>938</v>
      </c>
      <c r="J315" s="51" t="s">
        <v>575</v>
      </c>
      <c r="K315" s="51"/>
      <c r="L315" s="51"/>
      <c r="M315" s="51"/>
      <c r="N315" s="53"/>
      <c r="O315" s="54"/>
      <c r="P315" s="54"/>
      <c r="R315" s="54"/>
      <c r="S315" s="37"/>
      <c r="T315" s="54"/>
      <c r="U315" s="37"/>
      <c r="V315" s="54"/>
      <c r="W315" s="37"/>
      <c r="X315" s="54"/>
      <c r="Y315" s="37"/>
      <c r="Z315" s="54"/>
      <c r="AA315" s="37"/>
      <c r="AB315" s="54"/>
      <c r="AC315" s="37"/>
      <c r="AD315" s="54"/>
      <c r="AE315" s="37"/>
      <c r="AH315" s="54"/>
      <c r="AJ315" s="37"/>
      <c r="AM315" s="54"/>
    </row>
    <row r="316" spans="1:39" ht="12.75" customHeight="1">
      <c r="A316" s="181">
        <v>212</v>
      </c>
      <c r="B316" s="182">
        <v>45407</v>
      </c>
      <c r="C316" s="53"/>
      <c r="D316" s="53" t="s">
        <v>847</v>
      </c>
      <c r="E316" s="183" t="s">
        <v>574</v>
      </c>
      <c r="F316" s="51" t="s">
        <v>906</v>
      </c>
      <c r="G316" s="51"/>
      <c r="H316" s="51"/>
      <c r="I316" s="51">
        <v>1675</v>
      </c>
      <c r="J316" s="51" t="s">
        <v>575</v>
      </c>
      <c r="K316" s="51"/>
      <c r="L316" s="51"/>
      <c r="M316" s="51"/>
      <c r="N316" s="53"/>
      <c r="O316" s="54"/>
      <c r="P316" s="54"/>
      <c r="R316" s="54"/>
      <c r="S316" s="37"/>
      <c r="T316" s="54"/>
      <c r="U316" s="37"/>
      <c r="V316" s="54"/>
      <c r="W316" s="37"/>
      <c r="X316" s="54"/>
      <c r="Y316" s="37"/>
      <c r="Z316" s="54"/>
      <c r="AA316" s="37"/>
      <c r="AB316" s="54"/>
      <c r="AC316" s="37"/>
      <c r="AD316" s="54"/>
      <c r="AE316" s="37"/>
      <c r="AH316" s="54"/>
      <c r="AJ316" s="37"/>
      <c r="AM316" s="54"/>
    </row>
    <row r="317" spans="1:39" ht="12.75" customHeight="1">
      <c r="A317" s="181"/>
      <c r="B317" s="182"/>
      <c r="C317" s="53"/>
      <c r="D317" s="53"/>
      <c r="E317" s="183"/>
      <c r="F317" s="51"/>
      <c r="G317" s="51"/>
      <c r="H317" s="51"/>
      <c r="I317" s="51"/>
      <c r="J317" s="51"/>
      <c r="K317" s="51"/>
      <c r="L317" s="51"/>
      <c r="M317" s="51"/>
      <c r="N317" s="53"/>
      <c r="O317" s="54"/>
      <c r="P317" s="54"/>
      <c r="R317" s="54"/>
      <c r="S317" s="37"/>
      <c r="T317" s="54"/>
      <c r="U317" s="37"/>
      <c r="V317" s="54"/>
      <c r="W317" s="37"/>
      <c r="X317" s="54"/>
      <c r="Y317" s="37"/>
      <c r="Z317" s="54"/>
      <c r="AA317" s="37"/>
      <c r="AB317" s="54"/>
      <c r="AC317" s="37"/>
      <c r="AD317" s="54"/>
      <c r="AE317" s="37"/>
      <c r="AH317" s="54"/>
      <c r="AJ317" s="37"/>
      <c r="AM317" s="54"/>
    </row>
    <row r="318" spans="1:39" ht="12.75" customHeight="1">
      <c r="A318" s="181"/>
      <c r="B318" s="182"/>
      <c r="C318" s="53"/>
      <c r="D318" s="53"/>
      <c r="E318" s="183"/>
      <c r="F318" s="51"/>
      <c r="G318" s="51"/>
      <c r="H318" s="51"/>
      <c r="I318" s="51"/>
      <c r="J318" s="51"/>
      <c r="K318" s="51"/>
      <c r="L318" s="51"/>
      <c r="M318" s="51"/>
      <c r="N318" s="53"/>
      <c r="O318" s="54"/>
      <c r="P318" s="54"/>
      <c r="R318" s="54"/>
      <c r="S318" s="37"/>
      <c r="T318" s="54"/>
      <c r="U318" s="37"/>
      <c r="V318" s="54"/>
      <c r="W318" s="37"/>
      <c r="X318" s="54"/>
      <c r="Y318" s="37"/>
      <c r="Z318" s="54"/>
      <c r="AA318" s="37"/>
      <c r="AB318" s="54"/>
      <c r="AC318" s="37"/>
      <c r="AD318" s="54"/>
      <c r="AE318" s="37"/>
      <c r="AH318" s="54"/>
      <c r="AJ318" s="37"/>
      <c r="AM318" s="54"/>
    </row>
    <row r="319" spans="1:39" ht="15" customHeight="1">
      <c r="A319" s="181"/>
      <c r="B319" s="182"/>
      <c r="C319" s="53"/>
      <c r="D319" s="53"/>
      <c r="E319" s="183"/>
      <c r="F319" s="51"/>
      <c r="G319" s="51"/>
      <c r="H319" s="51"/>
      <c r="I319" s="51"/>
      <c r="J319" s="51"/>
      <c r="K319" s="51"/>
      <c r="L319" s="51"/>
      <c r="M319" s="51"/>
      <c r="N319" s="53"/>
      <c r="O319" s="54"/>
      <c r="P319" s="54"/>
      <c r="R319" s="54"/>
      <c r="S319" s="37"/>
      <c r="T319" s="54"/>
      <c r="U319" s="37"/>
      <c r="V319" s="54"/>
      <c r="W319" s="37"/>
      <c r="X319" s="54"/>
      <c r="Y319" s="37"/>
      <c r="Z319" s="54"/>
      <c r="AA319" s="37"/>
      <c r="AB319" s="54"/>
      <c r="AC319" s="37"/>
      <c r="AD319" s="54"/>
      <c r="AE319" s="37"/>
    </row>
    <row r="320" spans="1:39" ht="12.75" customHeight="1">
      <c r="B320" s="184" t="s">
        <v>819</v>
      </c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37"/>
      <c r="T320" s="54"/>
      <c r="U320" s="37"/>
      <c r="V320" s="54"/>
      <c r="W320" s="37"/>
      <c r="X320" s="54"/>
      <c r="Y320" s="37"/>
      <c r="Z320" s="54"/>
      <c r="AA320" s="37"/>
      <c r="AB320" s="54"/>
      <c r="AC320" s="37"/>
      <c r="AD320" s="54"/>
      <c r="AE320" s="37"/>
      <c r="AH320" s="54"/>
      <c r="AJ320" s="37"/>
      <c r="AM320" s="54"/>
    </row>
    <row r="321" spans="1:39" ht="12.75" customHeight="1">
      <c r="A321" s="185"/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37"/>
      <c r="T321" s="54"/>
      <c r="U321" s="37"/>
      <c r="V321" s="54"/>
      <c r="W321" s="37"/>
      <c r="X321" s="54"/>
      <c r="Y321" s="37"/>
      <c r="Z321" s="54"/>
      <c r="AA321" s="37"/>
      <c r="AB321" s="54"/>
      <c r="AC321" s="37"/>
      <c r="AD321" s="54"/>
      <c r="AE321" s="37"/>
      <c r="AH321" s="54"/>
      <c r="AJ321" s="37"/>
      <c r="AM321" s="54"/>
    </row>
    <row r="322" spans="1:39" ht="12.75" customHeight="1">
      <c r="A322" s="185"/>
      <c r="F322" s="54"/>
      <c r="G322" s="54"/>
      <c r="H322" s="54"/>
      <c r="I322" s="54"/>
      <c r="J322" s="37"/>
      <c r="K322" s="54"/>
      <c r="L322" s="54"/>
      <c r="M322" s="54"/>
      <c r="O322" s="54"/>
      <c r="P322" s="54"/>
      <c r="R322" s="54"/>
      <c r="S322" s="37"/>
      <c r="T322" s="54"/>
      <c r="U322" s="37"/>
      <c r="V322" s="54"/>
      <c r="W322" s="37"/>
      <c r="X322" s="54"/>
      <c r="Y322" s="37"/>
      <c r="Z322" s="54"/>
      <c r="AA322" s="37"/>
      <c r="AB322" s="54"/>
      <c r="AC322" s="37"/>
      <c r="AD322" s="54"/>
      <c r="AE322" s="37"/>
    </row>
    <row r="323" spans="1:39" ht="12.75" customHeight="1">
      <c r="A323" s="51"/>
      <c r="F323" s="54"/>
      <c r="G323" s="54"/>
      <c r="H323" s="54"/>
      <c r="I323" s="54"/>
      <c r="J323" s="37"/>
      <c r="K323" s="54"/>
      <c r="L323" s="54"/>
      <c r="M323" s="54"/>
      <c r="O323" s="54"/>
      <c r="P323" s="54"/>
      <c r="R323" s="54"/>
      <c r="S323" s="37"/>
      <c r="T323" s="54"/>
      <c r="U323" s="37"/>
      <c r="V323" s="54"/>
      <c r="W323" s="37"/>
      <c r="X323" s="54"/>
      <c r="Y323" s="37"/>
      <c r="Z323" s="54"/>
      <c r="AA323" s="37"/>
      <c r="AB323" s="54"/>
      <c r="AC323" s="37"/>
      <c r="AD323" s="54"/>
      <c r="AE323" s="37"/>
    </row>
    <row r="324" spans="1:39" ht="12.75" customHeight="1">
      <c r="F324" s="54"/>
      <c r="G324" s="54"/>
      <c r="H324" s="54"/>
      <c r="I324" s="54"/>
      <c r="J324" s="37"/>
      <c r="K324" s="54"/>
      <c r="L324" s="54"/>
      <c r="M324" s="54"/>
      <c r="O324" s="54"/>
      <c r="P324" s="54"/>
      <c r="R324" s="54"/>
      <c r="S324" s="37"/>
      <c r="T324" s="54"/>
      <c r="U324" s="37"/>
      <c r="V324" s="54"/>
      <c r="W324" s="37"/>
      <c r="X324" s="54"/>
      <c r="Y324" s="37"/>
      <c r="Z324" s="54"/>
      <c r="AA324" s="37"/>
      <c r="AB324" s="54"/>
      <c r="AC324" s="37"/>
      <c r="AD324" s="54"/>
      <c r="AE324" s="37"/>
    </row>
    <row r="325" spans="1:39" ht="12.75" customHeight="1">
      <c r="F325" s="54"/>
      <c r="G325" s="54"/>
      <c r="H325" s="54"/>
      <c r="I325" s="54"/>
      <c r="J325" s="37"/>
      <c r="K325" s="54"/>
      <c r="L325" s="54"/>
      <c r="M325" s="54"/>
      <c r="O325" s="54"/>
      <c r="P325" s="54"/>
      <c r="R325" s="54"/>
      <c r="S325" s="37"/>
      <c r="T325" s="54"/>
      <c r="U325" s="37"/>
      <c r="V325" s="54"/>
      <c r="W325" s="37"/>
      <c r="X325" s="54"/>
      <c r="Y325" s="37"/>
      <c r="Z325" s="54"/>
      <c r="AA325" s="37"/>
      <c r="AB325" s="54"/>
      <c r="AC325" s="37"/>
      <c r="AD325" s="54"/>
      <c r="AE325" s="37"/>
    </row>
    <row r="326" spans="1:39" ht="12.75" customHeight="1">
      <c r="F326" s="54"/>
      <c r="G326" s="54"/>
      <c r="H326" s="54"/>
      <c r="I326" s="54"/>
      <c r="J326" s="37"/>
      <c r="K326" s="54"/>
      <c r="L326" s="54"/>
      <c r="M326" s="54"/>
      <c r="O326" s="54"/>
      <c r="P326" s="54"/>
      <c r="R326" s="54"/>
      <c r="S326" s="37"/>
      <c r="T326" s="54"/>
      <c r="U326" s="37"/>
      <c r="V326" s="54"/>
      <c r="W326" s="37"/>
      <c r="X326" s="54"/>
      <c r="Y326" s="37"/>
      <c r="Z326" s="54"/>
      <c r="AA326" s="37"/>
      <c r="AB326" s="54"/>
      <c r="AC326" s="37"/>
      <c r="AD326" s="54"/>
      <c r="AE326" s="37"/>
    </row>
    <row r="327" spans="1:39" ht="12.75" customHeight="1">
      <c r="F327" s="54"/>
      <c r="G327" s="54"/>
      <c r="H327" s="54"/>
      <c r="I327" s="54"/>
      <c r="J327" s="37"/>
      <c r="K327" s="54"/>
      <c r="L327" s="54"/>
      <c r="M327" s="54"/>
      <c r="O327" s="54"/>
      <c r="P327" s="54"/>
      <c r="R327" s="54"/>
      <c r="S327" s="37"/>
      <c r="T327" s="54"/>
      <c r="U327" s="37"/>
      <c r="V327" s="54"/>
      <c r="W327" s="37"/>
      <c r="X327" s="54"/>
      <c r="Y327" s="37"/>
      <c r="Z327" s="54"/>
      <c r="AA327" s="37"/>
      <c r="AB327" s="54"/>
      <c r="AC327" s="37"/>
      <c r="AD327" s="54"/>
      <c r="AE327" s="37"/>
    </row>
    <row r="328" spans="1:39" ht="12.75" customHeight="1"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37"/>
      <c r="T328" s="54"/>
      <c r="U328" s="37"/>
      <c r="V328" s="54"/>
      <c r="W328" s="37"/>
      <c r="X328" s="54"/>
      <c r="Y328" s="37"/>
      <c r="Z328" s="54"/>
      <c r="AA328" s="37"/>
      <c r="AB328" s="54"/>
      <c r="AC328" s="37"/>
      <c r="AD328" s="54"/>
      <c r="AE328" s="37"/>
    </row>
    <row r="329" spans="1:39" ht="12.75" customHeight="1"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37"/>
      <c r="T329" s="54"/>
      <c r="U329" s="37"/>
      <c r="V329" s="54"/>
      <c r="W329" s="37"/>
      <c r="X329" s="54"/>
      <c r="Y329" s="37"/>
      <c r="Z329" s="54"/>
      <c r="AA329" s="37"/>
      <c r="AB329" s="54"/>
      <c r="AC329" s="37"/>
      <c r="AD329" s="54"/>
      <c r="AE329" s="37"/>
    </row>
    <row r="330" spans="1:39" ht="12.75" customHeight="1"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37"/>
      <c r="T330" s="54"/>
      <c r="U330" s="37"/>
      <c r="V330" s="54"/>
      <c r="W330" s="37"/>
      <c r="X330" s="54"/>
      <c r="Y330" s="37"/>
      <c r="Z330" s="54"/>
      <c r="AA330" s="37"/>
      <c r="AB330" s="54"/>
      <c r="AC330" s="37"/>
      <c r="AD330" s="54"/>
      <c r="AE330" s="37"/>
    </row>
    <row r="331" spans="1:39" ht="12.75" customHeight="1"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37"/>
      <c r="T331" s="54"/>
      <c r="U331" s="37"/>
      <c r="V331" s="54"/>
      <c r="W331" s="37"/>
      <c r="X331" s="54"/>
      <c r="Y331" s="37"/>
      <c r="Z331" s="54"/>
      <c r="AA331" s="37"/>
      <c r="AB331" s="54"/>
      <c r="AC331" s="37"/>
      <c r="AD331" s="54"/>
      <c r="AE331" s="37"/>
    </row>
    <row r="332" spans="1:39" ht="12.75" customHeight="1"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37"/>
      <c r="T332" s="54"/>
      <c r="U332" s="37"/>
      <c r="V332" s="54"/>
      <c r="W332" s="37"/>
      <c r="X332" s="54"/>
      <c r="Y332" s="37"/>
      <c r="Z332" s="54"/>
      <c r="AA332" s="37"/>
      <c r="AB332" s="54"/>
      <c r="AC332" s="37"/>
      <c r="AD332" s="54"/>
      <c r="AE332" s="37"/>
    </row>
    <row r="333" spans="1:39" ht="12.75" customHeight="1"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37"/>
      <c r="T333" s="54"/>
      <c r="U333" s="37"/>
      <c r="V333" s="54"/>
      <c r="W333" s="37"/>
      <c r="X333" s="54"/>
      <c r="Y333" s="37"/>
      <c r="Z333" s="54"/>
      <c r="AA333" s="37"/>
      <c r="AB333" s="54"/>
      <c r="AC333" s="37"/>
      <c r="AD333" s="54"/>
      <c r="AE333" s="37"/>
    </row>
    <row r="334" spans="1:39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37"/>
      <c r="T334" s="54"/>
      <c r="U334" s="37"/>
      <c r="V334" s="54"/>
      <c r="W334" s="37"/>
      <c r="X334" s="54"/>
      <c r="Y334" s="37"/>
      <c r="Z334" s="54"/>
      <c r="AA334" s="37"/>
      <c r="AB334" s="54"/>
      <c r="AC334" s="37"/>
      <c r="AD334" s="54"/>
      <c r="AE334" s="37"/>
    </row>
    <row r="335" spans="1:39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37"/>
      <c r="T335" s="54"/>
      <c r="U335" s="37"/>
      <c r="V335" s="54"/>
      <c r="W335" s="37"/>
      <c r="X335" s="54"/>
      <c r="Y335" s="37"/>
      <c r="Z335" s="54"/>
      <c r="AA335" s="37"/>
      <c r="AB335" s="54"/>
      <c r="AC335" s="37"/>
      <c r="AD335" s="54"/>
      <c r="AE335" s="37"/>
    </row>
    <row r="336" spans="1:39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37"/>
      <c r="T336" s="54"/>
      <c r="U336" s="37"/>
      <c r="V336" s="54"/>
      <c r="W336" s="37"/>
      <c r="X336" s="54"/>
      <c r="Y336" s="37"/>
      <c r="Z336" s="54"/>
      <c r="AA336" s="37"/>
      <c r="AB336" s="54"/>
      <c r="AC336" s="37"/>
      <c r="AD336" s="54"/>
      <c r="AE336" s="37"/>
    </row>
    <row r="337" spans="6:31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37"/>
      <c r="T337" s="54"/>
      <c r="U337" s="37"/>
      <c r="V337" s="54"/>
      <c r="W337" s="37"/>
      <c r="X337" s="54"/>
      <c r="Y337" s="37"/>
      <c r="Z337" s="54"/>
      <c r="AA337" s="37"/>
      <c r="AB337" s="54"/>
      <c r="AC337" s="37"/>
      <c r="AD337" s="54"/>
      <c r="AE337" s="37"/>
    </row>
    <row r="338" spans="6:31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37"/>
      <c r="T338" s="54"/>
      <c r="U338" s="37"/>
      <c r="V338" s="54"/>
      <c r="W338" s="37"/>
      <c r="X338" s="54"/>
      <c r="Y338" s="37"/>
      <c r="Z338" s="54"/>
      <c r="AA338" s="37"/>
      <c r="AB338" s="54"/>
      <c r="AC338" s="37"/>
      <c r="AD338" s="54"/>
      <c r="AE338" s="37"/>
    </row>
    <row r="339" spans="6:31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37"/>
      <c r="T339" s="54"/>
      <c r="U339" s="37"/>
      <c r="V339" s="54"/>
      <c r="W339" s="37"/>
      <c r="X339" s="54"/>
      <c r="Y339" s="37"/>
      <c r="Z339" s="54"/>
      <c r="AA339" s="37"/>
      <c r="AB339" s="54"/>
      <c r="AC339" s="37"/>
      <c r="AD339" s="54"/>
      <c r="AE339" s="37"/>
    </row>
    <row r="340" spans="6:31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37"/>
      <c r="T340" s="54"/>
      <c r="U340" s="37"/>
      <c r="V340" s="54"/>
      <c r="W340" s="37"/>
      <c r="X340" s="54"/>
      <c r="Y340" s="37"/>
      <c r="Z340" s="54"/>
      <c r="AA340" s="37"/>
      <c r="AB340" s="54"/>
      <c r="AC340" s="37"/>
      <c r="AD340" s="54"/>
      <c r="AE340" s="37"/>
    </row>
    <row r="341" spans="6:31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37"/>
      <c r="T341" s="54"/>
      <c r="U341" s="37"/>
      <c r="V341" s="54"/>
      <c r="W341" s="37"/>
      <c r="X341" s="54"/>
      <c r="Y341" s="37"/>
      <c r="Z341" s="54"/>
      <c r="AA341" s="37"/>
      <c r="AB341" s="54"/>
      <c r="AC341" s="37"/>
      <c r="AD341" s="54"/>
      <c r="AE341" s="37"/>
    </row>
    <row r="342" spans="6:31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37"/>
      <c r="T342" s="54"/>
      <c r="U342" s="37"/>
      <c r="V342" s="54"/>
      <c r="W342" s="37"/>
      <c r="X342" s="54"/>
      <c r="Y342" s="37"/>
      <c r="Z342" s="54"/>
      <c r="AA342" s="37"/>
      <c r="AB342" s="54"/>
      <c r="AC342" s="37"/>
      <c r="AD342" s="54"/>
      <c r="AE342" s="37"/>
    </row>
    <row r="343" spans="6:31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37"/>
      <c r="T343" s="54"/>
      <c r="U343" s="37"/>
      <c r="V343" s="54"/>
      <c r="W343" s="37"/>
      <c r="X343" s="54"/>
      <c r="Y343" s="37"/>
      <c r="Z343" s="54"/>
      <c r="AA343" s="37"/>
      <c r="AB343" s="54"/>
      <c r="AC343" s="37"/>
      <c r="AD343" s="54"/>
      <c r="AE343" s="37"/>
    </row>
    <row r="344" spans="6:31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37"/>
      <c r="T344" s="54"/>
      <c r="U344" s="37"/>
      <c r="V344" s="54"/>
      <c r="W344" s="37"/>
      <c r="X344" s="54"/>
      <c r="Y344" s="37"/>
      <c r="Z344" s="54"/>
      <c r="AA344" s="37"/>
      <c r="AB344" s="54"/>
      <c r="AC344" s="37"/>
      <c r="AD344" s="54"/>
      <c r="AE344" s="37"/>
    </row>
    <row r="345" spans="6:31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37"/>
      <c r="T345" s="54"/>
      <c r="U345" s="37"/>
      <c r="V345" s="54"/>
      <c r="W345" s="37"/>
      <c r="X345" s="54"/>
      <c r="Y345" s="37"/>
      <c r="Z345" s="54"/>
      <c r="AA345" s="37"/>
      <c r="AB345" s="54"/>
      <c r="AC345" s="37"/>
      <c r="AD345" s="54"/>
      <c r="AE345" s="37"/>
    </row>
    <row r="346" spans="6:31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37"/>
      <c r="T346" s="54"/>
      <c r="U346" s="37"/>
      <c r="V346" s="54"/>
      <c r="W346" s="37"/>
      <c r="X346" s="54"/>
      <c r="Y346" s="37"/>
      <c r="Z346" s="54"/>
      <c r="AA346" s="37"/>
      <c r="AB346" s="54"/>
      <c r="AC346" s="37"/>
      <c r="AD346" s="54"/>
      <c r="AE346" s="37"/>
    </row>
    <row r="347" spans="6:31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  <c r="S347" s="37"/>
      <c r="T347" s="54"/>
      <c r="U347" s="37"/>
      <c r="V347" s="54"/>
      <c r="W347" s="37"/>
      <c r="X347" s="54"/>
      <c r="Y347" s="37"/>
      <c r="Z347" s="54"/>
      <c r="AA347" s="37"/>
      <c r="AB347" s="54"/>
      <c r="AC347" s="37"/>
      <c r="AD347" s="54"/>
      <c r="AE347" s="37"/>
    </row>
    <row r="348" spans="6:31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  <c r="S348" s="37"/>
      <c r="T348" s="54"/>
      <c r="U348" s="37"/>
      <c r="V348" s="54"/>
      <c r="W348" s="37"/>
      <c r="X348" s="54"/>
      <c r="Y348" s="37"/>
      <c r="Z348" s="54"/>
      <c r="AA348" s="37"/>
      <c r="AB348" s="54"/>
      <c r="AC348" s="37"/>
      <c r="AD348" s="54"/>
      <c r="AE348" s="37"/>
    </row>
    <row r="349" spans="6:31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R349" s="54"/>
      <c r="S349" s="37"/>
      <c r="T349" s="54"/>
      <c r="U349" s="37"/>
      <c r="V349" s="54"/>
      <c r="W349" s="37"/>
      <c r="X349" s="54"/>
      <c r="Y349" s="37"/>
      <c r="Z349" s="54"/>
      <c r="AA349" s="37"/>
      <c r="AB349" s="54"/>
      <c r="AC349" s="37"/>
      <c r="AD349" s="54"/>
      <c r="AE349" s="37"/>
    </row>
    <row r="350" spans="6:31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R350" s="54"/>
      <c r="S350" s="37"/>
      <c r="T350" s="54"/>
      <c r="U350" s="37"/>
      <c r="V350" s="54"/>
      <c r="W350" s="37"/>
      <c r="X350" s="54"/>
      <c r="Y350" s="37"/>
      <c r="Z350" s="54"/>
      <c r="AA350" s="37"/>
      <c r="AB350" s="54"/>
      <c r="AC350" s="37"/>
      <c r="AD350" s="54"/>
      <c r="AE350" s="37"/>
    </row>
    <row r="351" spans="6:31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R351" s="54"/>
      <c r="S351" s="37"/>
      <c r="T351" s="54"/>
      <c r="U351" s="37"/>
      <c r="V351" s="54"/>
      <c r="W351" s="37"/>
      <c r="X351" s="54"/>
      <c r="Y351" s="37"/>
      <c r="Z351" s="54"/>
      <c r="AA351" s="37"/>
      <c r="AB351" s="54"/>
      <c r="AC351" s="37"/>
      <c r="AD351" s="54"/>
      <c r="AE351" s="37"/>
    </row>
    <row r="352" spans="6:31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R352" s="54"/>
      <c r="S352" s="37"/>
      <c r="T352" s="54"/>
      <c r="U352" s="37"/>
      <c r="V352" s="54"/>
      <c r="W352" s="37"/>
      <c r="X352" s="54"/>
      <c r="Y352" s="37"/>
      <c r="Z352" s="54"/>
      <c r="AA352" s="37"/>
      <c r="AB352" s="54"/>
      <c r="AC352" s="37"/>
      <c r="AD352" s="54"/>
      <c r="AE352" s="37"/>
    </row>
    <row r="353" spans="6:31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R353" s="54"/>
      <c r="S353" s="37"/>
      <c r="T353" s="54"/>
      <c r="U353" s="37"/>
      <c r="V353" s="54"/>
      <c r="W353" s="37"/>
      <c r="X353" s="54"/>
      <c r="Y353" s="37"/>
      <c r="Z353" s="54"/>
      <c r="AA353" s="37"/>
      <c r="AB353" s="54"/>
      <c r="AC353" s="37"/>
      <c r="AD353" s="54"/>
      <c r="AE353" s="37"/>
    </row>
    <row r="354" spans="6:31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R354" s="54"/>
      <c r="S354" s="37"/>
      <c r="T354" s="54"/>
      <c r="U354" s="37"/>
      <c r="V354" s="54"/>
      <c r="W354" s="37"/>
      <c r="X354" s="54"/>
      <c r="Y354" s="37"/>
      <c r="Z354" s="54"/>
      <c r="AA354" s="37"/>
      <c r="AB354" s="54"/>
      <c r="AC354" s="37"/>
      <c r="AD354" s="54"/>
      <c r="AE354" s="37"/>
    </row>
    <row r="355" spans="6:31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R355" s="54"/>
      <c r="S355" s="37"/>
      <c r="T355" s="54"/>
      <c r="U355" s="37"/>
      <c r="V355" s="54"/>
      <c r="W355" s="37"/>
      <c r="X355" s="54"/>
      <c r="Y355" s="37"/>
      <c r="Z355" s="54"/>
      <c r="AA355" s="37"/>
      <c r="AB355" s="54"/>
      <c r="AC355" s="37"/>
      <c r="AD355" s="54"/>
      <c r="AE355" s="37"/>
    </row>
    <row r="356" spans="6:31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R356" s="54"/>
      <c r="S356" s="37"/>
      <c r="T356" s="54"/>
      <c r="U356" s="37"/>
      <c r="V356" s="54"/>
      <c r="W356" s="37"/>
      <c r="X356" s="54"/>
      <c r="Y356" s="37"/>
      <c r="Z356" s="54"/>
      <c r="AA356" s="37"/>
      <c r="AB356" s="54"/>
      <c r="AC356" s="37"/>
      <c r="AD356" s="54"/>
      <c r="AE356" s="37"/>
    </row>
    <row r="357" spans="6:31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R357" s="54"/>
      <c r="S357" s="37"/>
      <c r="T357" s="54"/>
      <c r="U357" s="37"/>
      <c r="V357" s="54"/>
      <c r="W357" s="37"/>
      <c r="X357" s="54"/>
      <c r="Y357" s="37"/>
      <c r="Z357" s="54"/>
      <c r="AA357" s="37"/>
      <c r="AB357" s="54"/>
      <c r="AC357" s="37"/>
      <c r="AD357" s="54"/>
      <c r="AE357" s="37"/>
    </row>
    <row r="358" spans="6:31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  <c r="S358" s="37"/>
      <c r="T358" s="54"/>
      <c r="U358" s="37"/>
      <c r="V358" s="54"/>
      <c r="W358" s="37"/>
      <c r="X358" s="54"/>
      <c r="Y358" s="37"/>
      <c r="Z358" s="54"/>
      <c r="AA358" s="37"/>
      <c r="AB358" s="54"/>
      <c r="AC358" s="37"/>
      <c r="AD358" s="54"/>
      <c r="AE358" s="37"/>
    </row>
    <row r="359" spans="6:31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37"/>
      <c r="T359" s="54"/>
      <c r="U359" s="37"/>
      <c r="V359" s="54"/>
      <c r="W359" s="37"/>
      <c r="X359" s="54"/>
      <c r="Y359" s="37"/>
      <c r="Z359" s="54"/>
      <c r="AA359" s="37"/>
      <c r="AB359" s="54"/>
      <c r="AC359" s="37"/>
      <c r="AD359" s="54"/>
      <c r="AE359" s="37"/>
    </row>
    <row r="360" spans="6:31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  <c r="S360" s="37"/>
      <c r="T360" s="54"/>
      <c r="U360" s="37"/>
      <c r="V360" s="54"/>
      <c r="W360" s="37"/>
      <c r="X360" s="54"/>
      <c r="Y360" s="37"/>
      <c r="Z360" s="54"/>
      <c r="AA360" s="37"/>
      <c r="AB360" s="54"/>
      <c r="AC360" s="37"/>
      <c r="AD360" s="54"/>
      <c r="AE360" s="37"/>
    </row>
    <row r="361" spans="6:31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R361" s="54"/>
      <c r="S361" s="37"/>
      <c r="T361" s="54"/>
      <c r="U361" s="37"/>
      <c r="V361" s="54"/>
      <c r="W361" s="37"/>
      <c r="X361" s="54"/>
      <c r="Y361" s="37"/>
      <c r="Z361" s="54"/>
      <c r="AA361" s="37"/>
      <c r="AB361" s="54"/>
      <c r="AC361" s="37"/>
      <c r="AD361" s="54"/>
      <c r="AE361" s="37"/>
    </row>
    <row r="362" spans="6:31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37"/>
      <c r="T362" s="54"/>
      <c r="U362" s="37"/>
      <c r="V362" s="54"/>
      <c r="W362" s="37"/>
      <c r="X362" s="54"/>
      <c r="Y362" s="37"/>
      <c r="Z362" s="54"/>
      <c r="AA362" s="37"/>
      <c r="AB362" s="54"/>
      <c r="AC362" s="37"/>
      <c r="AD362" s="54"/>
      <c r="AE362" s="37"/>
    </row>
    <row r="363" spans="6:31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37"/>
      <c r="T363" s="54"/>
      <c r="U363" s="37"/>
      <c r="V363" s="54"/>
      <c r="W363" s="37"/>
      <c r="X363" s="54"/>
      <c r="Y363" s="37"/>
      <c r="Z363" s="54"/>
      <c r="AA363" s="37"/>
      <c r="AB363" s="54"/>
      <c r="AC363" s="37"/>
      <c r="AD363" s="54"/>
      <c r="AE363" s="37"/>
    </row>
    <row r="364" spans="6:31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37"/>
      <c r="T364" s="54"/>
      <c r="U364" s="37"/>
      <c r="V364" s="54"/>
      <c r="W364" s="37"/>
      <c r="X364" s="54"/>
      <c r="Y364" s="37"/>
      <c r="Z364" s="54"/>
      <c r="AA364" s="37"/>
      <c r="AB364" s="54"/>
      <c r="AC364" s="37"/>
      <c r="AD364" s="54"/>
      <c r="AE364" s="37"/>
    </row>
    <row r="365" spans="6:31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31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31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31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</sheetData>
  <mergeCells count="51">
    <mergeCell ref="A79:A80"/>
    <mergeCell ref="B79:B80"/>
    <mergeCell ref="J79:J80"/>
    <mergeCell ref="P79:P80"/>
    <mergeCell ref="A76:A77"/>
    <mergeCell ref="B76:B77"/>
    <mergeCell ref="J76:J77"/>
    <mergeCell ref="P74:P75"/>
    <mergeCell ref="P76:P77"/>
    <mergeCell ref="O76:O77"/>
    <mergeCell ref="O55:O56"/>
    <mergeCell ref="J55:J56"/>
    <mergeCell ref="O70:O71"/>
    <mergeCell ref="P70:P71"/>
    <mergeCell ref="O74:O75"/>
    <mergeCell ref="A53:A54"/>
    <mergeCell ref="B53:B54"/>
    <mergeCell ref="A55:A56"/>
    <mergeCell ref="B55:B56"/>
    <mergeCell ref="M53:M54"/>
    <mergeCell ref="A74:A75"/>
    <mergeCell ref="B74:B75"/>
    <mergeCell ref="J74:J75"/>
    <mergeCell ref="M55:M56"/>
    <mergeCell ref="A59:A60"/>
    <mergeCell ref="B59:B60"/>
    <mergeCell ref="A61:A62"/>
    <mergeCell ref="B61:B62"/>
    <mergeCell ref="A63:A64"/>
    <mergeCell ref="B63:B64"/>
    <mergeCell ref="M70:M71"/>
    <mergeCell ref="J70:J71"/>
    <mergeCell ref="A70:A71"/>
    <mergeCell ref="B70:B71"/>
    <mergeCell ref="M74:M75"/>
    <mergeCell ref="P53:P54"/>
    <mergeCell ref="J53:J54"/>
    <mergeCell ref="M59:M60"/>
    <mergeCell ref="O59:O60"/>
    <mergeCell ref="J63:J64"/>
    <mergeCell ref="M63:M64"/>
    <mergeCell ref="O63:O64"/>
    <mergeCell ref="P63:P64"/>
    <mergeCell ref="P55:P56"/>
    <mergeCell ref="J59:J60"/>
    <mergeCell ref="P59:P60"/>
    <mergeCell ref="P61:P62"/>
    <mergeCell ref="M61:M62"/>
    <mergeCell ref="O61:O62"/>
    <mergeCell ref="J61:J62"/>
    <mergeCell ref="O53:O54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55:K56 K60 K64 K71 K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2024-05-11T03:39:43Z</dcterms:modified>
</cp:coreProperties>
</file>