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16170" windowHeight="59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F&amp;O)'!$S$1:$S$307</definedName>
  </definedNames>
  <calcPr calcId="181029"/>
</workbook>
</file>

<file path=xl/calcChain.xml><?xml version="1.0" encoding="utf-8"?>
<calcChain xmlns="http://schemas.openxmlformats.org/spreadsheetml/2006/main">
  <c r="L49" i="6" l="1"/>
  <c r="K49" i="6"/>
  <c r="K76" i="6"/>
  <c r="K75" i="6"/>
  <c r="K72" i="6"/>
  <c r="K71" i="6"/>
  <c r="K79" i="6"/>
  <c r="M79" i="6" s="1"/>
  <c r="K78" i="6"/>
  <c r="M78" i="6" s="1"/>
  <c r="P27" i="6"/>
  <c r="K77" i="6"/>
  <c r="M77" i="6" s="1"/>
  <c r="M49" i="6" l="1"/>
  <c r="L56" i="6"/>
  <c r="K56" i="6"/>
  <c r="P26" i="6"/>
  <c r="L55" i="6"/>
  <c r="K55" i="6"/>
  <c r="K74" i="6"/>
  <c r="M74" i="6" s="1"/>
  <c r="P25" i="6"/>
  <c r="L22" i="6"/>
  <c r="K22" i="6"/>
  <c r="M56" i="6" l="1"/>
  <c r="M55" i="6"/>
  <c r="M22" i="6"/>
  <c r="L53" i="6"/>
  <c r="K53" i="6"/>
  <c r="L54" i="6"/>
  <c r="K54" i="6"/>
  <c r="K73" i="6"/>
  <c r="M73" i="6" s="1"/>
  <c r="L52" i="6"/>
  <c r="K52" i="6"/>
  <c r="M54" i="6" l="1"/>
  <c r="M52" i="6"/>
  <c r="M53" i="6"/>
  <c r="K48" i="6"/>
  <c r="L50" i="6" l="1"/>
  <c r="K50" i="6"/>
  <c r="L46" i="6"/>
  <c r="K46" i="6"/>
  <c r="K47" i="6"/>
  <c r="K44" i="6"/>
  <c r="M46" i="6" l="1"/>
  <c r="M50" i="6"/>
  <c r="P24" i="6"/>
  <c r="P23" i="6"/>
  <c r="L48" i="6"/>
  <c r="M48" i="6" l="1"/>
  <c r="K70" i="6"/>
  <c r="M70" i="6" s="1"/>
  <c r="K69" i="6"/>
  <c r="M69" i="6" s="1"/>
  <c r="K68" i="6"/>
  <c r="M68" i="6" s="1"/>
  <c r="K67" i="6"/>
  <c r="K66" i="6"/>
  <c r="P21" i="6" l="1"/>
  <c r="P20" i="6"/>
  <c r="L10" i="6"/>
  <c r="K10" i="6"/>
  <c r="L47" i="6"/>
  <c r="M47" i="6" s="1"/>
  <c r="L44" i="6"/>
  <c r="L19" i="6"/>
  <c r="K19" i="6"/>
  <c r="L85" i="6"/>
  <c r="K85" i="6"/>
  <c r="L45" i="6"/>
  <c r="K45" i="6"/>
  <c r="M45" i="6" l="1"/>
  <c r="M85" i="6"/>
  <c r="M10" i="6"/>
  <c r="M44" i="6"/>
  <c r="M19" i="6"/>
  <c r="P18" i="6"/>
  <c r="K43" i="6"/>
  <c r="L43" i="6"/>
  <c r="K65" i="6"/>
  <c r="M43" i="6" l="1"/>
  <c r="M65" i="6"/>
  <c r="L17" i="6" l="1"/>
  <c r="K17" i="6"/>
  <c r="M17" i="6" l="1"/>
  <c r="L42" i="6"/>
  <c r="K42" i="6"/>
  <c r="L41" i="6"/>
  <c r="K41" i="6"/>
  <c r="K40" i="6"/>
  <c r="L40" i="6"/>
  <c r="M42" i="6" l="1"/>
  <c r="M41" i="6"/>
  <c r="M40" i="6"/>
  <c r="K285" i="6" l="1"/>
  <c r="L285" i="6" s="1"/>
  <c r="P15" i="6" l="1"/>
  <c r="K295" i="6" l="1"/>
  <c r="L295" i="6" s="1"/>
  <c r="P14" i="6" l="1"/>
  <c r="P12" i="6" l="1"/>
  <c r="P13" i="6"/>
  <c r="K301" i="6" l="1"/>
  <c r="L301" i="6" s="1"/>
  <c r="P11" i="6" l="1"/>
  <c r="K269" i="6" l="1"/>
  <c r="L269" i="6" s="1"/>
  <c r="K270" i="6" l="1"/>
  <c r="L270" i="6" s="1"/>
  <c r="K296" i="6" l="1"/>
  <c r="L296" i="6" s="1"/>
  <c r="K288" i="6" l="1"/>
  <c r="L288" i="6" s="1"/>
  <c r="K292" i="6" l="1"/>
  <c r="L292" i="6" s="1"/>
  <c r="K297" i="6" l="1"/>
  <c r="L297" i="6" s="1"/>
  <c r="K289" i="6" l="1"/>
  <c r="L289" i="6" s="1"/>
  <c r="K283" i="6"/>
  <c r="L283" i="6" s="1"/>
  <c r="K291" i="6" l="1"/>
  <c r="L291" i="6" s="1"/>
  <c r="K279" i="6" l="1"/>
  <c r="L279" i="6" s="1"/>
  <c r="K280" i="6" l="1"/>
  <c r="L280" i="6" s="1"/>
  <c r="K273" i="6"/>
  <c r="L273" i="6" s="1"/>
  <c r="K290" i="6" l="1"/>
  <c r="L290" i="6" s="1"/>
  <c r="K284" i="6"/>
  <c r="L284" i="6" s="1"/>
  <c r="K286" i="6" l="1"/>
  <c r="L286" i="6" s="1"/>
  <c r="L6" i="2" l="1"/>
  <c r="K6" i="3"/>
  <c r="D7" i="5" l="1"/>
  <c r="M7" i="6"/>
  <c r="K281" i="6" l="1"/>
  <c r="L281" i="6" s="1"/>
  <c r="K278" i="6" l="1"/>
  <c r="L278" i="6" s="1"/>
  <c r="K282" i="6" l="1"/>
  <c r="L282" i="6" s="1"/>
  <c r="K277" i="6"/>
  <c r="L277" i="6" s="1"/>
  <c r="K276" i="6"/>
  <c r="L276" i="6" s="1"/>
  <c r="K274" i="6"/>
  <c r="L274" i="6" s="1"/>
  <c r="H272" i="6"/>
  <c r="K272" i="6" s="1"/>
  <c r="L272" i="6" s="1"/>
  <c r="K271" i="6"/>
  <c r="L271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F240" i="6"/>
  <c r="K240" i="6" s="1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F234" i="6"/>
  <c r="K234" i="6" s="1"/>
  <c r="L234" i="6" s="1"/>
  <c r="F233" i="6"/>
  <c r="K233" i="6" s="1"/>
  <c r="L233" i="6" s="1"/>
  <c r="K232" i="6"/>
  <c r="L232" i="6" s="1"/>
  <c r="F231" i="6"/>
  <c r="K231" i="6" s="1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5" i="6"/>
  <c r="L215" i="6" s="1"/>
  <c r="K213" i="6"/>
  <c r="L213" i="6" s="1"/>
  <c r="K212" i="6"/>
  <c r="L212" i="6" s="1"/>
  <c r="F211" i="6"/>
  <c r="K211" i="6" s="1"/>
  <c r="L211" i="6" s="1"/>
  <c r="K210" i="6"/>
  <c r="L210" i="6" s="1"/>
  <c r="K207" i="6"/>
  <c r="L207" i="6" s="1"/>
  <c r="K206" i="6"/>
  <c r="L206" i="6" s="1"/>
  <c r="K205" i="6"/>
  <c r="L205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5" i="6"/>
  <c r="L185" i="6" s="1"/>
  <c r="K183" i="6"/>
  <c r="L183" i="6" s="1"/>
  <c r="K181" i="6"/>
  <c r="L181" i="6" s="1"/>
  <c r="K179" i="6"/>
  <c r="L179" i="6" s="1"/>
  <c r="K178" i="6"/>
  <c r="L178" i="6" s="1"/>
  <c r="K177" i="6"/>
  <c r="L177" i="6" s="1"/>
  <c r="K175" i="6"/>
  <c r="L175" i="6" s="1"/>
  <c r="K174" i="6"/>
  <c r="L174" i="6" s="1"/>
  <c r="K173" i="6"/>
  <c r="L173" i="6" s="1"/>
  <c r="K172" i="6"/>
  <c r="K171" i="6"/>
  <c r="L171" i="6" s="1"/>
  <c r="K170" i="6"/>
  <c r="L170" i="6" s="1"/>
  <c r="K168" i="6"/>
  <c r="L168" i="6" s="1"/>
  <c r="K167" i="6"/>
  <c r="L167" i="6" s="1"/>
  <c r="K166" i="6"/>
  <c r="L166" i="6" s="1"/>
  <c r="K165" i="6"/>
  <c r="L165" i="6" s="1"/>
  <c r="K164" i="6"/>
  <c r="L164" i="6" s="1"/>
  <c r="F163" i="6"/>
  <c r="K163" i="6" s="1"/>
  <c r="L163" i="6" s="1"/>
  <c r="H162" i="6"/>
  <c r="K162" i="6" s="1"/>
  <c r="L162" i="6" s="1"/>
  <c r="K159" i="6"/>
  <c r="L159" i="6" s="1"/>
  <c r="K158" i="6"/>
  <c r="L158" i="6" s="1"/>
  <c r="K157" i="6"/>
  <c r="L157" i="6" s="1"/>
  <c r="K156" i="6"/>
  <c r="L156" i="6" s="1"/>
  <c r="K155" i="6"/>
  <c r="L155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H128" i="6"/>
  <c r="K128" i="6" s="1"/>
  <c r="L128" i="6" s="1"/>
  <c r="F127" i="6"/>
  <c r="K127" i="6" s="1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6" i="4"/>
</calcChain>
</file>

<file path=xl/sharedStrings.xml><?xml version="1.0" encoding="utf-8"?>
<sst xmlns="http://schemas.openxmlformats.org/spreadsheetml/2006/main" count="3245" uniqueCount="1219">
  <si>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</si>
  <si>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</si>
  <si>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</si>
  <si>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</si>
  <si>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</si>
  <si>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</si>
  <si>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</si>
  <si>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</si>
  <si>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</si>
  <si>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</si>
  <si>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</si>
  <si>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</si>
  <si>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</si>
  <si>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</si>
  <si>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</si>
  <si>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</si>
  <si>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</si>
  <si>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</si>
  <si>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</si>
  <si>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</si>
  <si>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</si>
  <si>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</si>
  <si>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</si>
  <si>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</si>
  <si>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</si>
  <si>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</si>
  <si>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</si>
  <si>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</si>
  <si>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</si>
  <si>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</si>
  <si>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</si>
  <si>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</si>
  <si>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</si>
  <si>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</si>
  <si>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</si>
  <si>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</si>
  <si>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</si>
  <si>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</si>
  <si>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</si>
  <si>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</si>
  <si>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</si>
  <si>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</si>
  <si>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</si>
  <si>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</si>
  <si>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</si>
  <si>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</si>
  <si>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</si>
  <si>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</si>
  <si>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</si>
  <si>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</si>
  <si>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</si>
  <si>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</si>
  <si>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</si>
  <si>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</si>
  <si>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</si>
  <si>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</si>
  <si>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</si>
  <si>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</si>
  <si>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</si>
  <si>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</si>
  <si>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</si>
  <si>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</si>
  <si>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</si>
  <si>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</si>
  <si>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</si>
  <si>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</si>
  <si>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</si>
  <si>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</si>
  <si>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</si>
  <si>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</si>
  <si>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</si>
  <si>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</si>
  <si>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</si>
  <si>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</si>
  <si>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</si>
  <si>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</si>
  <si>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</si>
  <si>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</si>
  <si>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</si>
  <si>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</si>
  <si>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</si>
  <si>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</si>
  <si>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</si>
  <si>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</si>
  <si>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</si>
  <si>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</si>
  <si>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</si>
  <si>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</si>
  <si>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</si>
  <si>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</si>
  <si>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</si>
  <si>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</si>
  <si>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</si>
  <si>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</si>
  <si>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</si>
  <si>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</si>
  <si>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</si>
  <si>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</si>
  <si>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</si>
  <si>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</si>
  <si>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</si>
  <si>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</si>
  <si>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</si>
  <si>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</si>
  <si>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</si>
  <si>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</si>
  <si>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</si>
  <si>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</si>
  <si>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</si>
  <si>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</si>
  <si>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</si>
  <si>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</si>
  <si>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</si>
  <si>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</si>
  <si>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</si>
  <si>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</si>
  <si>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</si>
  <si>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</si>
  <si>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</si>
  <si>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</si>
  <si>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</si>
  <si>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</si>
  <si>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</si>
  <si>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</si>
  <si>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</si>
  <si>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</si>
  <si>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</si>
  <si>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</si>
  <si>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</si>
  <si>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</si>
  <si>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</si>
  <si>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</si>
  <si>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</si>
  <si>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</si>
  <si>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</si>
  <si>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</si>
  <si>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</si>
  <si>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</si>
  <si>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</si>
  <si>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</si>
  <si>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</si>
  <si>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</si>
  <si>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</si>
  <si>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</si>
  <si>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</si>
  <si>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</si>
  <si>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</si>
  <si>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</si>
  <si>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</si>
  <si>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</si>
  <si>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</si>
  <si>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</si>
  <si>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</si>
  <si>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</si>
  <si>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</si>
  <si>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</si>
  <si>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</si>
  <si>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</si>
  <si>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</si>
  <si>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</si>
  <si>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</si>
  <si>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</si>
  <si>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</si>
  <si>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</si>
  <si>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</si>
  <si>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</si>
  <si>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</si>
  <si>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</si>
  <si>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</si>
  <si>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</si>
  <si>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</si>
  <si>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</si>
  <si>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</si>
  <si>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</si>
  <si>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</si>
  <si>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</si>
  <si>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</si>
  <si>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</si>
  <si>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</si>
  <si>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</si>
  <si>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</si>
  <si>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</si>
  <si>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</si>
  <si>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</si>
  <si>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</si>
  <si>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</si>
  <si>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</si>
  <si>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</si>
  <si>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</si>
  <si>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</si>
  <si>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</si>
  <si>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</si>
  <si>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</si>
  <si>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</si>
  <si>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</si>
  <si>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</si>
  <si>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</si>
  <si>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</si>
  <si>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</si>
  <si>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</si>
  <si>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</si>
  <si>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</si>
  <si>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</si>
  <si>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</si>
  <si>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</si>
  <si>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</si>
  <si>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</si>
  <si>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</si>
  <si>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</si>
  <si>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</si>
  <si>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</si>
  <si>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</si>
  <si>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</si>
  <si>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</si>
  <si>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</si>
  <si>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</si>
  <si>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</si>
  <si>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</si>
  <si>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</si>
  <si>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</si>
  <si>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</si>
  <si>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</si>
  <si>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</si>
  <si>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</si>
  <si>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</si>
  <si>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</si>
  <si>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</si>
  <si>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</si>
  <si>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</si>
  <si>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</si>
  <si>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</si>
  <si>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</si>
  <si>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</si>
  <si>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</si>
  <si>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</si>
  <si>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</si>
  <si>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</si>
  <si>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</si>
  <si>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</si>
  <si>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</si>
  <si>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</si>
  <si>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</si>
  <si>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</si>
  <si>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</si>
  <si>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</si>
  <si>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</si>
  <si>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</si>
  <si>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</si>
  <si>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</si>
  <si>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</si>
  <si>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</si>
  <si>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</si>
  <si>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</si>
  <si>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</si>
  <si>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</si>
  <si>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</si>
  <si>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</si>
  <si>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</si>
  <si>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</si>
  <si>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</si>
  <si>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</si>
  <si>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</si>
  <si>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</si>
  <si>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</si>
  <si>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</si>
  <si>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</si>
  <si>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</si>
  <si>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</si>
  <si>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</si>
  <si>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</si>
  <si>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</si>
  <si>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</si>
  <si>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</si>
  <si>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</si>
  <si>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</si>
  <si>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</si>
  <si>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</si>
  <si>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</si>
  <si>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</si>
  <si>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</si>
  <si>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</si>
  <si>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</si>
  <si>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</si>
  <si>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</si>
  <si>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</si>
  <si>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</si>
  <si>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</si>
  <si>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</si>
  <si>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</si>
  <si>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</si>
  <si>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</si>
  <si>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</si>
  <si>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</si>
  <si>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</si>
  <si>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</si>
  <si>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</si>
  <si>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</si>
  <si>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</si>
  <si>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</si>
  <si>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</si>
  <si>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</si>
  <si>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</si>
  <si>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</si>
  <si>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</si>
  <si>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</si>
  <si>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</si>
  <si>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</si>
  <si>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</si>
  <si>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</si>
  <si>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</si>
  <si>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</si>
  <si>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</si>
  <si>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</si>
  <si>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</si>
  <si>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</si>
  <si>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</si>
  <si>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</si>
  <si>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</si>
  <si>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</si>
  <si>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</si>
  <si>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</si>
  <si>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</si>
  <si>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</si>
  <si>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</si>
  <si>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</si>
  <si>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</si>
  <si>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</si>
  <si>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</si>
  <si>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</si>
  <si>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</si>
  <si>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</si>
  <si>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</si>
  <si>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</si>
  <si>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</si>
  <si>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</si>
  <si>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</si>
  <si>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</si>
  <si>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</si>
  <si>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</si>
  <si>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</si>
  <si>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</si>
  <si>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</si>
  <si>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</si>
  <si>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</si>
  <si>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</si>
  <si>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</si>
  <si>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</si>
  <si>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</si>
  <si>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</si>
  <si>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</si>
  <si>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</si>
  <si>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</si>
  <si>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</si>
  <si>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</si>
  <si>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</si>
  <si>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</si>
  <si>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</si>
  <si>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</si>
  <si>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</si>
  <si>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</si>
  <si>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</si>
  <si>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</si>
  <si>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</si>
  <si>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</si>
  <si>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</si>
  <si>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</si>
  <si>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</si>
  <si>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</si>
  <si>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</si>
  <si>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</si>
  <si>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</si>
  <si>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</si>
  <si>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</si>
  <si>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</si>
  <si>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</si>
  <si>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</si>
  <si>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</si>
  <si>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</si>
  <si>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</si>
  <si>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</si>
  <si>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</si>
  <si>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</si>
  <si>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</si>
  <si>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</si>
  <si>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</si>
  <si>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</si>
  <si>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</si>
  <si>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</si>
  <si>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</si>
  <si>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</si>
  <si>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</si>
  <si>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</si>
  <si>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</si>
  <si>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</si>
  <si>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</si>
  <si>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</si>
  <si>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</si>
  <si>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</si>
  <si>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</si>
  <si>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</si>
  <si>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</si>
  <si>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</si>
  <si>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</si>
  <si>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</si>
  <si>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</si>
  <si>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</si>
  <si>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</si>
  <si>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</si>
  <si>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</si>
  <si>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</si>
  <si>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</si>
  <si>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</si>
  <si>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</si>
  <si>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</si>
  <si>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</si>
  <si>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</si>
  <si>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</si>
  <si>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</si>
  <si>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</si>
  <si>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</si>
  <si>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</si>
  <si>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</si>
  <si>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</si>
  <si>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</si>
  <si>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</si>
  <si>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</si>
  <si>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</si>
  <si>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</si>
  <si>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</si>
  <si>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</si>
  <si>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</si>
  <si>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</si>
  <si>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</si>
  <si>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</si>
  <si>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</si>
  <si>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</si>
  <si>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</si>
  <si>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</si>
  <si>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</si>
  <si>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</si>
  <si>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</si>
  <si>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</si>
  <si>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</si>
  <si>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</si>
  <si>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</si>
  <si>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</si>
  <si>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</si>
  <si>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</si>
  <si>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</si>
  <si>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</si>
  <si>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</si>
  <si>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</si>
  <si>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</si>
  <si>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</si>
  <si>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</si>
  <si>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</si>
  <si>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</si>
  <si>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</si>
  <si>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</si>
  <si>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</si>
  <si>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</si>
  <si>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</si>
  <si>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</si>
  <si>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</si>
  <si>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</si>
  <si>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</si>
  <si>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</si>
  <si>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</si>
  <si>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</si>
  <si>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</si>
  <si>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</si>
  <si>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</si>
  <si>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</si>
  <si>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</si>
  <si>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</si>
  <si>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</si>
  <si>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</si>
  <si>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</si>
  <si>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</si>
  <si>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</si>
  <si>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</si>
  <si>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</si>
  <si>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</si>
  <si>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</si>
  <si>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</si>
  <si>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</si>
  <si>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</si>
  <si>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</si>
  <si>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</si>
  <si>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</si>
  <si>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</si>
  <si>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</si>
  <si>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</si>
  <si>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</si>
  <si>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</si>
  <si>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</si>
  <si>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</si>
  <si>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</si>
  <si>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</si>
  <si>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</si>
  <si>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</si>
  <si>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</si>
  <si>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</si>
  <si>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</si>
  <si>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</si>
  <si>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</si>
  <si>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</si>
  <si>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</si>
  <si>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</si>
  <si>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</si>
  <si>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</si>
  <si>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</si>
  <si>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</si>
  <si>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</si>
  <si>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</si>
  <si>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</si>
  <si>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</si>
  <si>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</si>
  <si>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</si>
  <si>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</si>
  <si>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</si>
  <si>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</si>
  <si>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</si>
  <si>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</si>
  <si>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</si>
  <si>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</si>
  <si>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</si>
  <si>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</si>
  <si>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</si>
  <si>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</si>
  <si>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</si>
  <si>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</si>
  <si>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</si>
  <si>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</si>
  <si>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</si>
  <si>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</si>
  <si>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</si>
  <si>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</si>
  <si>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</si>
  <si>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</si>
  <si>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</si>
  <si>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</si>
  <si>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</si>
  <si>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</si>
  <si>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</si>
  <si>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</si>
  <si>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</si>
  <si>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</si>
  <si>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</si>
  <si>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</si>
  <si>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</si>
  <si>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</si>
  <si>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</si>
  <si>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</si>
  <si>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</si>
  <si>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</si>
  <si>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</si>
  <si>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</si>
  <si>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</si>
  <si>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</si>
  <si>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</si>
  <si>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</si>
  <si>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</si>
  <si>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</si>
  <si>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</si>
  <si>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</si>
  <si>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</si>
  <si>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</si>
  <si>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</si>
  <si>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</si>
  <si>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</si>
  <si>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</si>
  <si>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</si>
  <si>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</si>
  <si>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</si>
  <si>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</si>
  <si>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</si>
  <si>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</si>
  <si>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</si>
  <si>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</si>
  <si>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</si>
  <si>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</si>
  <si>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</si>
  <si>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</si>
  <si>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</si>
  <si>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</si>
  <si>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</si>
  <si>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</si>
  <si>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</si>
  <si>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</si>
  <si>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</si>
  <si>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</si>
  <si>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</si>
  <si>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</si>
  <si>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</si>
  <si>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</si>
  <si>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</si>
  <si>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</si>
  <si>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</si>
  <si>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</si>
  <si>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</si>
  <si>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</si>
  <si>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</si>
  <si>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</si>
  <si>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</si>
  <si>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</si>
  <si>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</si>
  <si>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</si>
  <si>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</si>
  <si>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</si>
  <si>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</si>
  <si>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</si>
  <si>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</si>
  <si>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</si>
  <si>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</si>
  <si>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</si>
  <si>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</si>
  <si>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</si>
  <si>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</si>
  <si>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</si>
  <si>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</si>
  <si>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</si>
  <si>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</si>
  <si>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</si>
  <si>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</si>
  <si>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</si>
  <si>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</si>
  <si>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</si>
  <si>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</si>
  <si>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</si>
  <si>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</si>
  <si>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</si>
  <si>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</si>
  <si>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</si>
  <si>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</si>
  <si>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</si>
  <si>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</si>
  <si>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</si>
  <si>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</si>
  <si>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</si>
  <si>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</si>
  <si>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</si>
  <si>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</si>
  <si>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</si>
  <si>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</si>
  <si>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</si>
  <si>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</si>
  <si>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</si>
  <si>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</si>
  <si>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</si>
  <si>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</si>
  <si>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</si>
  <si>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</si>
  <si>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</si>
  <si>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</si>
  <si>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</si>
  <si>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</si>
  <si>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</si>
  <si>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</si>
  <si>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</si>
  <si>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</si>
  <si>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</si>
  <si>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</si>
  <si>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</si>
  <si>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</si>
  <si>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</si>
  <si>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</si>
  <si>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</si>
  <si>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</si>
  <si>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</si>
  <si>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</si>
  <si>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</si>
  <si>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</si>
  <si>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</si>
  <si>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</si>
  <si>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</si>
  <si>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</si>
  <si>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</si>
  <si>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</si>
  <si>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</si>
  <si>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</si>
  <si>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</si>
  <si>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</si>
  <si>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</si>
  <si>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</si>
  <si>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</si>
  <si>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</si>
  <si>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</si>
  <si>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</si>
  <si>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</si>
  <si>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</si>
  <si>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</si>
  <si>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</si>
  <si>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</si>
  <si>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</si>
  <si>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</si>
  <si>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</si>
  <si>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</si>
  <si>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</si>
  <si>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</si>
  <si>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</si>
  <si>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</si>
  <si>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</si>
  <si>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</si>
  <si>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</si>
  <si>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</si>
  <si>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</si>
  <si>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</si>
  <si>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</si>
  <si>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</si>
  <si>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</si>
  <si>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</si>
  <si>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</si>
  <si>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</si>
  <si>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</si>
  <si>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</si>
  <si>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</si>
  <si>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</si>
  <si>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</si>
  <si>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</si>
  <si>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</si>
  <si>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</si>
  <si>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</si>
  <si>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</si>
  <si>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</si>
  <si>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</si>
  <si>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</si>
  <si>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</si>
  <si>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</si>
  <si>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</si>
  <si>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</si>
  <si>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</si>
  <si>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</si>
  <si>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</si>
  <si>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</si>
  <si>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</si>
  <si>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</si>
  <si>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</si>
  <si>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</si>
  <si>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</si>
  <si>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</si>
  <si>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</si>
  <si>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</si>
  <si>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</si>
  <si>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</si>
  <si>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</si>
  <si>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</si>
  <si>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</si>
  <si>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</si>
  <si>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</si>
  <si>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</si>
  <si>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</si>
  <si>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</si>
  <si>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</si>
  <si>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</si>
  <si>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</si>
  <si>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</si>
  <si>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</si>
  <si>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</si>
  <si>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</si>
  <si>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</si>
  <si>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</si>
  <si>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</si>
  <si>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</si>
  <si>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</si>
  <si>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</si>
  <si>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</si>
  <si>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</si>
  <si>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</si>
  <si>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</si>
  <si>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</si>
  <si>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</si>
  <si>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</si>
  <si>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</si>
  <si>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</si>
  <si>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</si>
  <si>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</si>
  <si>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</si>
  <si>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</si>
  <si>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</si>
  <si>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</si>
  <si>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</si>
  <si>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</si>
  <si>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</si>
  <si>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</si>
  <si>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</si>
  <si>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</si>
  <si>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</si>
  <si>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</si>
  <si>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</si>
  <si>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</si>
  <si>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</si>
  <si>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</si>
  <si>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</si>
  <si>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</si>
  <si>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</si>
  <si>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</si>
  <si>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</si>
  <si>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</si>
  <si>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</si>
  <si>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</si>
  <si>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</si>
  <si>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</si>
  <si>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</si>
  <si>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</si>
  <si>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</si>
  <si>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</si>
  <si>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</si>
  <si>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</si>
  <si>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</si>
  <si>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</si>
  <si>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</si>
  <si>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</si>
  <si>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</si>
  <si>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</si>
  <si>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</si>
  <si>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</si>
  <si>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</si>
  <si>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</si>
  <si>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</si>
  <si>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</si>
  <si>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</si>
  <si>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</si>
  <si>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</si>
  <si>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</si>
  <si>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</si>
  <si>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</si>
  <si>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</si>
  <si>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</si>
  <si>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</si>
  <si>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</si>
  <si>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</si>
  <si>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</si>
  <si>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</si>
  <si>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</si>
  <si>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</si>
  <si>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</si>
  <si>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</si>
  <si>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</si>
  <si>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</si>
  <si>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</si>
  <si>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</si>
  <si>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</si>
  <si>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</si>
  <si>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</si>
  <si>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</si>
  <si>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</si>
  <si>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</si>
  <si>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</si>
  <si>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</si>
  <si>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</si>
  <si>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</si>
  <si>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</si>
  <si>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</si>
  <si>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</si>
  <si>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</si>
  <si>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</si>
  <si>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</si>
  <si>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</si>
  <si>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</si>
  <si>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</si>
  <si>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430-440</t>
  </si>
  <si>
    <t>POWERMECH</t>
  </si>
  <si>
    <t>3650-3690</t>
  </si>
  <si>
    <t>825-835</t>
  </si>
  <si>
    <t>Profiit of Rs.20/-</t>
  </si>
  <si>
    <t>300-330</t>
  </si>
  <si>
    <t>1495-1505</t>
  </si>
  <si>
    <t>AUTOAXLES</t>
  </si>
  <si>
    <t>2120-2130</t>
  </si>
  <si>
    <t>3100-3200</t>
  </si>
  <si>
    <t>1065-1105</t>
  </si>
  <si>
    <t>1200-1280</t>
  </si>
  <si>
    <t>5200-5400</t>
  </si>
  <si>
    <t>5750-6050</t>
  </si>
  <si>
    <t>CAPACITE</t>
  </si>
  <si>
    <t>1350-1400</t>
  </si>
  <si>
    <t>1500-1600</t>
  </si>
  <si>
    <t>3260-3280</t>
  </si>
  <si>
    <t>N</t>
  </si>
  <si>
    <t>905-975</t>
  </si>
  <si>
    <t>1100-1180</t>
  </si>
  <si>
    <t>SANSERA</t>
  </si>
  <si>
    <t>150-180</t>
  </si>
  <si>
    <t>842-864</t>
  </si>
  <si>
    <t>920-960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</si>
  <si>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</si>
  <si>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</si>
  <si>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</si>
  <si>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</si>
  <si>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</si>
  <si>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</si>
  <si>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</si>
  <si>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</si>
  <si>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</si>
  <si>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</si>
  <si>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</si>
  <si>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</si>
  <si>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</si>
  <si>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</si>
  <si>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</si>
  <si>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</si>
  <si>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</si>
  <si>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Profit of Rs.6/-</t>
  </si>
  <si>
    <t>171-189</t>
  </si>
  <si>
    <t>215-230</t>
  </si>
  <si>
    <t>Loss of Rs.110/-</t>
  </si>
  <si>
    <t>266-251.50</t>
  </si>
  <si>
    <t>280-320</t>
  </si>
  <si>
    <t>2080-2100</t>
  </si>
  <si>
    <t>JSWSTEEL MAR FUT</t>
  </si>
  <si>
    <t>831-847</t>
  </si>
  <si>
    <t>NIFTY MAR FUT</t>
  </si>
  <si>
    <t>153-155</t>
  </si>
  <si>
    <t>FEDERALBNK MAR FUT</t>
  </si>
  <si>
    <t>RELIANCE MAR FUT</t>
  </si>
  <si>
    <t>2976-3018</t>
  </si>
  <si>
    <t>NIFTY 22000 PE 07 MAR</t>
  </si>
  <si>
    <t>Profit of Rs.13.5/-</t>
  </si>
  <si>
    <t>22150-22000</t>
  </si>
  <si>
    <t>Profit of Rs.1.8/-</t>
  </si>
  <si>
    <t>Loss of Rs.33/-</t>
  </si>
  <si>
    <t>497.5-517.5</t>
  </si>
  <si>
    <t>560-600</t>
  </si>
  <si>
    <t>PIIND MAR FUT</t>
  </si>
  <si>
    <t>BANKNIFTY MAR FUT</t>
  </si>
  <si>
    <t>TITAN MAR FUT</t>
  </si>
  <si>
    <t>3750-3792</t>
  </si>
  <si>
    <t>47850-48200</t>
  </si>
  <si>
    <t>3835-3895</t>
  </si>
  <si>
    <t>Retail Research Technical Calls &amp; Fundamental Performance Report for the month of March-2024</t>
  </si>
  <si>
    <t>PIDILITIND MAR FUT</t>
  </si>
  <si>
    <t>2800-2842</t>
  </si>
  <si>
    <t>145-152</t>
  </si>
  <si>
    <t>144.5-151.5</t>
  </si>
  <si>
    <t>164-175</t>
  </si>
  <si>
    <t>Profit of Rs.165/-</t>
  </si>
  <si>
    <t>850-865</t>
  </si>
  <si>
    <t>Profit of Rs.26/-</t>
  </si>
  <si>
    <t>3800-4000</t>
  </si>
  <si>
    <t>Loss of Rs.39.5/-</t>
  </si>
  <si>
    <t>Profit of Rs.29.5/-</t>
  </si>
  <si>
    <t>Profit of Rs.154/-</t>
  </si>
  <si>
    <t>Profit of Rs.7.35/-</t>
  </si>
  <si>
    <t>FINNIFTY 21050 CE 05 MAR</t>
  </si>
  <si>
    <t>FINNIFTY 20850 PE 05 MAR</t>
  </si>
  <si>
    <t>MULTIPLIER SHARE &amp; STOCK ADVISORS PRIVATE LIMITED</t>
  </si>
  <si>
    <t>THINKINK</t>
  </si>
  <si>
    <t>GRAVITON RESEARCH CAPITAL LLP</t>
  </si>
  <si>
    <t>HRTI PRIVATE LIMITED</t>
  </si>
  <si>
    <t>NSE</t>
  </si>
  <si>
    <t>Profit of Rs.5/-</t>
  </si>
  <si>
    <t>48-52</t>
  </si>
  <si>
    <t>920-930</t>
  </si>
  <si>
    <t>BANKNIFTY 47300 CE 06 MAR</t>
  </si>
  <si>
    <t>380-500</t>
  </si>
  <si>
    <t>FINNIFTY 20850 CE 05 MAR</t>
  </si>
  <si>
    <t>60-90</t>
  </si>
  <si>
    <t>NIFTY 22500 CE 28 MAR</t>
  </si>
  <si>
    <t>200-150</t>
  </si>
  <si>
    <t>Loss of Rs.47.5/-</t>
  </si>
  <si>
    <t>Profit of Rs.15/-</t>
  </si>
  <si>
    <t>168-180</t>
  </si>
  <si>
    <t>HDFCBANK MAR FUT</t>
  </si>
  <si>
    <t>1463-1482</t>
  </si>
  <si>
    <t>37.3-41.30</t>
  </si>
  <si>
    <t>Loss of Rs.18/-</t>
  </si>
  <si>
    <t>2815-2945</t>
  </si>
  <si>
    <t>3150-3350</t>
  </si>
  <si>
    <t>241.5-251.5</t>
  </si>
  <si>
    <t>275-300</t>
  </si>
  <si>
    <t>TCS MAR FUT</t>
  </si>
  <si>
    <t>4085-4145</t>
  </si>
  <si>
    <t>3415-3555</t>
  </si>
  <si>
    <t>INFY MAR FUT</t>
  </si>
  <si>
    <t>1617-1619</t>
  </si>
  <si>
    <t>1644-1671</t>
  </si>
  <si>
    <t>ITC MAR FUT</t>
  </si>
  <si>
    <t>417-424</t>
  </si>
  <si>
    <t>22700-22800</t>
  </si>
  <si>
    <t>Profit of Rs.48/-</t>
  </si>
  <si>
    <t>ABCGAS</t>
  </si>
  <si>
    <t>CRESSAN</t>
  </si>
  <si>
    <t>GEETANJALI GUNAJI MEDHEKAR</t>
  </si>
  <si>
    <t>INFY 1610 CE MAR</t>
  </si>
  <si>
    <t>INFY 1650 CE MAR</t>
  </si>
  <si>
    <t>No profit no loss</t>
  </si>
  <si>
    <t>BRITANNIA MAR FUT</t>
  </si>
  <si>
    <t>4918-4970</t>
  </si>
  <si>
    <t>SIEMENS MAR FUT</t>
  </si>
  <si>
    <t>4810-4882</t>
  </si>
  <si>
    <t>NIFTY 22500 CE 07 MAR</t>
  </si>
  <si>
    <t>35-55</t>
  </si>
  <si>
    <t>Profit of Rs.53/-</t>
  </si>
  <si>
    <t>Loss of Rs.45/-</t>
  </si>
  <si>
    <t>D</t>
  </si>
  <si>
    <t>ROHITH SATISH SHOREWALA</t>
  </si>
  <si>
    <t>IBRIGST</t>
  </si>
  <si>
    <t>PARESH DHIRAJLAL SHAH</t>
  </si>
  <si>
    <t>TOPGAIN FINANCE PRIVATE LIMITED</t>
  </si>
  <si>
    <t>Infibeam Avenues Limited</t>
  </si>
  <si>
    <t>RICOAUTO</t>
  </si>
  <si>
    <t>Rico Auto Industries Ltd</t>
  </si>
  <si>
    <t>CHANAKYA OPPORTUNITIES FUND I</t>
  </si>
  <si>
    <t>MADHAV</t>
  </si>
  <si>
    <t>Madhav Marbles and Granit</t>
  </si>
  <si>
    <t>PARNIKA  AGARWAL</t>
  </si>
  <si>
    <t>Profit of Rs.9.25/-</t>
  </si>
  <si>
    <t>2485-2585</t>
  </si>
  <si>
    <t>2800-3000</t>
  </si>
  <si>
    <t>BANKNIFTY 47700 CE 13 MAR</t>
  </si>
  <si>
    <t>400-500</t>
  </si>
  <si>
    <t>Loss of Rs.105/-</t>
  </si>
  <si>
    <t>22700-22900</t>
  </si>
  <si>
    <t>Profit of Rs.73/-</t>
  </si>
  <si>
    <t>697.5-732.5</t>
  </si>
  <si>
    <t>800-850</t>
  </si>
  <si>
    <t>FINNIFTY 20800 PE 12 MAR</t>
  </si>
  <si>
    <t>FINNIFTY 20800 CE 12 MAR</t>
  </si>
  <si>
    <t>NAV CAPITAL VCC - NAV CAPITAL EMERGING STAR FUND</t>
  </si>
  <si>
    <t>INDXTRA</t>
  </si>
  <si>
    <t>JAMESWARREN</t>
  </si>
  <si>
    <t>PARTH COMMODITY SERVICES PRIVATE LIMITED</t>
  </si>
  <si>
    <t>A&amp;S TRADELINK</t>
  </si>
  <si>
    <t>MEAPL</t>
  </si>
  <si>
    <t>RAGHAV KAROL HUF</t>
  </si>
  <si>
    <t>CMMIPL</t>
  </si>
  <si>
    <t>CMM Infraprojects Limited</t>
  </si>
  <si>
    <t>BEELINE BROKING LIMITED</t>
  </si>
  <si>
    <t>IPL</t>
  </si>
  <si>
    <t>India Pesticides Limited</t>
  </si>
  <si>
    <t>VIJIFIN</t>
  </si>
  <si>
    <t>Viji Finance Limited</t>
  </si>
  <si>
    <t>VIJAY KOTHARI</t>
  </si>
  <si>
    <t>VIKASECO</t>
  </si>
  <si>
    <t>Vikas EcoTech Limited</t>
  </si>
  <si>
    <t>VISHWAS FINCAP SERVICES PRIVATE LIMITED</t>
  </si>
  <si>
    <t>SAMTA MUNDRA</t>
  </si>
  <si>
    <t>Profit of Rs.12.5/-</t>
  </si>
  <si>
    <t>FINNIFTY 20950 CE 12 MAR</t>
  </si>
  <si>
    <t>70-90</t>
  </si>
  <si>
    <t>149.5-155.5</t>
  </si>
  <si>
    <t>165-175</t>
  </si>
  <si>
    <t>152.50-152.80</t>
  </si>
  <si>
    <t>155-157</t>
  </si>
  <si>
    <t>NIFTY 22500 CE 14 MAR</t>
  </si>
  <si>
    <t>30-5</t>
  </si>
  <si>
    <t>BANKNIFTY 47000 PE 13 MAR</t>
  </si>
  <si>
    <t>GODREJCP MAR FUT</t>
  </si>
  <si>
    <t>1226-1228</t>
  </si>
  <si>
    <t>1248-1269</t>
  </si>
  <si>
    <t>Profit of Rs.20/-</t>
  </si>
  <si>
    <t>Loss of Rs.35/-</t>
  </si>
  <si>
    <t>Profit of Rs.4/-</t>
  </si>
  <si>
    <t>Profit of Rs.17/-</t>
  </si>
  <si>
    <t>ADCON</t>
  </si>
  <si>
    <t>ADISHAKTI</t>
  </si>
  <si>
    <t>VIVEK KANDA</t>
  </si>
  <si>
    <t>ASMTEC</t>
  </si>
  <si>
    <t>IDS SYSTEMS LLP</t>
  </si>
  <si>
    <t>CAPRI GLOBAL HOLDINGS PRIVATE LIMITED</t>
  </si>
  <si>
    <t>AVANCE</t>
  </si>
  <si>
    <t>BILLWIN</t>
  </si>
  <si>
    <t>VAISHALI K SONEKAR</t>
  </si>
  <si>
    <t>BRIDGESE</t>
  </si>
  <si>
    <t>SHRENI ANKIT MEHTA</t>
  </si>
  <si>
    <t>RONAKKUMAR SANJAYBHAI PATEL</t>
  </si>
  <si>
    <t>DELTA</t>
  </si>
  <si>
    <t>USHA KIRAN SHARMA</t>
  </si>
  <si>
    <t>EKANSH</t>
  </si>
  <si>
    <t>GENESIS GRAND GENERAL TRADING L.L.C</t>
  </si>
  <si>
    <t>B K BAJAJ &amp; OTHERS</t>
  </si>
  <si>
    <t>EMPOWER</t>
  </si>
  <si>
    <t>EVOQ</t>
  </si>
  <si>
    <t>NEETA TAYAL</t>
  </si>
  <si>
    <t>NISHA TAYAL</t>
  </si>
  <si>
    <t>FONE4</t>
  </si>
  <si>
    <t>SUMANTEKRIWAL</t>
  </si>
  <si>
    <t>KRISHNA MURARI TEKRIWAL</t>
  </si>
  <si>
    <t>GANHOLD</t>
  </si>
  <si>
    <t>KAPIL RASTOGI</t>
  </si>
  <si>
    <t>GARWAMAR</t>
  </si>
  <si>
    <t>POSHATTIWAR SANDEEP VASANTRAO HUF</t>
  </si>
  <si>
    <t>GILADAFINS</t>
  </si>
  <si>
    <t>SHYAMSUNDER MADANLAL SONI (HUF)</t>
  </si>
  <si>
    <t>SHARAD SHYAM SONI HUF</t>
  </si>
  <si>
    <t>GOLKONDA</t>
  </si>
  <si>
    <t>GRID TRADING PRIVATE LIMITED</t>
  </si>
  <si>
    <t>UTPAL AGRAWAL</t>
  </si>
  <si>
    <t>MEGHNA JIGAM GANDHI</t>
  </si>
  <si>
    <t>ROMIT CHAMPAKLAL SHAH</t>
  </si>
  <si>
    <t>INNOVATIVE</t>
  </si>
  <si>
    <t>VISHAL BHANDARI</t>
  </si>
  <si>
    <t>KDL</t>
  </si>
  <si>
    <t>KANTA DEVI SAMDARIA</t>
  </si>
  <si>
    <t>KOTAK MAHINDRA BANK LIMITED</t>
  </si>
  <si>
    <t>MANOJ KUMAR KANDA</t>
  </si>
  <si>
    <t>MIL</t>
  </si>
  <si>
    <t>ATULBHAI AMRITLAL MEHTA</t>
  </si>
  <si>
    <t>RISI FINSTOCK PVT LTD</t>
  </si>
  <si>
    <t>MRP</t>
  </si>
  <si>
    <t>ANMOL COMTRADE</t>
  </si>
  <si>
    <t>RAKSHA JAIN</t>
  </si>
  <si>
    <t>MANISH KUMAR JAIN</t>
  </si>
  <si>
    <t>NIRLON</t>
  </si>
  <si>
    <t>ALFANO PTE. LTD.</t>
  </si>
  <si>
    <t>KUNAL VIRENCHEE SAGAR</t>
  </si>
  <si>
    <t>NIHAR NANDAN NILEKANI</t>
  </si>
  <si>
    <t>OASISEC</t>
  </si>
  <si>
    <t>GUTTIKONDA VARA LAKSHMI</t>
  </si>
  <si>
    <t>OMEGAIN</t>
  </si>
  <si>
    <t>SOMANI VENTURES AND INNOVATIONS LIMITED</t>
  </si>
  <si>
    <t>RAJNISH</t>
  </si>
  <si>
    <t>SHREESEC</t>
  </si>
  <si>
    <t>FABER TREXIM PRIVATE LIMITED</t>
  </si>
  <si>
    <t>SIMMOND</t>
  </si>
  <si>
    <t>DEEPANKAR MAHENDRAKUMAR MOGHA</t>
  </si>
  <si>
    <t>SOMAPPR</t>
  </si>
  <si>
    <t>PRATIK RAJENDRA GANDHI</t>
  </si>
  <si>
    <t>SONALIS</t>
  </si>
  <si>
    <t>MEHUL BHARATBHAI SHAH HUF</t>
  </si>
  <si>
    <t>ABHIJITH PUTTA</t>
  </si>
  <si>
    <t>KHATNANI VISHAL</t>
  </si>
  <si>
    <t>SPECFOOD</t>
  </si>
  <si>
    <t>SETU SECURITIES PVT. LTD.</t>
  </si>
  <si>
    <t>MATALIA STOCK BROKING PRIVATE LIMITED</t>
  </si>
  <si>
    <t>SVS</t>
  </si>
  <si>
    <t>GUNJAN NITINKUMAR NAYAK</t>
  </si>
  <si>
    <t>FINVENTION FINVEST PRIVATE LIMITED</t>
  </si>
  <si>
    <t>BOFA SECURITIES EUROPE SA</t>
  </si>
  <si>
    <t>AVANTIKA ADVISORY SERVICES LLP</t>
  </si>
  <si>
    <t>ROCK GRANIMARMO PRIVATE LIMITED</t>
  </si>
  <si>
    <t>SOCIETE GENERALE</t>
  </si>
  <si>
    <t>AMAYSHA TEXTILES PRIVATE LIMITED</t>
  </si>
  <si>
    <t>BIPINBHAI DEVABHAI RAVAL</t>
  </si>
  <si>
    <t>BHARATH KUMAR PALATLA</t>
  </si>
  <si>
    <t>GIRIRAJ RATAN DAMANI</t>
  </si>
  <si>
    <t>HARDIK DISTRIBUTOR PRIVATE LIMITED</t>
  </si>
  <si>
    <t>MUNISH KUMAR</t>
  </si>
  <si>
    <t>TIJARIA</t>
  </si>
  <si>
    <t>TUNITEX</t>
  </si>
  <si>
    <t>NITIN BAKSHI</t>
  </si>
  <si>
    <t>UHZAVERI</t>
  </si>
  <si>
    <t>PRAVEEN PARASMAL BHANSALI (HUF)</t>
  </si>
  <si>
    <t>USGTECH</t>
  </si>
  <si>
    <t>STRM SECURITIES SOLUTIONS PRIVATE LIMITED</t>
  </si>
  <si>
    <t>RITU AGGARWAL</t>
  </si>
  <si>
    <t>VEERHEALTH</t>
  </si>
  <si>
    <t>YOGESH MAHASUKLAL SHAH</t>
  </si>
  <si>
    <t>VEL</t>
  </si>
  <si>
    <t>SAROJDEVI SATYANARAYAN KABRA</t>
  </si>
  <si>
    <t>KAILASH KABRA</t>
  </si>
  <si>
    <t>VEENA RAJESH SHAH</t>
  </si>
  <si>
    <t>AARTECH</t>
  </si>
  <si>
    <t>Aartech Solonics Limited</t>
  </si>
  <si>
    <t>HERCULES</t>
  </si>
  <si>
    <t>Hercules Hoists Limited</t>
  </si>
  <si>
    <t>QE SECURITIES LLP</t>
  </si>
  <si>
    <t>HIGREEN</t>
  </si>
  <si>
    <t>Hi Green Carbon Limited</t>
  </si>
  <si>
    <t>STELLAR WEALTH PARTNERS INDIA FUND I LP</t>
  </si>
  <si>
    <t>INDTERRAIN</t>
  </si>
  <si>
    <t>Ind Terrain Fashions Ltd</t>
  </si>
  <si>
    <t>POLARIS BANYAN HOLDING PRIVATE LTD</t>
  </si>
  <si>
    <t>INSPIRE</t>
  </si>
  <si>
    <t>Inspire Films Limited</t>
  </si>
  <si>
    <t>MOHIT RAMGOPAL AGRAWAL</t>
  </si>
  <si>
    <t>VT CAPITAL MARKET PVT LTD</t>
  </si>
  <si>
    <t>L7 HITECH PRIVATE LIMITED</t>
  </si>
  <si>
    <t>CITADEL SECURITIES INDIA MARKETS PRIVATE LIMITED</t>
  </si>
  <si>
    <t>JTLIND</t>
  </si>
  <si>
    <t>JTL INDUSTRIES LIMITED</t>
  </si>
  <si>
    <t>MAANALU</t>
  </si>
  <si>
    <t>Maan Aluminium Limited</t>
  </si>
  <si>
    <t>MANSUKH SECURITIES &amp; FINANCE LTD</t>
  </si>
  <si>
    <t>MAXPOSURE</t>
  </si>
  <si>
    <t>Maxposure Limited</t>
  </si>
  <si>
    <t>SUMICKSHA BANSAL</t>
  </si>
  <si>
    <t>MDL</t>
  </si>
  <si>
    <t>Marvel Decor Limited</t>
  </si>
  <si>
    <t>GINNI FINANCE PVT. LTD.</t>
  </si>
  <si>
    <t>RKSWAMY</t>
  </si>
  <si>
    <t>R K Swamy Limited</t>
  </si>
  <si>
    <t>MARWADI CHANDARANA INTERMEDIARIES BROKERS PRIVATE LIMITED</t>
  </si>
  <si>
    <t>GRT STRATEGIC VENTURES LLP</t>
  </si>
  <si>
    <t>NK SECURITIES RESEARCH PRIVATE LIMITED</t>
  </si>
  <si>
    <t>SIGACHI</t>
  </si>
  <si>
    <t>Sigachi Industries Ltd</t>
  </si>
  <si>
    <t>SSFL</t>
  </si>
  <si>
    <t>Srivari Spices N Foods L</t>
  </si>
  <si>
    <t>AVNEESH KUMAR RANA</t>
  </si>
  <si>
    <t>Tijaria Polypipes Ltd</t>
  </si>
  <si>
    <t>SETU SECURITIES PVT LTD</t>
  </si>
  <si>
    <t>VR</t>
  </si>
  <si>
    <t>V R Infraspace Limited</t>
  </si>
  <si>
    <t>PRITESH RAMNIKBHAI GAJERA</t>
  </si>
  <si>
    <t>ALPESH BHUPATBHAI VAGHASIYA</t>
  </si>
  <si>
    <t>VIPULBHAI ARVINDBHAI SHINGALA</t>
  </si>
  <si>
    <t>BHUMIKABEN SUNILBHAI PATEL</t>
  </si>
  <si>
    <t>ADANI ATUL  KANTILAL</t>
  </si>
  <si>
    <t>GOENKA BUSINESS &amp; FINANCE LIMITED</t>
  </si>
  <si>
    <t>THAKKAR DHIRAJLAL VITTHALDAS</t>
  </si>
  <si>
    <t>ESCONET</t>
  </si>
  <si>
    <t>Esconet Technologies Ltd</t>
  </si>
  <si>
    <t>VORA FINANCIAL SERVICES PVT LTD</t>
  </si>
  <si>
    <t>HILTON</t>
  </si>
  <si>
    <t>Hilton Metal Forging Limi</t>
  </si>
  <si>
    <t>UJWALA PRAKASH JAIN</t>
  </si>
  <si>
    <t>HARIT EXPORTS PRIVATE LIMITED</t>
  </si>
  <si>
    <t>Macrotech Developers Ltd</t>
  </si>
  <si>
    <t>SAMBHAVNATH INFRABUILD AND FARMS PRIVATE LIMITED</t>
  </si>
  <si>
    <t>RAVINDER NATH JAIN</t>
  </si>
  <si>
    <t>ONWARDTEC</t>
  </si>
  <si>
    <t>Onward Technologies Ltd</t>
  </si>
  <si>
    <t>WHITE OAK INDIA EQUITY FUND IV</t>
  </si>
  <si>
    <t>SAHAJ</t>
  </si>
  <si>
    <t>Sahaj Fashions Limited</t>
  </si>
  <si>
    <t>MAYURI SHRIPAL VORA</t>
  </si>
  <si>
    <t>JYOTIKA DEEPAK SHENOY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</si>
</sst>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5" borderId="33" applyNumberFormat="0" applyAlignment="0" applyProtection="0"/>
    <xf numFmtId="0" fontId="47" fillId="16" borderId="34" applyNumberFormat="0" applyAlignment="0" applyProtection="0"/>
    <xf numFmtId="0" fontId="48" fillId="16" borderId="33" applyNumberFormat="0" applyAlignment="0" applyProtection="0"/>
    <xf numFmtId="0" fontId="49" fillId="0" borderId="35" applyNumberFormat="0" applyFill="0" applyAlignment="0" applyProtection="0"/>
    <xf numFmtId="0" fontId="50" fillId="17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41" borderId="22" applyNumberFormat="0" applyBorder="0" applyAlignment="0" applyProtection="0"/>
    <xf numFmtId="0" fontId="54" fillId="22" borderId="22" applyNumberFormat="0" applyBorder="0" applyAlignment="0" applyProtection="0"/>
    <xf numFmtId="0" fontId="54" fillId="26" borderId="22" applyNumberFormat="0" applyBorder="0" applyAlignment="0" applyProtection="0"/>
    <xf numFmtId="0" fontId="54" fillId="30" borderId="22" applyNumberFormat="0" applyBorder="0" applyAlignment="0" applyProtection="0"/>
    <xf numFmtId="0" fontId="54" fillId="34" borderId="22" applyNumberFormat="0" applyBorder="0" applyAlignment="0" applyProtection="0"/>
    <xf numFmtId="0" fontId="54" fillId="38" borderId="22" applyNumberFormat="0" applyBorder="0" applyAlignment="0" applyProtection="0"/>
    <xf numFmtId="0" fontId="54" fillId="42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44" fillId="13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2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4" borderId="22" applyNumberFormat="0" applyBorder="0" applyAlignment="0" applyProtection="0"/>
    <xf numFmtId="0" fontId="3" fillId="0" borderId="22"/>
    <xf numFmtId="0" fontId="3" fillId="0" borderId="22"/>
    <xf numFmtId="0" fontId="2" fillId="18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8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4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42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72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29" xfId="0" applyFont="1" applyFill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4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36" fillId="11" borderId="29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3" fillId="0" borderId="22" xfId="0" applyFont="1" applyBorder="1" applyAlignment="1">
      <alignment horizontal="left"/>
    </xf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center" vertical="center"/>
    </xf>
    <xf numFmtId="165" fontId="36" fillId="11" borderId="29" xfId="0" applyNumberFormat="1" applyFont="1" applyFill="1" applyBorder="1" applyAlignment="1">
      <alignment horizontal="center" vertical="center"/>
    </xf>
    <xf numFmtId="15" fontId="3" fillId="11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left"/>
    </xf>
    <xf numFmtId="43" fontId="36" fillId="11" borderId="29" xfId="0" applyNumberFormat="1" applyFont="1" applyFill="1" applyBorder="1" applyAlignment="1">
      <alignment horizontal="center" vertical="top"/>
    </xf>
    <xf numFmtId="0" fontId="36" fillId="6" borderId="29" xfId="0" applyFont="1" applyFill="1" applyBorder="1" applyAlignment="1">
      <alignment horizontal="center" vertical="center"/>
    </xf>
    <xf numFmtId="2" fontId="36" fillId="6" borderId="29" xfId="0" applyNumberFormat="1" applyFont="1" applyFill="1" applyBorder="1" applyAlignment="1">
      <alignment horizontal="center" vertical="center"/>
    </xf>
    <xf numFmtId="10" fontId="36" fillId="6" borderId="29" xfId="0" applyNumberFormat="1" applyFont="1" applyFill="1" applyBorder="1" applyAlignment="1">
      <alignment horizontal="center" vertical="center" wrapText="1"/>
    </xf>
    <xf numFmtId="16" fontId="36" fillId="6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6" fillId="44" borderId="29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2" fontId="37" fillId="11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/>
    <xf numFmtId="0" fontId="37" fillId="45" borderId="29" xfId="0" applyFont="1" applyFill="1" applyBorder="1" applyAlignment="1">
      <alignment horizontal="center" vertical="center"/>
    </xf>
    <xf numFmtId="16" fontId="36" fillId="45" borderId="22" xfId="0" applyNumberFormat="1" applyFont="1" applyFill="1" applyBorder="1" applyAlignment="1">
      <alignment horizontal="center" vertical="center"/>
    </xf>
    <xf numFmtId="0" fontId="36" fillId="45" borderId="0" xfId="0" applyFont="1" applyFill="1"/>
    <xf numFmtId="0" fontId="3" fillId="45" borderId="0" xfId="0" applyFont="1" applyFill="1" applyAlignment="1">
      <alignment horizontal="center"/>
    </xf>
    <xf numFmtId="0" fontId="3" fillId="45" borderId="0" xfId="0" applyFont="1" applyFill="1"/>
    <xf numFmtId="0" fontId="36" fillId="45" borderId="0" xfId="0" applyFont="1" applyFill="1" applyAlignment="1">
      <alignment horizontal="center" vertical="center"/>
    </xf>
    <xf numFmtId="165" fontId="36" fillId="45" borderId="0" xfId="0" applyNumberFormat="1" applyFont="1" applyFill="1" applyAlignment="1">
      <alignment horizontal="center" vertical="center"/>
    </xf>
    <xf numFmtId="0" fontId="0" fillId="45" borderId="0" xfId="0" applyFill="1"/>
    <xf numFmtId="166" fontId="36" fillId="45" borderId="29" xfId="0" applyNumberFormat="1" applyFont="1" applyFill="1" applyBorder="1" applyAlignment="1">
      <alignment horizontal="center" vertical="center"/>
    </xf>
    <xf numFmtId="2" fontId="36" fillId="45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37" fillId="6" borderId="25" xfId="0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2" fontId="37" fillId="44" borderId="29" xfId="0" applyNumberFormat="1" applyFont="1" applyFill="1" applyBorder="1" applyAlignment="1">
      <alignment horizontal="center" vertical="center"/>
    </xf>
    <xf numFmtId="166" fontId="36" fillId="44" borderId="29" xfId="0" applyNumberFormat="1" applyFont="1" applyFill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165" fontId="36" fillId="0" borderId="7" xfId="0" applyNumberFormat="1" applyFont="1" applyBorder="1" applyAlignment="1">
      <alignment horizontal="center" vertical="center"/>
    </xf>
    <xf numFmtId="0" fontId="36" fillId="0" borderId="7" xfId="0" applyFont="1" applyBorder="1"/>
    <xf numFmtId="0" fontId="37" fillId="0" borderId="7" xfId="0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10" fontId="37" fillId="0" borderId="39" xfId="0" applyNumberFormat="1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/>
    </xf>
    <xf numFmtId="16" fontId="37" fillId="0" borderId="39" xfId="0" applyNumberFormat="1" applyFont="1" applyBorder="1" applyAlignment="1">
      <alignment horizontal="center" vertical="center"/>
    </xf>
    <xf numFmtId="0" fontId="36" fillId="46" borderId="29" xfId="0" applyFont="1" applyFill="1" applyBorder="1"/>
    <xf numFmtId="0" fontId="36" fillId="46" borderId="29" xfId="0" applyFont="1" applyFill="1" applyBorder="1" applyAlignment="1">
      <alignment horizontal="center" vertical="center"/>
    </xf>
    <xf numFmtId="0" fontId="37" fillId="46" borderId="29" xfId="0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0" fontId="37" fillId="6" borderId="29" xfId="0" applyFont="1" applyFill="1" applyBorder="1" applyAlignment="1">
      <alignment horizontal="center" vertical="center"/>
    </xf>
    <xf numFmtId="2" fontId="37" fillId="6" borderId="29" xfId="0" applyNumberFormat="1" applyFont="1" applyFill="1" applyBorder="1" applyAlignment="1">
      <alignment horizontal="center" vertical="center"/>
    </xf>
    <xf numFmtId="166" fontId="36" fillId="6" borderId="29" xfId="0" applyNumberFormat="1" applyFont="1" applyFill="1" applyBorder="1" applyAlignment="1">
      <alignment horizontal="center" vertical="center"/>
    </xf>
    <xf numFmtId="16" fontId="36" fillId="46" borderId="29" xfId="0" applyNumberFormat="1" applyFont="1" applyFill="1" applyBorder="1" applyAlignment="1">
      <alignment horizontal="center" vertical="center"/>
    </xf>
    <xf numFmtId="0" fontId="37" fillId="47" borderId="25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2" fontId="37" fillId="47" borderId="2" xfId="0" applyNumberFormat="1" applyFont="1" applyFill="1" applyBorder="1" applyAlignment="1">
      <alignment horizontal="center" vertical="center"/>
    </xf>
    <xf numFmtId="166" fontId="36" fillId="47" borderId="2" xfId="0" applyNumberFormat="1" applyFont="1" applyFill="1" applyBorder="1" applyAlignment="1">
      <alignment horizontal="center" vertical="center"/>
    </xf>
    <xf numFmtId="0" fontId="37" fillId="47" borderId="2" xfId="0" applyFont="1" applyFill="1" applyBorder="1" applyAlignment="1">
      <alignment horizontal="center" vertical="center"/>
    </xf>
    <xf numFmtId="16" fontId="36" fillId="46" borderId="2" xfId="0" applyNumberFormat="1" applyFont="1" applyFill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49" fontId="37" fillId="11" borderId="29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7" fillId="47" borderId="39" xfId="0" applyFont="1" applyFill="1" applyBorder="1" applyAlignment="1">
      <alignment horizontal="center" vertical="center"/>
    </xf>
    <xf numFmtId="0" fontId="37" fillId="47" borderId="40" xfId="0" applyFont="1" applyFill="1" applyBorder="1" applyAlignment="1">
      <alignment horizontal="center" vertical="center"/>
    </xf>
    <xf numFmtId="16" fontId="36" fillId="46" borderId="39" xfId="0" applyNumberFormat="1" applyFont="1" applyFill="1" applyBorder="1" applyAlignment="1">
      <alignment horizontal="center" vertical="center"/>
    </xf>
    <xf numFmtId="16" fontId="36" fillId="46" borderId="40" xfId="0" applyNumberFormat="1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166" fontId="36" fillId="47" borderId="39" xfId="0" applyNumberFormat="1" applyFont="1" applyFill="1" applyBorder="1" applyAlignment="1">
      <alignment horizontal="center" vertical="center"/>
    </xf>
    <xf numFmtId="166" fontId="36" fillId="47" borderId="40" xfId="0" applyNumberFormat="1" applyFont="1" applyFill="1" applyBorder="1" applyAlignment="1">
      <alignment horizontal="center" vertical="center"/>
    </xf>
    <xf numFmtId="0" fontId="36" fillId="11" borderId="39" xfId="0" applyFont="1" applyFill="1" applyBorder="1" applyAlignment="1">
      <alignment horizontal="center" vertical="center"/>
    </xf>
    <xf numFmtId="0" fontId="36" fillId="11" borderId="40" xfId="0" applyFont="1" applyFill="1" applyBorder="1" applyAlignment="1">
      <alignment horizontal="center" vertical="center"/>
    </xf>
    <xf numFmtId="16" fontId="36" fillId="11" borderId="39" xfId="0" applyNumberFormat="1" applyFont="1" applyFill="1" applyBorder="1" applyAlignment="1">
      <alignment horizontal="center" vertical="center"/>
    </xf>
    <xf numFmtId="16" fontId="36" fillId="11" borderId="40" xfId="0" applyNumberFormat="1" applyFont="1" applyFill="1" applyBorder="1" applyAlignment="1">
      <alignment horizontal="center" vertical="center"/>
    </xf>
    <xf numFmtId="0" fontId="37" fillId="6" borderId="39" xfId="0" applyFont="1" applyFill="1" applyBorder="1" applyAlignment="1">
      <alignment horizontal="center" vertical="center"/>
    </xf>
    <xf numFmtId="0" fontId="37" fillId="6" borderId="40" xfId="0" applyFont="1" applyFill="1" applyBorder="1" applyAlignment="1">
      <alignment horizontal="center" vertical="center"/>
    </xf>
    <xf numFmtId="166" fontId="36" fillId="6" borderId="39" xfId="0" applyNumberFormat="1" applyFont="1" applyFill="1" applyBorder="1" applyAlignment="1">
      <alignment horizontal="center" vertical="center"/>
    </xf>
    <xf numFmtId="166" fontId="36" fillId="6" borderId="40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213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45364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45364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7" t="s">
        <v>16</v>
      </c>
      <c r="B9" s="349" t="s">
        <v>17</v>
      </c>
      <c r="C9" s="349" t="s">
        <v>18</v>
      </c>
      <c r="D9" s="349" t="s">
        <v>19</v>
      </c>
      <c r="E9" s="26" t="s">
        <v>20</v>
      </c>
      <c r="F9" s="26" t="s">
        <v>21</v>
      </c>
      <c r="G9" s="344" t="s">
        <v>22</v>
      </c>
      <c r="H9" s="345"/>
      <c r="I9" s="346"/>
      <c r="J9" s="344" t="s">
        <v>23</v>
      </c>
      <c r="K9" s="345"/>
      <c r="L9" s="346"/>
      <c r="M9" s="26"/>
      <c r="N9" s="27"/>
      <c r="O9" s="27"/>
      <c r="P9" s="27"/>
    </row>
    <row r="10" spans="1:16" ht="38.25">
      <c r="A10" s="348"/>
      <c r="B10" s="350"/>
      <c r="C10" s="350"/>
      <c r="D10" s="350"/>
      <c r="E10" s="28" t="s">
        <v>24</v>
      </c>
      <c r="F10" s="28" t="s">
        <v>24</v>
      </c>
      <c r="G10" s="238" t="s">
        <v>25</v>
      </c>
      <c r="H10" s="238" t="s">
        <v>26</v>
      </c>
      <c r="I10" s="238" t="s">
        <v>27</v>
      </c>
      <c r="J10" s="238" t="s">
        <v>28</v>
      </c>
      <c r="K10" s="238" t="s">
        <v>29</v>
      </c>
      <c r="L10" s="238" t="s">
        <v>30</v>
      </c>
      <c r="M10" s="238" t="s">
        <v>31</v>
      </c>
      <c r="N10" s="29" t="s">
        <v>32</v>
      </c>
      <c r="O10" s="29" t="s">
        <v>33</v>
      </c>
      <c r="P10" s="30" t="s">
        <v>840</v>
      </c>
    </row>
    <row r="11" spans="1:16" ht="12.75" customHeight="1">
      <c r="A11" s="245">
        <v>1</v>
      </c>
      <c r="B11" s="258" t="s">
        <v>34</v>
      </c>
      <c r="C11" s="235" t="s">
        <v>35</v>
      </c>
      <c r="D11" s="249">
        <v>45379</v>
      </c>
      <c r="E11" s="235">
        <v>22447.05</v>
      </c>
      <c r="F11" s="235">
        <v>22454.316666666666</v>
      </c>
      <c r="G11" s="234">
        <v>22370.73333333333</v>
      </c>
      <c r="H11" s="234">
        <v>22294.416666666664</v>
      </c>
      <c r="I11" s="234">
        <v>22210.833333333328</v>
      </c>
      <c r="J11" s="234">
        <v>22530.633333333331</v>
      </c>
      <c r="K11" s="234">
        <v>22614.216666666667</v>
      </c>
      <c r="L11" s="234">
        <v>22690.533333333333</v>
      </c>
      <c r="M11" s="233">
        <v>22537.9</v>
      </c>
      <c r="N11" s="233">
        <v>22378</v>
      </c>
      <c r="O11" s="233">
        <v>15632250</v>
      </c>
      <c r="P11" s="236">
        <v>3.288502135841502E-2</v>
      </c>
    </row>
    <row r="12" spans="1:16" ht="12.75" customHeight="1">
      <c r="A12" s="245">
        <v>2</v>
      </c>
      <c r="B12" s="258" t="s">
        <v>34</v>
      </c>
      <c r="C12" s="235" t="s">
        <v>36</v>
      </c>
      <c r="D12" s="249">
        <v>45378</v>
      </c>
      <c r="E12" s="235">
        <v>47527.25</v>
      </c>
      <c r="F12" s="235">
        <v>47574.6</v>
      </c>
      <c r="G12" s="234">
        <v>47115.199999999997</v>
      </c>
      <c r="H12" s="234">
        <v>46703.15</v>
      </c>
      <c r="I12" s="234">
        <v>46243.75</v>
      </c>
      <c r="J12" s="234">
        <v>47986.649999999994</v>
      </c>
      <c r="K12" s="234">
        <v>48446.05</v>
      </c>
      <c r="L12" s="234">
        <v>48858.099999999991</v>
      </c>
      <c r="M12" s="233">
        <v>48034</v>
      </c>
      <c r="N12" s="233">
        <v>47162.55</v>
      </c>
      <c r="O12" s="233">
        <v>5224710</v>
      </c>
      <c r="P12" s="236">
        <v>5.1548881623238813E-2</v>
      </c>
    </row>
    <row r="13" spans="1:16" ht="12.75" customHeight="1">
      <c r="A13" s="245">
        <v>3</v>
      </c>
      <c r="B13" s="258" t="s">
        <v>34</v>
      </c>
      <c r="C13" s="257" t="s">
        <v>37</v>
      </c>
      <c r="D13" s="251">
        <v>45377</v>
      </c>
      <c r="E13" s="250">
        <v>20963.75</v>
      </c>
      <c r="F13" s="250">
        <v>20927.149999999998</v>
      </c>
      <c r="G13" s="252">
        <v>20729.299999999996</v>
      </c>
      <c r="H13" s="252">
        <v>20494.849999999999</v>
      </c>
      <c r="I13" s="252">
        <v>20296.999999999996</v>
      </c>
      <c r="J13" s="252">
        <v>21161.599999999995</v>
      </c>
      <c r="K13" s="252">
        <v>21359.449999999993</v>
      </c>
      <c r="L13" s="252">
        <v>21593.899999999994</v>
      </c>
      <c r="M13" s="253">
        <v>21125</v>
      </c>
      <c r="N13" s="253">
        <v>20692.7</v>
      </c>
      <c r="O13" s="253">
        <v>80120</v>
      </c>
      <c r="P13" s="254">
        <v>-0.12837249782419496</v>
      </c>
    </row>
    <row r="14" spans="1:16" ht="12.75" customHeight="1">
      <c r="A14" s="245">
        <v>4</v>
      </c>
      <c r="B14" s="258" t="s">
        <v>34</v>
      </c>
      <c r="C14" s="257" t="s">
        <v>38</v>
      </c>
      <c r="D14" s="251">
        <v>45373</v>
      </c>
      <c r="E14" s="250">
        <v>10705.15</v>
      </c>
      <c r="F14" s="250">
        <v>10737.716666666665</v>
      </c>
      <c r="G14" s="252">
        <v>10627.48333333333</v>
      </c>
      <c r="H14" s="252">
        <v>10549.816666666664</v>
      </c>
      <c r="I14" s="252">
        <v>10439.583333333328</v>
      </c>
      <c r="J14" s="252">
        <v>10815.383333333331</v>
      </c>
      <c r="K14" s="252">
        <v>10925.616666666665</v>
      </c>
      <c r="L14" s="252">
        <v>11003.283333333333</v>
      </c>
      <c r="M14" s="253">
        <v>10847.95</v>
      </c>
      <c r="N14" s="253">
        <v>10660.05</v>
      </c>
      <c r="O14" s="253">
        <v>1411050</v>
      </c>
      <c r="P14" s="254">
        <v>7.7116848915097042E-2</v>
      </c>
    </row>
    <row r="15" spans="1:16" ht="12.75" customHeight="1">
      <c r="A15" s="245">
        <v>5</v>
      </c>
      <c r="B15" s="258" t="s">
        <v>39</v>
      </c>
      <c r="C15" s="250" t="s">
        <v>40</v>
      </c>
      <c r="D15" s="251">
        <v>45379</v>
      </c>
      <c r="E15" s="250">
        <v>649.45000000000005</v>
      </c>
      <c r="F15" s="250">
        <v>653.01666666666677</v>
      </c>
      <c r="G15" s="252">
        <v>643.43333333333351</v>
      </c>
      <c r="H15" s="252">
        <v>637.41666666666674</v>
      </c>
      <c r="I15" s="252">
        <v>627.83333333333348</v>
      </c>
      <c r="J15" s="252">
        <v>659.03333333333353</v>
      </c>
      <c r="K15" s="252">
        <v>668.61666666666679</v>
      </c>
      <c r="L15" s="252">
        <v>674.63333333333355</v>
      </c>
      <c r="M15" s="253">
        <v>662.6</v>
      </c>
      <c r="N15" s="253">
        <v>647</v>
      </c>
      <c r="O15" s="253">
        <v>14344000</v>
      </c>
      <c r="P15" s="254">
        <v>-1.9883840109326957E-2</v>
      </c>
    </row>
    <row r="16" spans="1:16" ht="12.75" customHeight="1">
      <c r="A16" s="245">
        <v>6</v>
      </c>
      <c r="B16" s="258" t="s">
        <v>41</v>
      </c>
      <c r="C16" s="255" t="s">
        <v>42</v>
      </c>
      <c r="D16" s="251">
        <v>45379</v>
      </c>
      <c r="E16" s="250">
        <v>5745.5</v>
      </c>
      <c r="F16" s="250">
        <v>5777.05</v>
      </c>
      <c r="G16" s="252">
        <v>5696.4500000000007</v>
      </c>
      <c r="H16" s="252">
        <v>5647.4000000000005</v>
      </c>
      <c r="I16" s="252">
        <v>5566.8000000000011</v>
      </c>
      <c r="J16" s="252">
        <v>5826.1</v>
      </c>
      <c r="K16" s="252">
        <v>5906.7000000000007</v>
      </c>
      <c r="L16" s="252">
        <v>5955.75</v>
      </c>
      <c r="M16" s="253">
        <v>5857.65</v>
      </c>
      <c r="N16" s="253">
        <v>5728</v>
      </c>
      <c r="O16" s="253">
        <v>1110500</v>
      </c>
      <c r="P16" s="254">
        <v>-3.2876115828434575E-2</v>
      </c>
    </row>
    <row r="17" spans="1:16" ht="12.75" customHeight="1">
      <c r="A17" s="245">
        <v>7</v>
      </c>
      <c r="B17" s="258" t="s">
        <v>43</v>
      </c>
      <c r="C17" s="255" t="s">
        <v>44</v>
      </c>
      <c r="D17" s="251">
        <v>45379</v>
      </c>
      <c r="E17" s="250">
        <v>27163.200000000001</v>
      </c>
      <c r="F17" s="250">
        <v>27265.783333333336</v>
      </c>
      <c r="G17" s="252">
        <v>27007.816666666673</v>
      </c>
      <c r="H17" s="252">
        <v>26852.433333333338</v>
      </c>
      <c r="I17" s="252">
        <v>26594.466666666674</v>
      </c>
      <c r="J17" s="252">
        <v>27421.166666666672</v>
      </c>
      <c r="K17" s="252">
        <v>27679.133333333339</v>
      </c>
      <c r="L17" s="252">
        <v>27834.51666666667</v>
      </c>
      <c r="M17" s="253">
        <v>27523.75</v>
      </c>
      <c r="N17" s="253">
        <v>27110.400000000001</v>
      </c>
      <c r="O17" s="253">
        <v>211680</v>
      </c>
      <c r="P17" s="254">
        <v>7.2325846973734301E-3</v>
      </c>
    </row>
    <row r="18" spans="1:16" ht="12.75" customHeight="1">
      <c r="A18" s="245">
        <v>8</v>
      </c>
      <c r="B18" s="258" t="s">
        <v>45</v>
      </c>
      <c r="C18" s="256" t="s">
        <v>46</v>
      </c>
      <c r="D18" s="251">
        <v>45379</v>
      </c>
      <c r="E18" s="250">
        <v>184.7</v>
      </c>
      <c r="F18" s="250">
        <v>186.35</v>
      </c>
      <c r="G18" s="252">
        <v>181.85</v>
      </c>
      <c r="H18" s="252">
        <v>179</v>
      </c>
      <c r="I18" s="252">
        <v>174.5</v>
      </c>
      <c r="J18" s="252">
        <v>189.2</v>
      </c>
      <c r="K18" s="252">
        <v>193.7</v>
      </c>
      <c r="L18" s="252">
        <v>196.54999999999998</v>
      </c>
      <c r="M18" s="253">
        <v>190.85</v>
      </c>
      <c r="N18" s="253">
        <v>183.5</v>
      </c>
      <c r="O18" s="253">
        <v>55668600</v>
      </c>
      <c r="P18" s="254">
        <v>-7.2264218862491E-2</v>
      </c>
    </row>
    <row r="19" spans="1:16" ht="12.75" customHeight="1">
      <c r="A19" s="245">
        <v>9</v>
      </c>
      <c r="B19" s="258" t="s">
        <v>47</v>
      </c>
      <c r="C19" s="253" t="s">
        <v>48</v>
      </c>
      <c r="D19" s="251">
        <v>45379</v>
      </c>
      <c r="E19" s="250">
        <v>214.6</v>
      </c>
      <c r="F19" s="250">
        <v>215.70000000000002</v>
      </c>
      <c r="G19" s="252">
        <v>211.00000000000003</v>
      </c>
      <c r="H19" s="252">
        <v>207.4</v>
      </c>
      <c r="I19" s="252">
        <v>202.70000000000002</v>
      </c>
      <c r="J19" s="252">
        <v>219.30000000000004</v>
      </c>
      <c r="K19" s="252">
        <v>224.00000000000003</v>
      </c>
      <c r="L19" s="252">
        <v>227.60000000000005</v>
      </c>
      <c r="M19" s="253">
        <v>220.4</v>
      </c>
      <c r="N19" s="253">
        <v>212.1</v>
      </c>
      <c r="O19" s="253">
        <v>49797800</v>
      </c>
      <c r="P19" s="254">
        <v>-3.980548453401514E-2</v>
      </c>
    </row>
    <row r="20" spans="1:16" ht="12.75" customHeight="1">
      <c r="A20" s="245">
        <v>10</v>
      </c>
      <c r="B20" s="258" t="s">
        <v>49</v>
      </c>
      <c r="C20" s="250" t="s">
        <v>50</v>
      </c>
      <c r="D20" s="251">
        <v>45379</v>
      </c>
      <c r="E20" s="250">
        <v>2574.0500000000002</v>
      </c>
      <c r="F20" s="250">
        <v>2600.5500000000002</v>
      </c>
      <c r="G20" s="252">
        <v>2538.5500000000002</v>
      </c>
      <c r="H20" s="252">
        <v>2503.0500000000002</v>
      </c>
      <c r="I20" s="252">
        <v>2441.0500000000002</v>
      </c>
      <c r="J20" s="252">
        <v>2636.05</v>
      </c>
      <c r="K20" s="252">
        <v>2698.05</v>
      </c>
      <c r="L20" s="252">
        <v>2733.55</v>
      </c>
      <c r="M20" s="253">
        <v>2662.55</v>
      </c>
      <c r="N20" s="253">
        <v>2565.0500000000002</v>
      </c>
      <c r="O20" s="253">
        <v>4854000</v>
      </c>
      <c r="P20" s="254">
        <v>1.9084209863324306E-2</v>
      </c>
    </row>
    <row r="21" spans="1:16" ht="12.75" customHeight="1">
      <c r="A21" s="245">
        <v>11</v>
      </c>
      <c r="B21" s="258" t="s">
        <v>45</v>
      </c>
      <c r="C21" s="250" t="s">
        <v>51</v>
      </c>
      <c r="D21" s="251">
        <v>45379</v>
      </c>
      <c r="E21" s="250">
        <v>3137.1</v>
      </c>
      <c r="F21" s="250">
        <v>3165.7666666666664</v>
      </c>
      <c r="G21" s="252">
        <v>3098.7333333333327</v>
      </c>
      <c r="H21" s="252">
        <v>3060.3666666666663</v>
      </c>
      <c r="I21" s="252">
        <v>2993.3333333333326</v>
      </c>
      <c r="J21" s="252">
        <v>3204.1333333333328</v>
      </c>
      <c r="K21" s="252">
        <v>3271.1666666666665</v>
      </c>
      <c r="L21" s="252">
        <v>3309.5333333333328</v>
      </c>
      <c r="M21" s="253">
        <v>3232.8</v>
      </c>
      <c r="N21" s="253">
        <v>3127.4</v>
      </c>
      <c r="O21" s="253">
        <v>18011700</v>
      </c>
      <c r="P21" s="254">
        <v>8.7197580645161296E-3</v>
      </c>
    </row>
    <row r="22" spans="1:16" ht="12.75" customHeight="1">
      <c r="A22" s="245">
        <v>12</v>
      </c>
      <c r="B22" s="258" t="s">
        <v>45</v>
      </c>
      <c r="C22" s="250" t="s">
        <v>52</v>
      </c>
      <c r="D22" s="251">
        <v>45379</v>
      </c>
      <c r="E22" s="250">
        <v>1306.8</v>
      </c>
      <c r="F22" s="250">
        <v>1319.5833333333333</v>
      </c>
      <c r="G22" s="252">
        <v>1288.2166666666665</v>
      </c>
      <c r="H22" s="252">
        <v>1269.6333333333332</v>
      </c>
      <c r="I22" s="252">
        <v>1238.2666666666664</v>
      </c>
      <c r="J22" s="252">
        <v>1338.1666666666665</v>
      </c>
      <c r="K22" s="252">
        <v>1369.5333333333333</v>
      </c>
      <c r="L22" s="252">
        <v>1388.1166666666666</v>
      </c>
      <c r="M22" s="253">
        <v>1350.95</v>
      </c>
      <c r="N22" s="253">
        <v>1301</v>
      </c>
      <c r="O22" s="253">
        <v>38584000</v>
      </c>
      <c r="P22" s="254">
        <v>3.3271204233348332E-2</v>
      </c>
    </row>
    <row r="23" spans="1:16" ht="12.75" customHeight="1">
      <c r="A23" s="245">
        <v>13</v>
      </c>
      <c r="B23" s="258" t="s">
        <v>43</v>
      </c>
      <c r="C23" s="250" t="s">
        <v>53</v>
      </c>
      <c r="D23" s="251">
        <v>45379</v>
      </c>
      <c r="E23" s="250">
        <v>5070.95</v>
      </c>
      <c r="F23" s="250">
        <v>5107.05</v>
      </c>
      <c r="G23" s="252">
        <v>5022.1000000000004</v>
      </c>
      <c r="H23" s="252">
        <v>4973.25</v>
      </c>
      <c r="I23" s="252">
        <v>4888.3</v>
      </c>
      <c r="J23" s="252">
        <v>5155.9000000000005</v>
      </c>
      <c r="K23" s="252">
        <v>5240.8499999999995</v>
      </c>
      <c r="L23" s="252">
        <v>5289.7000000000007</v>
      </c>
      <c r="M23" s="253">
        <v>5192</v>
      </c>
      <c r="N23" s="253">
        <v>5058.2</v>
      </c>
      <c r="O23" s="253">
        <v>1017200</v>
      </c>
      <c r="P23" s="254">
        <v>-6.4465715960148468E-3</v>
      </c>
    </row>
    <row r="24" spans="1:16" ht="12.75" customHeight="1">
      <c r="A24" s="245">
        <v>14</v>
      </c>
      <c r="B24" s="258" t="s">
        <v>49</v>
      </c>
      <c r="C24" s="250" t="s">
        <v>54</v>
      </c>
      <c r="D24" s="251">
        <v>45379</v>
      </c>
      <c r="E24" s="250">
        <v>589</v>
      </c>
      <c r="F24" s="250">
        <v>594</v>
      </c>
      <c r="G24" s="252">
        <v>581</v>
      </c>
      <c r="H24" s="252">
        <v>573</v>
      </c>
      <c r="I24" s="252">
        <v>560</v>
      </c>
      <c r="J24" s="252">
        <v>602</v>
      </c>
      <c r="K24" s="252">
        <v>615</v>
      </c>
      <c r="L24" s="252">
        <v>623</v>
      </c>
      <c r="M24" s="253">
        <v>607</v>
      </c>
      <c r="N24" s="253">
        <v>586</v>
      </c>
      <c r="O24" s="253">
        <v>46578600</v>
      </c>
      <c r="P24" s="254">
        <v>-4.998654208482332E-3</v>
      </c>
    </row>
    <row r="25" spans="1:16" ht="12.75" customHeight="1">
      <c r="A25" s="245">
        <v>15</v>
      </c>
      <c r="B25" s="258" t="s">
        <v>45</v>
      </c>
      <c r="C25" s="250" t="s">
        <v>55</v>
      </c>
      <c r="D25" s="251">
        <v>45379</v>
      </c>
      <c r="E25" s="250">
        <v>6165.8</v>
      </c>
      <c r="F25" s="250">
        <v>6193.0666666666657</v>
      </c>
      <c r="G25" s="252">
        <v>6101.1333333333314</v>
      </c>
      <c r="H25" s="252">
        <v>6036.4666666666653</v>
      </c>
      <c r="I25" s="252">
        <v>5944.533333333331</v>
      </c>
      <c r="J25" s="252">
        <v>6257.7333333333318</v>
      </c>
      <c r="K25" s="252">
        <v>6349.6666666666661</v>
      </c>
      <c r="L25" s="252">
        <v>6414.3333333333321</v>
      </c>
      <c r="M25" s="253">
        <v>6285</v>
      </c>
      <c r="N25" s="253">
        <v>6128.4</v>
      </c>
      <c r="O25" s="253">
        <v>2256000</v>
      </c>
      <c r="P25" s="254">
        <v>-3.7696614236203678E-2</v>
      </c>
    </row>
    <row r="26" spans="1:16" ht="12.75" customHeight="1">
      <c r="A26" s="245">
        <v>16</v>
      </c>
      <c r="B26" s="258" t="s">
        <v>56</v>
      </c>
      <c r="C26" s="250" t="s">
        <v>57</v>
      </c>
      <c r="D26" s="251">
        <v>45379</v>
      </c>
      <c r="E26" s="250">
        <v>504.1</v>
      </c>
      <c r="F26" s="250">
        <v>505.15000000000003</v>
      </c>
      <c r="G26" s="252">
        <v>498.95000000000005</v>
      </c>
      <c r="H26" s="252">
        <v>493.8</v>
      </c>
      <c r="I26" s="252">
        <v>487.6</v>
      </c>
      <c r="J26" s="252">
        <v>510.30000000000007</v>
      </c>
      <c r="K26" s="252">
        <v>516.5</v>
      </c>
      <c r="L26" s="252">
        <v>521.65000000000009</v>
      </c>
      <c r="M26" s="253">
        <v>511.35</v>
      </c>
      <c r="N26" s="253">
        <v>500</v>
      </c>
      <c r="O26" s="253">
        <v>13192000</v>
      </c>
      <c r="P26" s="254">
        <v>4.808211777417612E-2</v>
      </c>
    </row>
    <row r="27" spans="1:16" ht="12.75" customHeight="1">
      <c r="A27" s="245">
        <v>17</v>
      </c>
      <c r="B27" s="258" t="s">
        <v>56</v>
      </c>
      <c r="C27" s="250" t="s">
        <v>58</v>
      </c>
      <c r="D27" s="251">
        <v>45379</v>
      </c>
      <c r="E27" s="250">
        <v>167.85</v>
      </c>
      <c r="F27" s="250">
        <v>168.58333333333334</v>
      </c>
      <c r="G27" s="252">
        <v>166.66666666666669</v>
      </c>
      <c r="H27" s="252">
        <v>165.48333333333335</v>
      </c>
      <c r="I27" s="252">
        <v>163.56666666666669</v>
      </c>
      <c r="J27" s="252">
        <v>169.76666666666668</v>
      </c>
      <c r="K27" s="252">
        <v>171.68333333333337</v>
      </c>
      <c r="L27" s="252">
        <v>172.86666666666667</v>
      </c>
      <c r="M27" s="253">
        <v>170.5</v>
      </c>
      <c r="N27" s="253">
        <v>167.4</v>
      </c>
      <c r="O27" s="253">
        <v>117325000</v>
      </c>
      <c r="P27" s="254">
        <v>1.3869685447632216E-2</v>
      </c>
    </row>
    <row r="28" spans="1:16" ht="12.75" customHeight="1">
      <c r="A28" s="245">
        <v>18</v>
      </c>
      <c r="B28" s="258" t="s">
        <v>59</v>
      </c>
      <c r="C28" s="250" t="s">
        <v>60</v>
      </c>
      <c r="D28" s="251">
        <v>45379</v>
      </c>
      <c r="E28" s="250">
        <v>2887.4</v>
      </c>
      <c r="F28" s="250">
        <v>2890.65</v>
      </c>
      <c r="G28" s="252">
        <v>2872.3</v>
      </c>
      <c r="H28" s="252">
        <v>2857.2000000000003</v>
      </c>
      <c r="I28" s="252">
        <v>2838.8500000000004</v>
      </c>
      <c r="J28" s="252">
        <v>2905.75</v>
      </c>
      <c r="K28" s="252">
        <v>2924.0999999999995</v>
      </c>
      <c r="L28" s="252">
        <v>2939.2</v>
      </c>
      <c r="M28" s="253">
        <v>2909</v>
      </c>
      <c r="N28" s="253">
        <v>2875.55</v>
      </c>
      <c r="O28" s="253">
        <v>7838000</v>
      </c>
      <c r="P28" s="254">
        <v>-6.9178724374730763E-3</v>
      </c>
    </row>
    <row r="29" spans="1:16" ht="12.75" customHeight="1">
      <c r="A29" s="245">
        <v>19</v>
      </c>
      <c r="B29" s="258" t="s">
        <v>45</v>
      </c>
      <c r="C29" s="250" t="s">
        <v>61</v>
      </c>
      <c r="D29" s="251">
        <v>45379</v>
      </c>
      <c r="E29" s="250">
        <v>2053.85</v>
      </c>
      <c r="F29" s="250">
        <v>2071.3000000000002</v>
      </c>
      <c r="G29" s="252">
        <v>2027.1000000000004</v>
      </c>
      <c r="H29" s="252">
        <v>2000.3500000000001</v>
      </c>
      <c r="I29" s="252">
        <v>1956.1500000000003</v>
      </c>
      <c r="J29" s="252">
        <v>2098.0500000000002</v>
      </c>
      <c r="K29" s="252">
        <v>2142.25</v>
      </c>
      <c r="L29" s="252">
        <v>2169.0000000000005</v>
      </c>
      <c r="M29" s="253">
        <v>2115.5</v>
      </c>
      <c r="N29" s="253">
        <v>2044.55</v>
      </c>
      <c r="O29" s="253">
        <v>3531274</v>
      </c>
      <c r="P29" s="254">
        <v>-2.9649052037111739E-2</v>
      </c>
    </row>
    <row r="30" spans="1:16" ht="12.75" customHeight="1">
      <c r="A30" s="245">
        <v>20</v>
      </c>
      <c r="B30" s="258" t="s">
        <v>45</v>
      </c>
      <c r="C30" s="255" t="s">
        <v>62</v>
      </c>
      <c r="D30" s="251">
        <v>45379</v>
      </c>
      <c r="E30" s="250">
        <v>6065.55</v>
      </c>
      <c r="F30" s="250">
        <v>6049.6166666666659</v>
      </c>
      <c r="G30" s="252">
        <v>6004.2333333333318</v>
      </c>
      <c r="H30" s="252">
        <v>5942.9166666666661</v>
      </c>
      <c r="I30" s="252">
        <v>5897.5333333333319</v>
      </c>
      <c r="J30" s="252">
        <v>6110.9333333333316</v>
      </c>
      <c r="K30" s="252">
        <v>6156.3166666666648</v>
      </c>
      <c r="L30" s="252">
        <v>6217.6333333333314</v>
      </c>
      <c r="M30" s="253">
        <v>6095</v>
      </c>
      <c r="N30" s="253">
        <v>5988.3</v>
      </c>
      <c r="O30" s="253">
        <v>363375</v>
      </c>
      <c r="P30" s="254">
        <v>-1.7241379310344827E-2</v>
      </c>
    </row>
    <row r="31" spans="1:16" ht="12.75" customHeight="1">
      <c r="A31" s="245">
        <v>21</v>
      </c>
      <c r="B31" s="258" t="s">
        <v>63</v>
      </c>
      <c r="C31" s="250" t="s">
        <v>64</v>
      </c>
      <c r="D31" s="251">
        <v>45379</v>
      </c>
      <c r="E31" s="250">
        <v>579</v>
      </c>
      <c r="F31" s="250">
        <v>582.06666666666661</v>
      </c>
      <c r="G31" s="252">
        <v>572.83333333333326</v>
      </c>
      <c r="H31" s="252">
        <v>566.66666666666663</v>
      </c>
      <c r="I31" s="252">
        <v>557.43333333333328</v>
      </c>
      <c r="J31" s="252">
        <v>588.23333333333323</v>
      </c>
      <c r="K31" s="252">
        <v>597.46666666666658</v>
      </c>
      <c r="L31" s="252">
        <v>603.63333333333321</v>
      </c>
      <c r="M31" s="253">
        <v>591.29999999999995</v>
      </c>
      <c r="N31" s="253">
        <v>575.9</v>
      </c>
      <c r="O31" s="253">
        <v>22081000</v>
      </c>
      <c r="P31" s="254">
        <v>1.3354749885268472E-2</v>
      </c>
    </row>
    <row r="32" spans="1:16" ht="12.75" customHeight="1">
      <c r="A32" s="245">
        <v>22</v>
      </c>
      <c r="B32" s="258" t="s">
        <v>43</v>
      </c>
      <c r="C32" s="250" t="s">
        <v>65</v>
      </c>
      <c r="D32" s="251">
        <v>45379</v>
      </c>
      <c r="E32" s="250">
        <v>1048.4000000000001</v>
      </c>
      <c r="F32" s="250">
        <v>1059.2333333333333</v>
      </c>
      <c r="G32" s="252">
        <v>1029.7166666666667</v>
      </c>
      <c r="H32" s="252">
        <v>1011.0333333333333</v>
      </c>
      <c r="I32" s="252">
        <v>981.51666666666665</v>
      </c>
      <c r="J32" s="252">
        <v>1077.9166666666667</v>
      </c>
      <c r="K32" s="252">
        <v>1107.4333333333336</v>
      </c>
      <c r="L32" s="252">
        <v>1126.1166666666668</v>
      </c>
      <c r="M32" s="253">
        <v>1088.75</v>
      </c>
      <c r="N32" s="253">
        <v>1040.55</v>
      </c>
      <c r="O32" s="253">
        <v>20436900</v>
      </c>
      <c r="P32" s="254">
        <v>1.9871548553548883E-2</v>
      </c>
    </row>
    <row r="33" spans="1:16" ht="12.75" customHeight="1">
      <c r="A33" s="245">
        <v>23</v>
      </c>
      <c r="B33" s="258" t="s">
        <v>63</v>
      </c>
      <c r="C33" s="250" t="s">
        <v>66</v>
      </c>
      <c r="D33" s="251">
        <v>45379</v>
      </c>
      <c r="E33" s="250">
        <v>1102.5</v>
      </c>
      <c r="F33" s="250">
        <v>1106.1499999999999</v>
      </c>
      <c r="G33" s="252">
        <v>1087.2999999999997</v>
      </c>
      <c r="H33" s="252">
        <v>1072.0999999999999</v>
      </c>
      <c r="I33" s="252">
        <v>1053.2499999999998</v>
      </c>
      <c r="J33" s="252">
        <v>1121.3499999999997</v>
      </c>
      <c r="K33" s="252">
        <v>1140.1999999999996</v>
      </c>
      <c r="L33" s="252">
        <v>1155.3999999999996</v>
      </c>
      <c r="M33" s="253">
        <v>1125</v>
      </c>
      <c r="N33" s="253">
        <v>1090.95</v>
      </c>
      <c r="O33" s="253">
        <v>47560625</v>
      </c>
      <c r="P33" s="254">
        <v>-2.5509354710650668E-2</v>
      </c>
    </row>
    <row r="34" spans="1:16" ht="12.75" customHeight="1">
      <c r="A34" s="245">
        <v>24</v>
      </c>
      <c r="B34" s="258" t="s">
        <v>56</v>
      </c>
      <c r="C34" s="250" t="s">
        <v>67</v>
      </c>
      <c r="D34" s="251">
        <v>45379</v>
      </c>
      <c r="E34" s="250">
        <v>8556.7000000000007</v>
      </c>
      <c r="F34" s="250">
        <v>8587.9166666666661</v>
      </c>
      <c r="G34" s="252">
        <v>8476.8833333333314</v>
      </c>
      <c r="H34" s="252">
        <v>8397.0666666666657</v>
      </c>
      <c r="I34" s="252">
        <v>8286.033333333331</v>
      </c>
      <c r="J34" s="252">
        <v>8667.7333333333318</v>
      </c>
      <c r="K34" s="252">
        <v>8778.7666666666682</v>
      </c>
      <c r="L34" s="252">
        <v>8858.5833333333321</v>
      </c>
      <c r="M34" s="253">
        <v>8698.9500000000007</v>
      </c>
      <c r="N34" s="253">
        <v>8508.1</v>
      </c>
      <c r="O34" s="253">
        <v>2453250</v>
      </c>
      <c r="P34" s="254">
        <v>-4.1607469048102292E-3</v>
      </c>
    </row>
    <row r="35" spans="1:16" ht="12.75" customHeight="1">
      <c r="A35" s="245">
        <v>25</v>
      </c>
      <c r="B35" s="258" t="s">
        <v>68</v>
      </c>
      <c r="C35" s="250" t="s">
        <v>69</v>
      </c>
      <c r="D35" s="251">
        <v>45379</v>
      </c>
      <c r="E35" s="250">
        <v>1601</v>
      </c>
      <c r="F35" s="250">
        <v>1597.0333333333335</v>
      </c>
      <c r="G35" s="252">
        <v>1579.0666666666671</v>
      </c>
      <c r="H35" s="252">
        <v>1557.1333333333334</v>
      </c>
      <c r="I35" s="252">
        <v>1539.166666666667</v>
      </c>
      <c r="J35" s="252">
        <v>1618.9666666666672</v>
      </c>
      <c r="K35" s="252">
        <v>1636.9333333333338</v>
      </c>
      <c r="L35" s="252">
        <v>1658.8666666666672</v>
      </c>
      <c r="M35" s="253">
        <v>1615</v>
      </c>
      <c r="N35" s="253">
        <v>1575.1</v>
      </c>
      <c r="O35" s="253">
        <v>10015500</v>
      </c>
      <c r="P35" s="254">
        <v>-1.9817968291250734E-2</v>
      </c>
    </row>
    <row r="36" spans="1:16" ht="12.75" customHeight="1">
      <c r="A36" s="245">
        <v>26</v>
      </c>
      <c r="B36" s="258" t="s">
        <v>68</v>
      </c>
      <c r="C36" s="250" t="s">
        <v>70</v>
      </c>
      <c r="D36" s="251">
        <v>45379</v>
      </c>
      <c r="E36" s="250">
        <v>6474.35</v>
      </c>
      <c r="F36" s="250">
        <v>6457.1166666666659</v>
      </c>
      <c r="G36" s="252">
        <v>6397.2333333333318</v>
      </c>
      <c r="H36" s="252">
        <v>6320.1166666666659</v>
      </c>
      <c r="I36" s="252">
        <v>6260.2333333333318</v>
      </c>
      <c r="J36" s="252">
        <v>6534.2333333333318</v>
      </c>
      <c r="K36" s="252">
        <v>6594.116666666665</v>
      </c>
      <c r="L36" s="252">
        <v>6671.2333333333318</v>
      </c>
      <c r="M36" s="253">
        <v>6517</v>
      </c>
      <c r="N36" s="253">
        <v>6380</v>
      </c>
      <c r="O36" s="253">
        <v>9945375</v>
      </c>
      <c r="P36" s="254">
        <v>-6.0464477119692179E-3</v>
      </c>
    </row>
    <row r="37" spans="1:16" ht="12.75" customHeight="1">
      <c r="A37" s="245">
        <v>27</v>
      </c>
      <c r="B37" s="258" t="s">
        <v>56</v>
      </c>
      <c r="C37" s="250" t="s">
        <v>71</v>
      </c>
      <c r="D37" s="251">
        <v>45379</v>
      </c>
      <c r="E37" s="250">
        <v>2358.0500000000002</v>
      </c>
      <c r="F37" s="250">
        <v>2315.3166666666671</v>
      </c>
      <c r="G37" s="252">
        <v>2262.733333333334</v>
      </c>
      <c r="H37" s="252">
        <v>2167.416666666667</v>
      </c>
      <c r="I37" s="252">
        <v>2114.8333333333339</v>
      </c>
      <c r="J37" s="252">
        <v>2410.6333333333341</v>
      </c>
      <c r="K37" s="252">
        <v>2463.2166666666672</v>
      </c>
      <c r="L37" s="252">
        <v>2558.5333333333342</v>
      </c>
      <c r="M37" s="253">
        <v>2367.9</v>
      </c>
      <c r="N37" s="253">
        <v>2220</v>
      </c>
      <c r="O37" s="253">
        <v>2556000</v>
      </c>
      <c r="P37" s="254">
        <v>-2.9944210406467039E-2</v>
      </c>
    </row>
    <row r="38" spans="1:16" ht="12.75" customHeight="1">
      <c r="A38" s="245">
        <v>28</v>
      </c>
      <c r="B38" s="258" t="s">
        <v>45</v>
      </c>
      <c r="C38" s="256" t="s">
        <v>72</v>
      </c>
      <c r="D38" s="251">
        <v>45379</v>
      </c>
      <c r="E38" s="250">
        <v>364.9</v>
      </c>
      <c r="F38" s="250">
        <v>367.63333333333338</v>
      </c>
      <c r="G38" s="252">
        <v>358.71666666666675</v>
      </c>
      <c r="H38" s="252">
        <v>352.53333333333336</v>
      </c>
      <c r="I38" s="252">
        <v>343.61666666666673</v>
      </c>
      <c r="J38" s="252">
        <v>373.81666666666678</v>
      </c>
      <c r="K38" s="252">
        <v>382.73333333333341</v>
      </c>
      <c r="L38" s="252">
        <v>388.9166666666668</v>
      </c>
      <c r="M38" s="253">
        <v>376.55</v>
      </c>
      <c r="N38" s="253">
        <v>361.45</v>
      </c>
      <c r="O38" s="253">
        <v>10372800</v>
      </c>
      <c r="P38" s="254">
        <v>-3.3820138355111452E-3</v>
      </c>
    </row>
    <row r="39" spans="1:16" ht="12.75" customHeight="1">
      <c r="A39" s="245">
        <v>29</v>
      </c>
      <c r="B39" s="258" t="s">
        <v>63</v>
      </c>
      <c r="C39" s="250" t="s">
        <v>73</v>
      </c>
      <c r="D39" s="251">
        <v>45379</v>
      </c>
      <c r="E39" s="250">
        <v>189.75</v>
      </c>
      <c r="F39" s="250">
        <v>190.85</v>
      </c>
      <c r="G39" s="252">
        <v>187.79999999999998</v>
      </c>
      <c r="H39" s="252">
        <v>185.85</v>
      </c>
      <c r="I39" s="252">
        <v>182.79999999999998</v>
      </c>
      <c r="J39" s="252">
        <v>192.79999999999998</v>
      </c>
      <c r="K39" s="252">
        <v>195.85</v>
      </c>
      <c r="L39" s="252">
        <v>197.79999999999998</v>
      </c>
      <c r="M39" s="253">
        <v>193.9</v>
      </c>
      <c r="N39" s="253">
        <v>188.9</v>
      </c>
      <c r="O39" s="253">
        <v>104112500</v>
      </c>
      <c r="P39" s="254">
        <v>1.2964584549523253E-2</v>
      </c>
    </row>
    <row r="40" spans="1:16" ht="12.75" customHeight="1">
      <c r="A40" s="245">
        <v>30</v>
      </c>
      <c r="B40" s="258" t="s">
        <v>63</v>
      </c>
      <c r="C40" s="250" t="s">
        <v>74</v>
      </c>
      <c r="D40" s="251">
        <v>45379</v>
      </c>
      <c r="E40" s="250">
        <v>273</v>
      </c>
      <c r="F40" s="250">
        <v>275.3</v>
      </c>
      <c r="G40" s="252">
        <v>269.90000000000003</v>
      </c>
      <c r="H40" s="252">
        <v>266.8</v>
      </c>
      <c r="I40" s="252">
        <v>261.40000000000003</v>
      </c>
      <c r="J40" s="252">
        <v>278.40000000000003</v>
      </c>
      <c r="K40" s="252">
        <v>283.8</v>
      </c>
      <c r="L40" s="252">
        <v>286.90000000000003</v>
      </c>
      <c r="M40" s="253">
        <v>280.7</v>
      </c>
      <c r="N40" s="253">
        <v>272.2</v>
      </c>
      <c r="O40" s="253">
        <v>122893875</v>
      </c>
      <c r="P40" s="254">
        <v>2.6728396534854305E-3</v>
      </c>
    </row>
    <row r="41" spans="1:16" ht="12.75" customHeight="1">
      <c r="A41" s="245">
        <v>31</v>
      </c>
      <c r="B41" s="258" t="s">
        <v>59</v>
      </c>
      <c r="C41" s="250" t="s">
        <v>75</v>
      </c>
      <c r="D41" s="251">
        <v>45379</v>
      </c>
      <c r="E41" s="250">
        <v>1431.65</v>
      </c>
      <c r="F41" s="250">
        <v>1439.7333333333333</v>
      </c>
      <c r="G41" s="252">
        <v>1418.4666666666667</v>
      </c>
      <c r="H41" s="252">
        <v>1405.2833333333333</v>
      </c>
      <c r="I41" s="252">
        <v>1384.0166666666667</v>
      </c>
      <c r="J41" s="252">
        <v>1452.9166666666667</v>
      </c>
      <c r="K41" s="252">
        <v>1474.1833333333336</v>
      </c>
      <c r="L41" s="252">
        <v>1487.3666666666668</v>
      </c>
      <c r="M41" s="253">
        <v>1461</v>
      </c>
      <c r="N41" s="253">
        <v>1426.55</v>
      </c>
      <c r="O41" s="253">
        <v>2965500</v>
      </c>
      <c r="P41" s="254">
        <v>2.5414937759336099E-2</v>
      </c>
    </row>
    <row r="42" spans="1:16" ht="12.75" customHeight="1">
      <c r="A42" s="245">
        <v>32</v>
      </c>
      <c r="B42" s="258" t="s">
        <v>41</v>
      </c>
      <c r="C42" s="250" t="s">
        <v>76</v>
      </c>
      <c r="D42" s="251">
        <v>45379</v>
      </c>
      <c r="E42" s="250">
        <v>204.75</v>
      </c>
      <c r="F42" s="250">
        <v>206.06666666666669</v>
      </c>
      <c r="G42" s="252">
        <v>200.68333333333339</v>
      </c>
      <c r="H42" s="252">
        <v>196.6166666666667</v>
      </c>
      <c r="I42" s="252">
        <v>191.23333333333341</v>
      </c>
      <c r="J42" s="252">
        <v>210.13333333333338</v>
      </c>
      <c r="K42" s="252">
        <v>215.51666666666665</v>
      </c>
      <c r="L42" s="252">
        <v>219.58333333333337</v>
      </c>
      <c r="M42" s="253">
        <v>211.45</v>
      </c>
      <c r="N42" s="253">
        <v>202</v>
      </c>
      <c r="O42" s="253">
        <v>155712600</v>
      </c>
      <c r="P42" s="254">
        <v>3.7957369200957485E-2</v>
      </c>
    </row>
    <row r="43" spans="1:16" ht="12.75" customHeight="1">
      <c r="A43" s="245">
        <v>33</v>
      </c>
      <c r="B43" s="258" t="s">
        <v>59</v>
      </c>
      <c r="C43" s="250" t="s">
        <v>77</v>
      </c>
      <c r="D43" s="251">
        <v>45379</v>
      </c>
      <c r="E43" s="250">
        <v>561.4</v>
      </c>
      <c r="F43" s="250">
        <v>563.80000000000007</v>
      </c>
      <c r="G43" s="252">
        <v>557.60000000000014</v>
      </c>
      <c r="H43" s="252">
        <v>553.80000000000007</v>
      </c>
      <c r="I43" s="252">
        <v>547.60000000000014</v>
      </c>
      <c r="J43" s="252">
        <v>567.60000000000014</v>
      </c>
      <c r="K43" s="252">
        <v>573.80000000000018</v>
      </c>
      <c r="L43" s="252">
        <v>577.60000000000014</v>
      </c>
      <c r="M43" s="253">
        <v>570</v>
      </c>
      <c r="N43" s="253">
        <v>560</v>
      </c>
      <c r="O43" s="253">
        <v>15754200</v>
      </c>
      <c r="P43" s="254">
        <v>7.8534031413612562E-3</v>
      </c>
    </row>
    <row r="44" spans="1:16" ht="12.75" customHeight="1">
      <c r="A44" s="245">
        <v>34</v>
      </c>
      <c r="B44" s="258" t="s">
        <v>56</v>
      </c>
      <c r="C44" s="250" t="s">
        <v>78</v>
      </c>
      <c r="D44" s="251">
        <v>45379</v>
      </c>
      <c r="E44" s="250">
        <v>1159.9000000000001</v>
      </c>
      <c r="F44" s="250">
        <v>1156.7500000000002</v>
      </c>
      <c r="G44" s="252">
        <v>1143.5500000000004</v>
      </c>
      <c r="H44" s="252">
        <v>1127.2000000000003</v>
      </c>
      <c r="I44" s="252">
        <v>1114.0000000000005</v>
      </c>
      <c r="J44" s="252">
        <v>1173.1000000000004</v>
      </c>
      <c r="K44" s="252">
        <v>1186.3000000000002</v>
      </c>
      <c r="L44" s="252">
        <v>1202.6500000000003</v>
      </c>
      <c r="M44" s="253">
        <v>1169.95</v>
      </c>
      <c r="N44" s="253">
        <v>1140.4000000000001</v>
      </c>
      <c r="O44" s="253">
        <v>7489500</v>
      </c>
      <c r="P44" s="254">
        <v>-1.9378068739770868E-2</v>
      </c>
    </row>
    <row r="45" spans="1:16" ht="12.75" customHeight="1">
      <c r="A45" s="245">
        <v>35</v>
      </c>
      <c r="B45" s="258" t="s">
        <v>79</v>
      </c>
      <c r="C45" s="250" t="s">
        <v>80</v>
      </c>
      <c r="D45" s="251">
        <v>45379</v>
      </c>
      <c r="E45" s="250">
        <v>1209.0999999999999</v>
      </c>
      <c r="F45" s="250">
        <v>1207.6666666666667</v>
      </c>
      <c r="G45" s="252">
        <v>1202.8333333333335</v>
      </c>
      <c r="H45" s="252">
        <v>1196.5666666666668</v>
      </c>
      <c r="I45" s="252">
        <v>1191.7333333333336</v>
      </c>
      <c r="J45" s="252">
        <v>1213.9333333333334</v>
      </c>
      <c r="K45" s="252">
        <v>1218.7666666666669</v>
      </c>
      <c r="L45" s="252">
        <v>1225.0333333333333</v>
      </c>
      <c r="M45" s="253">
        <v>1212.5</v>
      </c>
      <c r="N45" s="253">
        <v>1201.4000000000001</v>
      </c>
      <c r="O45" s="253">
        <v>34442250</v>
      </c>
      <c r="P45" s="254">
        <v>4.7946344437669753E-3</v>
      </c>
    </row>
    <row r="46" spans="1:16" ht="12.75" customHeight="1">
      <c r="A46" s="245">
        <v>36</v>
      </c>
      <c r="B46" s="258" t="s">
        <v>41</v>
      </c>
      <c r="C46" s="250" t="s">
        <v>81</v>
      </c>
      <c r="D46" s="251">
        <v>45379</v>
      </c>
      <c r="E46" s="250">
        <v>245.5</v>
      </c>
      <c r="F46" s="250">
        <v>248.91666666666666</v>
      </c>
      <c r="G46" s="252">
        <v>240.93333333333334</v>
      </c>
      <c r="H46" s="252">
        <v>236.36666666666667</v>
      </c>
      <c r="I46" s="252">
        <v>228.38333333333335</v>
      </c>
      <c r="J46" s="252">
        <v>253.48333333333332</v>
      </c>
      <c r="K46" s="252">
        <v>261.46666666666658</v>
      </c>
      <c r="L46" s="252">
        <v>266.0333333333333</v>
      </c>
      <c r="M46" s="253">
        <v>256.89999999999998</v>
      </c>
      <c r="N46" s="253">
        <v>244.35</v>
      </c>
      <c r="O46" s="253">
        <v>91497000</v>
      </c>
      <c r="P46" s="254">
        <v>7.0384473651885521E-2</v>
      </c>
    </row>
    <row r="47" spans="1:16" ht="12.75" customHeight="1">
      <c r="A47" s="245">
        <v>37</v>
      </c>
      <c r="B47" s="258" t="s">
        <v>43</v>
      </c>
      <c r="C47" s="250" t="s">
        <v>82</v>
      </c>
      <c r="D47" s="251">
        <v>45379</v>
      </c>
      <c r="E47" s="250">
        <v>271.7</v>
      </c>
      <c r="F47" s="250">
        <v>275.23333333333335</v>
      </c>
      <c r="G47" s="252">
        <v>267.4666666666667</v>
      </c>
      <c r="H47" s="252">
        <v>263.23333333333335</v>
      </c>
      <c r="I47" s="252">
        <v>255.4666666666667</v>
      </c>
      <c r="J47" s="252">
        <v>279.4666666666667</v>
      </c>
      <c r="K47" s="252">
        <v>287.23333333333335</v>
      </c>
      <c r="L47" s="252">
        <v>291.4666666666667</v>
      </c>
      <c r="M47" s="253">
        <v>283</v>
      </c>
      <c r="N47" s="253">
        <v>271</v>
      </c>
      <c r="O47" s="253">
        <v>49395000</v>
      </c>
      <c r="P47" s="254">
        <v>2.5377549431729721E-2</v>
      </c>
    </row>
    <row r="48" spans="1:16" ht="12.75" customHeight="1">
      <c r="A48" s="245">
        <v>38</v>
      </c>
      <c r="B48" s="258" t="s">
        <v>56</v>
      </c>
      <c r="C48" s="250" t="s">
        <v>83</v>
      </c>
      <c r="D48" s="251">
        <v>45379</v>
      </c>
      <c r="E48" s="250">
        <v>29583.85</v>
      </c>
      <c r="F48" s="250">
        <v>29622.683333333334</v>
      </c>
      <c r="G48" s="252">
        <v>29362.366666666669</v>
      </c>
      <c r="H48" s="252">
        <v>29140.883333333335</v>
      </c>
      <c r="I48" s="252">
        <v>28880.566666666669</v>
      </c>
      <c r="J48" s="252">
        <v>29844.166666666668</v>
      </c>
      <c r="K48" s="252">
        <v>30104.483333333334</v>
      </c>
      <c r="L48" s="252">
        <v>30325.966666666667</v>
      </c>
      <c r="M48" s="253">
        <v>29883</v>
      </c>
      <c r="N48" s="253">
        <v>29401.200000000001</v>
      </c>
      <c r="O48" s="253">
        <v>265500</v>
      </c>
      <c r="P48" s="254">
        <v>-5.245410266017235E-3</v>
      </c>
    </row>
    <row r="49" spans="1:16" ht="12.75" customHeight="1">
      <c r="A49" s="245">
        <v>39</v>
      </c>
      <c r="B49" s="258" t="s">
        <v>84</v>
      </c>
      <c r="C49" s="250" t="s">
        <v>85</v>
      </c>
      <c r="D49" s="251">
        <v>45379</v>
      </c>
      <c r="E49" s="250">
        <v>624.54999999999995</v>
      </c>
      <c r="F49" s="250">
        <v>626.43333333333328</v>
      </c>
      <c r="G49" s="252">
        <v>616.41666666666652</v>
      </c>
      <c r="H49" s="252">
        <v>608.28333333333319</v>
      </c>
      <c r="I49" s="252">
        <v>598.26666666666642</v>
      </c>
      <c r="J49" s="252">
        <v>634.56666666666661</v>
      </c>
      <c r="K49" s="252">
        <v>644.58333333333326</v>
      </c>
      <c r="L49" s="252">
        <v>652.7166666666667</v>
      </c>
      <c r="M49" s="253">
        <v>636.45000000000005</v>
      </c>
      <c r="N49" s="253">
        <v>618.29999999999995</v>
      </c>
      <c r="O49" s="253">
        <v>27817200</v>
      </c>
      <c r="P49" s="254">
        <v>-4.2147018718234786E-2</v>
      </c>
    </row>
    <row r="50" spans="1:16" ht="12.75" customHeight="1">
      <c r="A50" s="245">
        <v>40</v>
      </c>
      <c r="B50" s="258" t="s">
        <v>59</v>
      </c>
      <c r="C50" s="250" t="s">
        <v>86</v>
      </c>
      <c r="D50" s="251">
        <v>45379</v>
      </c>
      <c r="E50" s="250">
        <v>4888.75</v>
      </c>
      <c r="F50" s="250">
        <v>4907.1500000000005</v>
      </c>
      <c r="G50" s="252">
        <v>4858.6000000000013</v>
      </c>
      <c r="H50" s="252">
        <v>4828.4500000000007</v>
      </c>
      <c r="I50" s="252">
        <v>4779.9000000000015</v>
      </c>
      <c r="J50" s="252">
        <v>4937.3000000000011</v>
      </c>
      <c r="K50" s="252">
        <v>4985.8500000000004</v>
      </c>
      <c r="L50" s="252">
        <v>5016.0000000000009</v>
      </c>
      <c r="M50" s="253">
        <v>4955.7</v>
      </c>
      <c r="N50" s="253">
        <v>4877</v>
      </c>
      <c r="O50" s="253">
        <v>2460800</v>
      </c>
      <c r="P50" s="254">
        <v>8.9481818921337351E-4</v>
      </c>
    </row>
    <row r="51" spans="1:16" ht="12.75" customHeight="1">
      <c r="A51" s="245">
        <v>41</v>
      </c>
      <c r="B51" s="258" t="s">
        <v>87</v>
      </c>
      <c r="C51" s="255" t="s">
        <v>88</v>
      </c>
      <c r="D51" s="251">
        <v>45379</v>
      </c>
      <c r="E51" s="250">
        <v>763.95</v>
      </c>
      <c r="F51" s="250">
        <v>772.56666666666661</v>
      </c>
      <c r="G51" s="252">
        <v>752.63333333333321</v>
      </c>
      <c r="H51" s="252">
        <v>741.31666666666661</v>
      </c>
      <c r="I51" s="252">
        <v>721.38333333333321</v>
      </c>
      <c r="J51" s="252">
        <v>783.88333333333321</v>
      </c>
      <c r="K51" s="252">
        <v>803.81666666666661</v>
      </c>
      <c r="L51" s="252">
        <v>815.13333333333321</v>
      </c>
      <c r="M51" s="253">
        <v>792.5</v>
      </c>
      <c r="N51" s="253">
        <v>761.25</v>
      </c>
      <c r="O51" s="253">
        <v>8098000</v>
      </c>
      <c r="P51" s="254">
        <v>3.1592356687898088E-2</v>
      </c>
    </row>
    <row r="52" spans="1:16" ht="12.75" customHeight="1">
      <c r="A52" s="245">
        <v>42</v>
      </c>
      <c r="B52" s="258" t="s">
        <v>63</v>
      </c>
      <c r="C52" s="250" t="s">
        <v>89</v>
      </c>
      <c r="D52" s="251">
        <v>45379</v>
      </c>
      <c r="E52" s="250">
        <v>570.04999999999995</v>
      </c>
      <c r="F52" s="250">
        <v>576.59999999999991</v>
      </c>
      <c r="G52" s="252">
        <v>561.79999999999984</v>
      </c>
      <c r="H52" s="252">
        <v>553.54999999999995</v>
      </c>
      <c r="I52" s="252">
        <v>538.74999999999989</v>
      </c>
      <c r="J52" s="252">
        <v>584.8499999999998</v>
      </c>
      <c r="K52" s="252">
        <v>599.65</v>
      </c>
      <c r="L52" s="252">
        <v>607.89999999999975</v>
      </c>
      <c r="M52" s="253">
        <v>591.4</v>
      </c>
      <c r="N52" s="253">
        <v>568.35</v>
      </c>
      <c r="O52" s="253">
        <v>46882800</v>
      </c>
      <c r="P52" s="254">
        <v>4.7096424048724599E-2</v>
      </c>
    </row>
    <row r="53" spans="1:16" ht="12.75" customHeight="1">
      <c r="A53" s="245">
        <v>43</v>
      </c>
      <c r="B53" s="258" t="s">
        <v>68</v>
      </c>
      <c r="C53" s="257" t="s">
        <v>90</v>
      </c>
      <c r="D53" s="251">
        <v>45379</v>
      </c>
      <c r="E53" s="250">
        <v>762.2</v>
      </c>
      <c r="F53" s="250">
        <v>763.56666666666661</v>
      </c>
      <c r="G53" s="252">
        <v>755.13333333333321</v>
      </c>
      <c r="H53" s="252">
        <v>748.06666666666661</v>
      </c>
      <c r="I53" s="252">
        <v>739.63333333333321</v>
      </c>
      <c r="J53" s="252">
        <v>770.63333333333321</v>
      </c>
      <c r="K53" s="252">
        <v>779.06666666666661</v>
      </c>
      <c r="L53" s="252">
        <v>786.13333333333321</v>
      </c>
      <c r="M53" s="253">
        <v>772</v>
      </c>
      <c r="N53" s="253">
        <v>756.5</v>
      </c>
      <c r="O53" s="253">
        <v>3819075</v>
      </c>
      <c r="P53" s="254">
        <v>1.6083009079118027E-2</v>
      </c>
    </row>
    <row r="54" spans="1:16" ht="12.75" customHeight="1">
      <c r="A54" s="245">
        <v>44</v>
      </c>
      <c r="B54" s="258" t="s">
        <v>45</v>
      </c>
      <c r="C54" s="255" t="s">
        <v>91</v>
      </c>
      <c r="D54" s="251">
        <v>45379</v>
      </c>
      <c r="E54" s="250">
        <v>360.95</v>
      </c>
      <c r="F54" s="250">
        <v>365.43333333333334</v>
      </c>
      <c r="G54" s="252">
        <v>355.51666666666665</v>
      </c>
      <c r="H54" s="252">
        <v>350.08333333333331</v>
      </c>
      <c r="I54" s="252">
        <v>340.16666666666663</v>
      </c>
      <c r="J54" s="252">
        <v>370.86666666666667</v>
      </c>
      <c r="K54" s="252">
        <v>380.7833333333333</v>
      </c>
      <c r="L54" s="252">
        <v>386.2166666666667</v>
      </c>
      <c r="M54" s="253">
        <v>375.35</v>
      </c>
      <c r="N54" s="253">
        <v>360</v>
      </c>
      <c r="O54" s="253">
        <v>7930600</v>
      </c>
      <c r="P54" s="254">
        <v>6.753497346840328E-3</v>
      </c>
    </row>
    <row r="55" spans="1:16" ht="12.75" customHeight="1">
      <c r="A55" s="245">
        <v>45</v>
      </c>
      <c r="B55" s="258" t="s">
        <v>68</v>
      </c>
      <c r="C55" s="250" t="s">
        <v>92</v>
      </c>
      <c r="D55" s="251">
        <v>45379</v>
      </c>
      <c r="E55" s="250">
        <v>1071.5</v>
      </c>
      <c r="F55" s="250">
        <v>1078.3333333333333</v>
      </c>
      <c r="G55" s="252">
        <v>1055.6166666666666</v>
      </c>
      <c r="H55" s="252">
        <v>1039.7333333333333</v>
      </c>
      <c r="I55" s="252">
        <v>1017.0166666666667</v>
      </c>
      <c r="J55" s="252">
        <v>1094.2166666666665</v>
      </c>
      <c r="K55" s="252">
        <v>1116.9333333333332</v>
      </c>
      <c r="L55" s="252">
        <v>1132.8166666666664</v>
      </c>
      <c r="M55" s="253">
        <v>1101.05</v>
      </c>
      <c r="N55" s="253">
        <v>1062.45</v>
      </c>
      <c r="O55" s="253">
        <v>14105000</v>
      </c>
      <c r="P55" s="254">
        <v>3.3789791926018141E-3</v>
      </c>
    </row>
    <row r="56" spans="1:16" ht="12.75" customHeight="1">
      <c r="A56" s="245">
        <v>46</v>
      </c>
      <c r="B56" s="258" t="s">
        <v>43</v>
      </c>
      <c r="C56" s="250" t="s">
        <v>93</v>
      </c>
      <c r="D56" s="251">
        <v>45379</v>
      </c>
      <c r="E56" s="250">
        <v>1472</v>
      </c>
      <c r="F56" s="250">
        <v>1486.05</v>
      </c>
      <c r="G56" s="252">
        <v>1452.8</v>
      </c>
      <c r="H56" s="252">
        <v>1433.6</v>
      </c>
      <c r="I56" s="252">
        <v>1400.35</v>
      </c>
      <c r="J56" s="252">
        <v>1505.25</v>
      </c>
      <c r="K56" s="252">
        <v>1538.5</v>
      </c>
      <c r="L56" s="252">
        <v>1557.7</v>
      </c>
      <c r="M56" s="253">
        <v>1519.3</v>
      </c>
      <c r="N56" s="253">
        <v>1466.85</v>
      </c>
      <c r="O56" s="253">
        <v>10190050</v>
      </c>
      <c r="P56" s="254">
        <v>2.1369470323799596E-2</v>
      </c>
    </row>
    <row r="57" spans="1:16" ht="12.75" customHeight="1">
      <c r="A57" s="245">
        <v>47</v>
      </c>
      <c r="B57" s="258" t="s">
        <v>45</v>
      </c>
      <c r="C57" s="250" t="s">
        <v>94</v>
      </c>
      <c r="D57" s="251">
        <v>45379</v>
      </c>
      <c r="E57" s="250">
        <v>451.5</v>
      </c>
      <c r="F57" s="250">
        <v>452.23333333333335</v>
      </c>
      <c r="G57" s="252">
        <v>447.26666666666671</v>
      </c>
      <c r="H57" s="252">
        <v>443.03333333333336</v>
      </c>
      <c r="I57" s="252">
        <v>438.06666666666672</v>
      </c>
      <c r="J57" s="252">
        <v>456.4666666666667</v>
      </c>
      <c r="K57" s="252">
        <v>461.43333333333339</v>
      </c>
      <c r="L57" s="252">
        <v>465.66666666666669</v>
      </c>
      <c r="M57" s="253">
        <v>457.2</v>
      </c>
      <c r="N57" s="253">
        <v>448</v>
      </c>
      <c r="O57" s="253">
        <v>57470700</v>
      </c>
      <c r="P57" s="254">
        <v>-5.4780512745599298E-4</v>
      </c>
    </row>
    <row r="58" spans="1:16" ht="12.75" customHeight="1">
      <c r="A58" s="245">
        <v>48</v>
      </c>
      <c r="B58" s="258" t="s">
        <v>87</v>
      </c>
      <c r="C58" s="250" t="s">
        <v>95</v>
      </c>
      <c r="D58" s="251">
        <v>45379</v>
      </c>
      <c r="E58" s="250">
        <v>6271.3</v>
      </c>
      <c r="F58" s="250">
        <v>6281.2666666666664</v>
      </c>
      <c r="G58" s="252">
        <v>6201.0333333333328</v>
      </c>
      <c r="H58" s="252">
        <v>6130.7666666666664</v>
      </c>
      <c r="I58" s="252">
        <v>6050.5333333333328</v>
      </c>
      <c r="J58" s="252">
        <v>6351.5333333333328</v>
      </c>
      <c r="K58" s="252">
        <v>6431.7666666666664</v>
      </c>
      <c r="L58" s="252">
        <v>6502.0333333333328</v>
      </c>
      <c r="M58" s="253">
        <v>6361.5</v>
      </c>
      <c r="N58" s="253">
        <v>6211</v>
      </c>
      <c r="O58" s="253">
        <v>1406100</v>
      </c>
      <c r="P58" s="254">
        <v>-1.0868418275825683E-2</v>
      </c>
    </row>
    <row r="59" spans="1:16" ht="12.75" customHeight="1">
      <c r="A59" s="245">
        <v>49</v>
      </c>
      <c r="B59" s="258" t="s">
        <v>59</v>
      </c>
      <c r="C59" s="250" t="s">
        <v>96</v>
      </c>
      <c r="D59" s="251">
        <v>45379</v>
      </c>
      <c r="E59" s="250">
        <v>2605.9499999999998</v>
      </c>
      <c r="F59" s="250">
        <v>2609.8833333333332</v>
      </c>
      <c r="G59" s="252">
        <v>2588.9666666666662</v>
      </c>
      <c r="H59" s="252">
        <v>2571.9833333333331</v>
      </c>
      <c r="I59" s="252">
        <v>2551.0666666666662</v>
      </c>
      <c r="J59" s="252">
        <v>2626.8666666666663</v>
      </c>
      <c r="K59" s="252">
        <v>2647.7833333333333</v>
      </c>
      <c r="L59" s="252">
        <v>2664.7666666666664</v>
      </c>
      <c r="M59" s="253">
        <v>2630.8</v>
      </c>
      <c r="N59" s="253">
        <v>2592.9</v>
      </c>
      <c r="O59" s="253">
        <v>3232600</v>
      </c>
      <c r="P59" s="254">
        <v>-2.0529443544030253E-3</v>
      </c>
    </row>
    <row r="60" spans="1:16" ht="12.75" customHeight="1">
      <c r="A60" s="245">
        <v>50</v>
      </c>
      <c r="B60" s="258" t="s">
        <v>45</v>
      </c>
      <c r="C60" s="250" t="s">
        <v>97</v>
      </c>
      <c r="D60" s="251">
        <v>45379</v>
      </c>
      <c r="E60" s="250">
        <v>930.2</v>
      </c>
      <c r="F60" s="250">
        <v>944.05000000000007</v>
      </c>
      <c r="G60" s="252">
        <v>913.10000000000014</v>
      </c>
      <c r="H60" s="252">
        <v>896.00000000000011</v>
      </c>
      <c r="I60" s="252">
        <v>865.05000000000018</v>
      </c>
      <c r="J60" s="252">
        <v>961.15000000000009</v>
      </c>
      <c r="K60" s="252">
        <v>992.10000000000014</v>
      </c>
      <c r="L60" s="252">
        <v>1009.2</v>
      </c>
      <c r="M60" s="253">
        <v>975</v>
      </c>
      <c r="N60" s="253">
        <v>926.95</v>
      </c>
      <c r="O60" s="253">
        <v>17819000</v>
      </c>
      <c r="P60" s="254">
        <v>-9.5312850414891231E-4</v>
      </c>
    </row>
    <row r="61" spans="1:16" ht="12.75" customHeight="1">
      <c r="A61" s="245">
        <v>51</v>
      </c>
      <c r="B61" s="258" t="s">
        <v>45</v>
      </c>
      <c r="C61" s="257" t="s">
        <v>98</v>
      </c>
      <c r="D61" s="251">
        <v>45379</v>
      </c>
      <c r="E61" s="250">
        <v>1110.0999999999999</v>
      </c>
      <c r="F61" s="250">
        <v>1110.25</v>
      </c>
      <c r="G61" s="252">
        <v>1103.3</v>
      </c>
      <c r="H61" s="252">
        <v>1096.5</v>
      </c>
      <c r="I61" s="252">
        <v>1089.55</v>
      </c>
      <c r="J61" s="252">
        <v>1117.05</v>
      </c>
      <c r="K61" s="252">
        <v>1123.9999999999998</v>
      </c>
      <c r="L61" s="252">
        <v>1130.8</v>
      </c>
      <c r="M61" s="253">
        <v>1117.2</v>
      </c>
      <c r="N61" s="253">
        <v>1103.45</v>
      </c>
      <c r="O61" s="253">
        <v>1301300</v>
      </c>
      <c r="P61" s="254">
        <v>-2.6191723415400735E-2</v>
      </c>
    </row>
    <row r="62" spans="1:16" ht="12.75" customHeight="1">
      <c r="A62" s="245">
        <v>52</v>
      </c>
      <c r="B62" s="258" t="s">
        <v>41</v>
      </c>
      <c r="C62" s="255" t="s">
        <v>99</v>
      </c>
      <c r="D62" s="251">
        <v>45379</v>
      </c>
      <c r="E62" s="250">
        <v>287.7</v>
      </c>
      <c r="F62" s="250">
        <v>288.65000000000003</v>
      </c>
      <c r="G62" s="252">
        <v>285.85000000000008</v>
      </c>
      <c r="H62" s="252">
        <v>284.00000000000006</v>
      </c>
      <c r="I62" s="252">
        <v>281.2000000000001</v>
      </c>
      <c r="J62" s="252">
        <v>290.50000000000006</v>
      </c>
      <c r="K62" s="252">
        <v>293.3</v>
      </c>
      <c r="L62" s="252">
        <v>295.15000000000003</v>
      </c>
      <c r="M62" s="253">
        <v>291.45</v>
      </c>
      <c r="N62" s="253">
        <v>286.8</v>
      </c>
      <c r="O62" s="253">
        <v>17902800</v>
      </c>
      <c r="P62" s="254">
        <v>-3.3430515063168124E-2</v>
      </c>
    </row>
    <row r="63" spans="1:16" ht="12.75" customHeight="1">
      <c r="A63" s="245">
        <v>53</v>
      </c>
      <c r="B63" s="258" t="s">
        <v>63</v>
      </c>
      <c r="C63" s="250" t="s">
        <v>100</v>
      </c>
      <c r="D63" s="251">
        <v>45379</v>
      </c>
      <c r="E63" s="250">
        <v>131.9</v>
      </c>
      <c r="F63" s="250">
        <v>132.56666666666666</v>
      </c>
      <c r="G63" s="252">
        <v>131.03333333333333</v>
      </c>
      <c r="H63" s="252">
        <v>130.16666666666666</v>
      </c>
      <c r="I63" s="252">
        <v>128.63333333333333</v>
      </c>
      <c r="J63" s="252">
        <v>133.43333333333334</v>
      </c>
      <c r="K63" s="252">
        <v>134.96666666666664</v>
      </c>
      <c r="L63" s="252">
        <v>135.83333333333334</v>
      </c>
      <c r="M63" s="253">
        <v>134.1</v>
      </c>
      <c r="N63" s="253">
        <v>131.69999999999999</v>
      </c>
      <c r="O63" s="253">
        <v>44980000</v>
      </c>
      <c r="P63" s="254">
        <v>-2.3289342353332593E-3</v>
      </c>
    </row>
    <row r="64" spans="1:16" ht="12.75" customHeight="1">
      <c r="A64" s="245">
        <v>54</v>
      </c>
      <c r="B64" s="258" t="s">
        <v>41</v>
      </c>
      <c r="C64" s="250" t="s">
        <v>101</v>
      </c>
      <c r="D64" s="251">
        <v>45379</v>
      </c>
      <c r="E64" s="250">
        <v>2773.75</v>
      </c>
      <c r="F64" s="250">
        <v>2792.6833333333329</v>
      </c>
      <c r="G64" s="252">
        <v>2735.6666666666661</v>
      </c>
      <c r="H64" s="252">
        <v>2697.583333333333</v>
      </c>
      <c r="I64" s="252">
        <v>2640.5666666666662</v>
      </c>
      <c r="J64" s="252">
        <v>2830.766666666666</v>
      </c>
      <c r="K64" s="252">
        <v>2887.7833333333333</v>
      </c>
      <c r="L64" s="252">
        <v>2925.8666666666659</v>
      </c>
      <c r="M64" s="253">
        <v>2849.7</v>
      </c>
      <c r="N64" s="253">
        <v>2754.6</v>
      </c>
      <c r="O64" s="253">
        <v>3640500</v>
      </c>
      <c r="P64" s="254">
        <v>-2.1134145357747842E-2</v>
      </c>
    </row>
    <row r="65" spans="1:16" ht="12.75" customHeight="1">
      <c r="A65" s="245">
        <v>55</v>
      </c>
      <c r="B65" s="258" t="s">
        <v>59</v>
      </c>
      <c r="C65" s="250" t="s">
        <v>102</v>
      </c>
      <c r="D65" s="251">
        <v>45379</v>
      </c>
      <c r="E65" s="250">
        <v>531.29999999999995</v>
      </c>
      <c r="F65" s="250">
        <v>531.49999999999989</v>
      </c>
      <c r="G65" s="252">
        <v>528.0999999999998</v>
      </c>
      <c r="H65" s="252">
        <v>524.89999999999986</v>
      </c>
      <c r="I65" s="252">
        <v>521.49999999999977</v>
      </c>
      <c r="J65" s="252">
        <v>534.69999999999982</v>
      </c>
      <c r="K65" s="252">
        <v>538.09999999999991</v>
      </c>
      <c r="L65" s="252">
        <v>541.29999999999984</v>
      </c>
      <c r="M65" s="253">
        <v>534.9</v>
      </c>
      <c r="N65" s="253">
        <v>528.29999999999995</v>
      </c>
      <c r="O65" s="253">
        <v>21993750</v>
      </c>
      <c r="P65" s="254">
        <v>-3.2290958531611151E-3</v>
      </c>
    </row>
    <row r="66" spans="1:16" ht="12.75" customHeight="1">
      <c r="A66" s="245">
        <v>56</v>
      </c>
      <c r="B66" s="258" t="s">
        <v>49</v>
      </c>
      <c r="C66" s="255" t="s">
        <v>103</v>
      </c>
      <c r="D66" s="251">
        <v>45379</v>
      </c>
      <c r="E66" s="250">
        <v>1917.8</v>
      </c>
      <c r="F66" s="250">
        <v>1924.3166666666666</v>
      </c>
      <c r="G66" s="252">
        <v>1889.0833333333333</v>
      </c>
      <c r="H66" s="252">
        <v>1860.3666666666666</v>
      </c>
      <c r="I66" s="252">
        <v>1825.1333333333332</v>
      </c>
      <c r="J66" s="252">
        <v>1953.0333333333333</v>
      </c>
      <c r="K66" s="252">
        <v>1988.2666666666669</v>
      </c>
      <c r="L66" s="252">
        <v>2016.9833333333333</v>
      </c>
      <c r="M66" s="253">
        <v>1959.55</v>
      </c>
      <c r="N66" s="253">
        <v>1895.6</v>
      </c>
      <c r="O66" s="253">
        <v>3494500</v>
      </c>
      <c r="P66" s="254">
        <v>4.3523702874206795E-2</v>
      </c>
    </row>
    <row r="67" spans="1:16" ht="12.75" customHeight="1">
      <c r="A67" s="245">
        <v>57</v>
      </c>
      <c r="B67" s="258" t="s">
        <v>39</v>
      </c>
      <c r="C67" s="250" t="s">
        <v>104</v>
      </c>
      <c r="D67" s="251">
        <v>45379</v>
      </c>
      <c r="E67" s="250">
        <v>2139.65</v>
      </c>
      <c r="F67" s="250">
        <v>2150.2666666666669</v>
      </c>
      <c r="G67" s="252">
        <v>2122.8333333333339</v>
      </c>
      <c r="H67" s="252">
        <v>2106.0166666666669</v>
      </c>
      <c r="I67" s="252">
        <v>2078.5833333333339</v>
      </c>
      <c r="J67" s="252">
        <v>2167.0833333333339</v>
      </c>
      <c r="K67" s="252">
        <v>2194.5166666666673</v>
      </c>
      <c r="L67" s="252">
        <v>2211.3333333333339</v>
      </c>
      <c r="M67" s="253">
        <v>2177.6999999999998</v>
      </c>
      <c r="N67" s="253">
        <v>2133.4499999999998</v>
      </c>
      <c r="O67" s="253">
        <v>2857800</v>
      </c>
      <c r="P67" s="254">
        <v>-1.0486577181208054E-3</v>
      </c>
    </row>
    <row r="68" spans="1:16" ht="12.75" customHeight="1">
      <c r="A68" s="245">
        <v>58</v>
      </c>
      <c r="B68" s="258" t="s">
        <v>45</v>
      </c>
      <c r="C68" s="255" t="s">
        <v>106</v>
      </c>
      <c r="D68" s="251">
        <v>45379</v>
      </c>
      <c r="E68" s="250">
        <v>3590.4</v>
      </c>
      <c r="F68" s="250">
        <v>3603.4499999999994</v>
      </c>
      <c r="G68" s="252">
        <v>3561.8999999999987</v>
      </c>
      <c r="H68" s="252">
        <v>3533.3999999999992</v>
      </c>
      <c r="I68" s="252">
        <v>3491.8499999999985</v>
      </c>
      <c r="J68" s="252">
        <v>3631.9499999999989</v>
      </c>
      <c r="K68" s="252">
        <v>3673.4999999999991</v>
      </c>
      <c r="L68" s="252">
        <v>3701.9999999999991</v>
      </c>
      <c r="M68" s="253">
        <v>3645</v>
      </c>
      <c r="N68" s="253">
        <v>3574.95</v>
      </c>
      <c r="O68" s="253">
        <v>3877800</v>
      </c>
      <c r="P68" s="254">
        <v>-2.9336670838548184E-2</v>
      </c>
    </row>
    <row r="69" spans="1:16" ht="12.75" customHeight="1">
      <c r="A69" s="245">
        <v>59</v>
      </c>
      <c r="B69" s="258" t="s">
        <v>43</v>
      </c>
      <c r="C69" s="250" t="s">
        <v>107</v>
      </c>
      <c r="D69" s="251">
        <v>45379</v>
      </c>
      <c r="E69" s="250">
        <v>6935.9</v>
      </c>
      <c r="F69" s="250">
        <v>6986.7833333333328</v>
      </c>
      <c r="G69" s="252">
        <v>6853.6166666666659</v>
      </c>
      <c r="H69" s="252">
        <v>6771.333333333333</v>
      </c>
      <c r="I69" s="252">
        <v>6638.1666666666661</v>
      </c>
      <c r="J69" s="252">
        <v>7069.0666666666657</v>
      </c>
      <c r="K69" s="252">
        <v>7202.2333333333336</v>
      </c>
      <c r="L69" s="252">
        <v>7284.5166666666655</v>
      </c>
      <c r="M69" s="253">
        <v>7119.95</v>
      </c>
      <c r="N69" s="253">
        <v>6904.5</v>
      </c>
      <c r="O69" s="253">
        <v>1398400</v>
      </c>
      <c r="P69" s="254">
        <v>1.1354596080133074E-2</v>
      </c>
    </row>
    <row r="70" spans="1:16" ht="12.75" customHeight="1">
      <c r="A70" s="245">
        <v>60</v>
      </c>
      <c r="B70" s="258" t="s">
        <v>45</v>
      </c>
      <c r="C70" s="257" t="s">
        <v>109</v>
      </c>
      <c r="D70" s="251">
        <v>45379</v>
      </c>
      <c r="E70" s="250">
        <v>869.25</v>
      </c>
      <c r="F70" s="250">
        <v>886.9</v>
      </c>
      <c r="G70" s="252">
        <v>848.44999999999993</v>
      </c>
      <c r="H70" s="252">
        <v>827.65</v>
      </c>
      <c r="I70" s="252">
        <v>789.19999999999993</v>
      </c>
      <c r="J70" s="252">
        <v>907.69999999999993</v>
      </c>
      <c r="K70" s="252">
        <v>946.15</v>
      </c>
      <c r="L70" s="252">
        <v>966.94999999999993</v>
      </c>
      <c r="M70" s="253">
        <v>925.35</v>
      </c>
      <c r="N70" s="253">
        <v>866.1</v>
      </c>
      <c r="O70" s="253">
        <v>35539350</v>
      </c>
      <c r="P70" s="254">
        <v>6.4863795916349429E-2</v>
      </c>
    </row>
    <row r="71" spans="1:16" ht="12.75" customHeight="1">
      <c r="A71" s="245">
        <v>61</v>
      </c>
      <c r="B71" s="258" t="s">
        <v>108</v>
      </c>
      <c r="C71" s="250" t="s">
        <v>110</v>
      </c>
      <c r="D71" s="251">
        <v>45379</v>
      </c>
      <c r="E71" s="250">
        <v>6332.85</v>
      </c>
      <c r="F71" s="250">
        <v>6358.6500000000005</v>
      </c>
      <c r="G71" s="252">
        <v>6272.6500000000015</v>
      </c>
      <c r="H71" s="252">
        <v>6212.4500000000007</v>
      </c>
      <c r="I71" s="252">
        <v>6126.4500000000016</v>
      </c>
      <c r="J71" s="252">
        <v>6418.8500000000013</v>
      </c>
      <c r="K71" s="252">
        <v>6504.8499999999995</v>
      </c>
      <c r="L71" s="252">
        <v>6565.0500000000011</v>
      </c>
      <c r="M71" s="253">
        <v>6444.65</v>
      </c>
      <c r="N71" s="253">
        <v>6298.45</v>
      </c>
      <c r="O71" s="253">
        <v>2173375</v>
      </c>
      <c r="P71" s="254">
        <v>-4.8079674889817412E-3</v>
      </c>
    </row>
    <row r="72" spans="1:16" ht="12.75" customHeight="1">
      <c r="A72" s="245">
        <v>62</v>
      </c>
      <c r="B72" s="258" t="s">
        <v>43</v>
      </c>
      <c r="C72" s="250" t="s">
        <v>111</v>
      </c>
      <c r="D72" s="251">
        <v>45379</v>
      </c>
      <c r="E72" s="250">
        <v>3823.3</v>
      </c>
      <c r="F72" s="250">
        <v>3825.8333333333335</v>
      </c>
      <c r="G72" s="252">
        <v>3785.7166666666672</v>
      </c>
      <c r="H72" s="252">
        <v>3748.1333333333337</v>
      </c>
      <c r="I72" s="252">
        <v>3708.0166666666673</v>
      </c>
      <c r="J72" s="252">
        <v>3863.416666666667</v>
      </c>
      <c r="K72" s="252">
        <v>3903.5333333333328</v>
      </c>
      <c r="L72" s="252">
        <v>3941.1166666666668</v>
      </c>
      <c r="M72" s="253">
        <v>3865.95</v>
      </c>
      <c r="N72" s="253">
        <v>3788.25</v>
      </c>
      <c r="O72" s="253">
        <v>4025875</v>
      </c>
      <c r="P72" s="254">
        <v>-2.3266675158153952E-2</v>
      </c>
    </row>
    <row r="73" spans="1:16" ht="12.75" customHeight="1">
      <c r="A73" s="245">
        <v>63</v>
      </c>
      <c r="B73" s="258" t="s">
        <v>56</v>
      </c>
      <c r="C73" s="250" t="s">
        <v>112</v>
      </c>
      <c r="D73" s="251">
        <v>45379</v>
      </c>
      <c r="E73" s="250">
        <v>2826.6</v>
      </c>
      <c r="F73" s="250">
        <v>2830.6166666666668</v>
      </c>
      <c r="G73" s="252">
        <v>2802.2333333333336</v>
      </c>
      <c r="H73" s="252">
        <v>2777.8666666666668</v>
      </c>
      <c r="I73" s="252">
        <v>2749.4833333333336</v>
      </c>
      <c r="J73" s="252">
        <v>2854.9833333333336</v>
      </c>
      <c r="K73" s="252">
        <v>2883.3666666666668</v>
      </c>
      <c r="L73" s="252">
        <v>2907.7333333333336</v>
      </c>
      <c r="M73" s="253">
        <v>2859</v>
      </c>
      <c r="N73" s="253">
        <v>2806.25</v>
      </c>
      <c r="O73" s="253">
        <v>2062500</v>
      </c>
      <c r="P73" s="254">
        <v>-2.3942537909018356E-3</v>
      </c>
    </row>
    <row r="74" spans="1:16" ht="12.75" customHeight="1">
      <c r="A74" s="245">
        <v>64</v>
      </c>
      <c r="B74" s="258" t="s">
        <v>56</v>
      </c>
      <c r="C74" s="250" t="s">
        <v>113</v>
      </c>
      <c r="D74" s="251">
        <v>45379</v>
      </c>
      <c r="E74" s="250">
        <v>321.3</v>
      </c>
      <c r="F74" s="250">
        <v>322.51666666666671</v>
      </c>
      <c r="G74" s="252">
        <v>317.93333333333339</v>
      </c>
      <c r="H74" s="252">
        <v>314.56666666666666</v>
      </c>
      <c r="I74" s="252">
        <v>309.98333333333335</v>
      </c>
      <c r="J74" s="252">
        <v>325.88333333333344</v>
      </c>
      <c r="K74" s="252">
        <v>330.46666666666681</v>
      </c>
      <c r="L74" s="252">
        <v>333.83333333333348</v>
      </c>
      <c r="M74" s="253">
        <v>327.10000000000002</v>
      </c>
      <c r="N74" s="253">
        <v>319.14999999999998</v>
      </c>
      <c r="O74" s="253">
        <v>19044000</v>
      </c>
      <c r="P74" s="254">
        <v>7.4271567320510377E-3</v>
      </c>
    </row>
    <row r="75" spans="1:16" ht="12.75" customHeight="1">
      <c r="A75" s="245">
        <v>65</v>
      </c>
      <c r="B75" s="258" t="s">
        <v>56</v>
      </c>
      <c r="C75" s="250" t="s">
        <v>114</v>
      </c>
      <c r="D75" s="251">
        <v>45379</v>
      </c>
      <c r="E75" s="250">
        <v>152.65</v>
      </c>
      <c r="F75" s="250">
        <v>153.76666666666668</v>
      </c>
      <c r="G75" s="252">
        <v>150.98333333333335</v>
      </c>
      <c r="H75" s="252">
        <v>149.31666666666666</v>
      </c>
      <c r="I75" s="252">
        <v>146.53333333333333</v>
      </c>
      <c r="J75" s="252">
        <v>155.43333333333337</v>
      </c>
      <c r="K75" s="252">
        <v>158.21666666666673</v>
      </c>
      <c r="L75" s="252">
        <v>159.88333333333338</v>
      </c>
      <c r="M75" s="253">
        <v>156.55000000000001</v>
      </c>
      <c r="N75" s="253">
        <v>152.1</v>
      </c>
      <c r="O75" s="253">
        <v>92105000</v>
      </c>
      <c r="P75" s="254">
        <v>5.8974498989788678E-3</v>
      </c>
    </row>
    <row r="76" spans="1:16" ht="12.75" customHeight="1">
      <c r="A76" s="245">
        <v>66</v>
      </c>
      <c r="B76" s="258" t="s">
        <v>63</v>
      </c>
      <c r="C76" s="250" t="s">
        <v>115</v>
      </c>
      <c r="D76" s="251">
        <v>45379</v>
      </c>
      <c r="E76" s="250">
        <v>180.85</v>
      </c>
      <c r="F76" s="250">
        <v>181.9</v>
      </c>
      <c r="G76" s="252">
        <v>178.4</v>
      </c>
      <c r="H76" s="252">
        <v>175.95</v>
      </c>
      <c r="I76" s="252">
        <v>172.45</v>
      </c>
      <c r="J76" s="252">
        <v>184.35000000000002</v>
      </c>
      <c r="K76" s="252">
        <v>187.85000000000002</v>
      </c>
      <c r="L76" s="252">
        <v>190.30000000000004</v>
      </c>
      <c r="M76" s="253">
        <v>185.4</v>
      </c>
      <c r="N76" s="253">
        <v>179.45</v>
      </c>
      <c r="O76" s="253">
        <v>133127925</v>
      </c>
      <c r="P76" s="254">
        <v>1.1787204450625869E-2</v>
      </c>
    </row>
    <row r="77" spans="1:16" ht="12.75" customHeight="1">
      <c r="A77" s="245">
        <v>67</v>
      </c>
      <c r="B77" s="258" t="s">
        <v>84</v>
      </c>
      <c r="C77" s="250" t="s">
        <v>116</v>
      </c>
      <c r="D77" s="251">
        <v>45379</v>
      </c>
      <c r="E77" s="250">
        <v>950.3</v>
      </c>
      <c r="F77" s="250">
        <v>951.76666666666677</v>
      </c>
      <c r="G77" s="252">
        <v>933.43333333333351</v>
      </c>
      <c r="H77" s="252">
        <v>916.56666666666672</v>
      </c>
      <c r="I77" s="252">
        <v>898.23333333333346</v>
      </c>
      <c r="J77" s="252">
        <v>968.63333333333355</v>
      </c>
      <c r="K77" s="252">
        <v>986.96666666666681</v>
      </c>
      <c r="L77" s="252">
        <v>1003.8333333333336</v>
      </c>
      <c r="M77" s="253">
        <v>970.1</v>
      </c>
      <c r="N77" s="253">
        <v>934.9</v>
      </c>
      <c r="O77" s="253">
        <v>14201300</v>
      </c>
      <c r="P77" s="254">
        <v>-1.2801128918455801E-2</v>
      </c>
    </row>
    <row r="78" spans="1:16" ht="12.75" customHeight="1">
      <c r="A78" s="245">
        <v>68</v>
      </c>
      <c r="B78" s="258" t="s">
        <v>43</v>
      </c>
      <c r="C78" s="250" t="s">
        <v>118</v>
      </c>
      <c r="D78" s="251">
        <v>45379</v>
      </c>
      <c r="E78" s="250">
        <v>81.3</v>
      </c>
      <c r="F78" s="250">
        <v>82</v>
      </c>
      <c r="G78" s="252">
        <v>80.3</v>
      </c>
      <c r="H78" s="252">
        <v>79.3</v>
      </c>
      <c r="I78" s="252">
        <v>77.599999999999994</v>
      </c>
      <c r="J78" s="252">
        <v>83</v>
      </c>
      <c r="K78" s="252">
        <v>84.699999999999989</v>
      </c>
      <c r="L78" s="252">
        <v>85.7</v>
      </c>
      <c r="M78" s="253">
        <v>83.7</v>
      </c>
      <c r="N78" s="253">
        <v>81</v>
      </c>
      <c r="O78" s="253">
        <v>205830000</v>
      </c>
      <c r="P78" s="254">
        <v>-1.8402274800150224E-2</v>
      </c>
    </row>
    <row r="79" spans="1:16" ht="12.75" customHeight="1">
      <c r="A79" s="245">
        <v>69</v>
      </c>
      <c r="B79" s="258" t="s">
        <v>117</v>
      </c>
      <c r="C79" s="250" t="s">
        <v>119</v>
      </c>
      <c r="D79" s="251">
        <v>45379</v>
      </c>
      <c r="E79" s="250">
        <v>623.70000000000005</v>
      </c>
      <c r="F79" s="250">
        <v>622.9</v>
      </c>
      <c r="G79" s="252">
        <v>613.15</v>
      </c>
      <c r="H79" s="252">
        <v>602.6</v>
      </c>
      <c r="I79" s="252">
        <v>592.85</v>
      </c>
      <c r="J79" s="252">
        <v>633.44999999999993</v>
      </c>
      <c r="K79" s="252">
        <v>643.19999999999993</v>
      </c>
      <c r="L79" s="252">
        <v>653.74999999999989</v>
      </c>
      <c r="M79" s="253">
        <v>632.65</v>
      </c>
      <c r="N79" s="253">
        <v>612.35</v>
      </c>
      <c r="O79" s="253">
        <v>8642400</v>
      </c>
      <c r="P79" s="254">
        <v>-5.8322117541498427E-3</v>
      </c>
    </row>
    <row r="80" spans="1:16" ht="12.75" customHeight="1">
      <c r="A80" s="245">
        <v>70</v>
      </c>
      <c r="B80" s="258" t="s">
        <v>45</v>
      </c>
      <c r="C80" s="256" t="s">
        <v>120</v>
      </c>
      <c r="D80" s="251">
        <v>45379</v>
      </c>
      <c r="E80" s="250">
        <v>1219.8</v>
      </c>
      <c r="F80" s="250">
        <v>1226.8833333333332</v>
      </c>
      <c r="G80" s="252">
        <v>1208.6166666666663</v>
      </c>
      <c r="H80" s="252">
        <v>1197.4333333333332</v>
      </c>
      <c r="I80" s="252">
        <v>1179.1666666666663</v>
      </c>
      <c r="J80" s="252">
        <v>1238.0666666666664</v>
      </c>
      <c r="K80" s="252">
        <v>1256.3333333333333</v>
      </c>
      <c r="L80" s="252">
        <v>1267.5166666666664</v>
      </c>
      <c r="M80" s="253">
        <v>1245.1500000000001</v>
      </c>
      <c r="N80" s="253">
        <v>1215.7</v>
      </c>
      <c r="O80" s="253">
        <v>5900500</v>
      </c>
      <c r="P80" s="254">
        <v>-4.6390013495276657E-3</v>
      </c>
    </row>
    <row r="81" spans="1:16" ht="12.75" customHeight="1">
      <c r="A81" s="245">
        <v>71</v>
      </c>
      <c r="B81" s="258" t="s">
        <v>59</v>
      </c>
      <c r="C81" s="250" t="s">
        <v>121</v>
      </c>
      <c r="D81" s="251">
        <v>45379</v>
      </c>
      <c r="E81" s="250">
        <v>2332</v>
      </c>
      <c r="F81" s="250">
        <v>2368.8666666666668</v>
      </c>
      <c r="G81" s="252">
        <v>2289.2833333333338</v>
      </c>
      <c r="H81" s="252">
        <v>2246.5666666666671</v>
      </c>
      <c r="I81" s="252">
        <v>2166.983333333334</v>
      </c>
      <c r="J81" s="252">
        <v>2411.5833333333335</v>
      </c>
      <c r="K81" s="252">
        <v>2491.1666666666665</v>
      </c>
      <c r="L81" s="252">
        <v>2533.8833333333332</v>
      </c>
      <c r="M81" s="253">
        <v>2448.4499999999998</v>
      </c>
      <c r="N81" s="253">
        <v>2326.15</v>
      </c>
      <c r="O81" s="253">
        <v>4559525</v>
      </c>
      <c r="P81" s="254">
        <v>9.889531825355076E-3</v>
      </c>
    </row>
    <row r="82" spans="1:16" ht="12.75" customHeight="1">
      <c r="A82" s="245">
        <v>72</v>
      </c>
      <c r="B82" s="258" t="s">
        <v>108</v>
      </c>
      <c r="C82" s="250" t="s">
        <v>122</v>
      </c>
      <c r="D82" s="251">
        <v>45379</v>
      </c>
      <c r="E82" s="250">
        <v>430.85</v>
      </c>
      <c r="F82" s="250">
        <v>435.83333333333331</v>
      </c>
      <c r="G82" s="252">
        <v>423.31666666666661</v>
      </c>
      <c r="H82" s="252">
        <v>415.7833333333333</v>
      </c>
      <c r="I82" s="252">
        <v>403.26666666666659</v>
      </c>
      <c r="J82" s="252">
        <v>443.36666666666662</v>
      </c>
      <c r="K82" s="252">
        <v>455.88333333333338</v>
      </c>
      <c r="L82" s="252">
        <v>463.41666666666663</v>
      </c>
      <c r="M82" s="253">
        <v>448.35</v>
      </c>
      <c r="N82" s="253">
        <v>428.3</v>
      </c>
      <c r="O82" s="253">
        <v>11398000</v>
      </c>
      <c r="P82" s="254">
        <v>6.5432791175920726E-2</v>
      </c>
    </row>
    <row r="83" spans="1:16" ht="12.75" customHeight="1">
      <c r="A83" s="245">
        <v>73</v>
      </c>
      <c r="B83" s="258" t="s">
        <v>43</v>
      </c>
      <c r="C83" s="250" t="s">
        <v>123</v>
      </c>
      <c r="D83" s="251">
        <v>45379</v>
      </c>
      <c r="E83" s="250">
        <v>2194.5500000000002</v>
      </c>
      <c r="F83" s="250">
        <v>2211.1166666666668</v>
      </c>
      <c r="G83" s="252">
        <v>2169.0833333333335</v>
      </c>
      <c r="H83" s="252">
        <v>2143.6166666666668</v>
      </c>
      <c r="I83" s="252">
        <v>2101.5833333333335</v>
      </c>
      <c r="J83" s="252">
        <v>2236.5833333333335</v>
      </c>
      <c r="K83" s="252">
        <v>2278.6166666666663</v>
      </c>
      <c r="L83" s="252">
        <v>2304.0833333333335</v>
      </c>
      <c r="M83" s="253">
        <v>2253.15</v>
      </c>
      <c r="N83" s="253">
        <v>2185.65</v>
      </c>
      <c r="O83" s="253">
        <v>7116840</v>
      </c>
      <c r="P83" s="254">
        <v>7.2913853632190113E-3</v>
      </c>
    </row>
    <row r="84" spans="1:16" ht="12.75" customHeight="1">
      <c r="A84" s="245">
        <v>74</v>
      </c>
      <c r="B84" s="258" t="s">
        <v>49</v>
      </c>
      <c r="C84" s="250" t="s">
        <v>124</v>
      </c>
      <c r="D84" s="251">
        <v>45379</v>
      </c>
      <c r="E84" s="250">
        <v>558.35</v>
      </c>
      <c r="F84" s="250">
        <v>561.9</v>
      </c>
      <c r="G84" s="252">
        <v>552.79999999999995</v>
      </c>
      <c r="H84" s="252">
        <v>547.25</v>
      </c>
      <c r="I84" s="252">
        <v>538.15</v>
      </c>
      <c r="J84" s="252">
        <v>567.44999999999993</v>
      </c>
      <c r="K84" s="252">
        <v>576.55000000000007</v>
      </c>
      <c r="L84" s="252">
        <v>582.09999999999991</v>
      </c>
      <c r="M84" s="253">
        <v>571</v>
      </c>
      <c r="N84" s="253">
        <v>556.35</v>
      </c>
      <c r="O84" s="253">
        <v>7185000</v>
      </c>
      <c r="P84" s="254">
        <v>-1.6258771179188773E-2</v>
      </c>
    </row>
    <row r="85" spans="1:16" ht="12.75" customHeight="1">
      <c r="A85" s="245">
        <v>75</v>
      </c>
      <c r="B85" s="258" t="s">
        <v>84</v>
      </c>
      <c r="C85" s="250" t="s">
        <v>125</v>
      </c>
      <c r="D85" s="251">
        <v>45379</v>
      </c>
      <c r="E85" s="250">
        <v>3286.4</v>
      </c>
      <c r="F85" s="250">
        <v>3312.3166666666671</v>
      </c>
      <c r="G85" s="252">
        <v>3230.6333333333341</v>
      </c>
      <c r="H85" s="252">
        <v>3174.8666666666672</v>
      </c>
      <c r="I85" s="252">
        <v>3093.1833333333343</v>
      </c>
      <c r="J85" s="252">
        <v>3368.0833333333339</v>
      </c>
      <c r="K85" s="252">
        <v>3449.7666666666673</v>
      </c>
      <c r="L85" s="252">
        <v>3505.5333333333338</v>
      </c>
      <c r="M85" s="253">
        <v>3394</v>
      </c>
      <c r="N85" s="253">
        <v>3256.55</v>
      </c>
      <c r="O85" s="253">
        <v>8716800</v>
      </c>
      <c r="P85" s="254">
        <v>-6.4626431868695508E-3</v>
      </c>
    </row>
    <row r="86" spans="1:16" ht="12.75" customHeight="1">
      <c r="A86" s="245">
        <v>76</v>
      </c>
      <c r="B86" s="258" t="s">
        <v>45</v>
      </c>
      <c r="C86" s="257" t="s">
        <v>126</v>
      </c>
      <c r="D86" s="251">
        <v>45379</v>
      </c>
      <c r="E86" s="250">
        <v>1510.4</v>
      </c>
      <c r="F86" s="250">
        <v>1522.7166666666665</v>
      </c>
      <c r="G86" s="252">
        <v>1495.1833333333329</v>
      </c>
      <c r="H86" s="252">
        <v>1479.9666666666665</v>
      </c>
      <c r="I86" s="252">
        <v>1452.4333333333329</v>
      </c>
      <c r="J86" s="252">
        <v>1537.9333333333329</v>
      </c>
      <c r="K86" s="252">
        <v>1565.4666666666662</v>
      </c>
      <c r="L86" s="252">
        <v>1580.6833333333329</v>
      </c>
      <c r="M86" s="253">
        <v>1550.25</v>
      </c>
      <c r="N86" s="253">
        <v>1507.5</v>
      </c>
      <c r="O86" s="253">
        <v>5319000</v>
      </c>
      <c r="P86" s="254">
        <v>-1.3080990815474534E-2</v>
      </c>
    </row>
    <row r="87" spans="1:16" ht="12.75" customHeight="1">
      <c r="A87" s="245">
        <v>77</v>
      </c>
      <c r="B87" s="258" t="s">
        <v>41</v>
      </c>
      <c r="C87" s="250" t="s">
        <v>127</v>
      </c>
      <c r="D87" s="251">
        <v>45379</v>
      </c>
      <c r="E87" s="250">
        <v>1643.55</v>
      </c>
      <c r="F87" s="250">
        <v>1651.25</v>
      </c>
      <c r="G87" s="252">
        <v>1631.2</v>
      </c>
      <c r="H87" s="252">
        <v>1618.8500000000001</v>
      </c>
      <c r="I87" s="252">
        <v>1598.8000000000002</v>
      </c>
      <c r="J87" s="252">
        <v>1663.6</v>
      </c>
      <c r="K87" s="252">
        <v>1683.65</v>
      </c>
      <c r="L87" s="252">
        <v>1695.9999999999998</v>
      </c>
      <c r="M87" s="253">
        <v>1671.3</v>
      </c>
      <c r="N87" s="253">
        <v>1638.9</v>
      </c>
      <c r="O87" s="253">
        <v>14880600</v>
      </c>
      <c r="P87" s="254">
        <v>-1.0338345864661653E-3</v>
      </c>
    </row>
    <row r="88" spans="1:16" ht="12.75" customHeight="1">
      <c r="A88" s="245">
        <v>78</v>
      </c>
      <c r="B88" s="258" t="s">
        <v>87</v>
      </c>
      <c r="C88" s="250" t="s">
        <v>128</v>
      </c>
      <c r="D88" s="251">
        <v>45379</v>
      </c>
      <c r="E88" s="250">
        <v>3690.05</v>
      </c>
      <c r="F88" s="250">
        <v>3704.25</v>
      </c>
      <c r="G88" s="252">
        <v>3642.35</v>
      </c>
      <c r="H88" s="252">
        <v>3594.65</v>
      </c>
      <c r="I88" s="252">
        <v>3532.75</v>
      </c>
      <c r="J88" s="252">
        <v>3751.95</v>
      </c>
      <c r="K88" s="252">
        <v>3813.8499999999995</v>
      </c>
      <c r="L88" s="252">
        <v>3861.5499999999997</v>
      </c>
      <c r="M88" s="253">
        <v>3766.15</v>
      </c>
      <c r="N88" s="253">
        <v>3656.55</v>
      </c>
      <c r="O88" s="253">
        <v>2927700</v>
      </c>
      <c r="P88" s="254">
        <v>-2.64365522745411E-2</v>
      </c>
    </row>
    <row r="89" spans="1:16" ht="12.75" customHeight="1">
      <c r="A89" s="245">
        <v>79</v>
      </c>
      <c r="B89" s="258" t="s">
        <v>68</v>
      </c>
      <c r="C89" s="250" t="s">
        <v>129</v>
      </c>
      <c r="D89" s="251">
        <v>45379</v>
      </c>
      <c r="E89" s="250">
        <v>1467.05</v>
      </c>
      <c r="F89" s="250">
        <v>1457.8833333333332</v>
      </c>
      <c r="G89" s="252">
        <v>1445.3166666666664</v>
      </c>
      <c r="H89" s="252">
        <v>1423.5833333333333</v>
      </c>
      <c r="I89" s="252">
        <v>1411.0166666666664</v>
      </c>
      <c r="J89" s="252">
        <v>1479.6166666666663</v>
      </c>
      <c r="K89" s="252">
        <v>1492.1833333333329</v>
      </c>
      <c r="L89" s="252">
        <v>1513.9166666666663</v>
      </c>
      <c r="M89" s="253">
        <v>1470.45</v>
      </c>
      <c r="N89" s="253">
        <v>1436.15</v>
      </c>
      <c r="O89" s="253">
        <v>206103700</v>
      </c>
      <c r="P89" s="254">
        <v>-5.8540078133832454E-2</v>
      </c>
    </row>
    <row r="90" spans="1:16" ht="12.75" customHeight="1">
      <c r="A90" s="245">
        <v>80</v>
      </c>
      <c r="B90" s="258" t="s">
        <v>63</v>
      </c>
      <c r="C90" s="250" t="s">
        <v>130</v>
      </c>
      <c r="D90" s="251">
        <v>45379</v>
      </c>
      <c r="E90" s="250">
        <v>624.20000000000005</v>
      </c>
      <c r="F90" s="250">
        <v>624.63333333333333</v>
      </c>
      <c r="G90" s="252">
        <v>617.56666666666661</v>
      </c>
      <c r="H90" s="252">
        <v>610.93333333333328</v>
      </c>
      <c r="I90" s="252">
        <v>603.86666666666656</v>
      </c>
      <c r="J90" s="252">
        <v>631.26666666666665</v>
      </c>
      <c r="K90" s="252">
        <v>638.33333333333348</v>
      </c>
      <c r="L90" s="252">
        <v>644.9666666666667</v>
      </c>
      <c r="M90" s="253">
        <v>631.70000000000005</v>
      </c>
      <c r="N90" s="253">
        <v>618</v>
      </c>
      <c r="O90" s="253">
        <v>28597800</v>
      </c>
      <c r="P90" s="254">
        <v>-1.7757291824089468E-2</v>
      </c>
    </row>
    <row r="91" spans="1:16" ht="12.75" customHeight="1">
      <c r="A91" s="245">
        <v>81</v>
      </c>
      <c r="B91" s="258" t="s">
        <v>68</v>
      </c>
      <c r="C91" s="250" t="s">
        <v>131</v>
      </c>
      <c r="D91" s="251">
        <v>45379</v>
      </c>
      <c r="E91" s="250">
        <v>4654.95</v>
      </c>
      <c r="F91" s="250">
        <v>4659.4833333333336</v>
      </c>
      <c r="G91" s="252">
        <v>4625.4666666666672</v>
      </c>
      <c r="H91" s="252">
        <v>4595.9833333333336</v>
      </c>
      <c r="I91" s="252">
        <v>4561.9666666666672</v>
      </c>
      <c r="J91" s="252">
        <v>4688.9666666666672</v>
      </c>
      <c r="K91" s="252">
        <v>4722.9833333333336</v>
      </c>
      <c r="L91" s="252">
        <v>4752.4666666666672</v>
      </c>
      <c r="M91" s="253">
        <v>4693.5</v>
      </c>
      <c r="N91" s="253">
        <v>4630</v>
      </c>
      <c r="O91" s="253">
        <v>3852000</v>
      </c>
      <c r="P91" s="254">
        <v>5.0880626223091981E-3</v>
      </c>
    </row>
    <row r="92" spans="1:16" ht="12.75" customHeight="1">
      <c r="A92" s="245">
        <v>82</v>
      </c>
      <c r="B92" s="258" t="s">
        <v>56</v>
      </c>
      <c r="C92" s="250" t="s">
        <v>133</v>
      </c>
      <c r="D92" s="251">
        <v>45379</v>
      </c>
      <c r="E92" s="250">
        <v>531.6</v>
      </c>
      <c r="F92" s="250">
        <v>532.5</v>
      </c>
      <c r="G92" s="252">
        <v>526.45000000000005</v>
      </c>
      <c r="H92" s="252">
        <v>521.30000000000007</v>
      </c>
      <c r="I92" s="252">
        <v>515.25000000000011</v>
      </c>
      <c r="J92" s="252">
        <v>537.65</v>
      </c>
      <c r="K92" s="252">
        <v>543.69999999999993</v>
      </c>
      <c r="L92" s="252">
        <v>548.84999999999991</v>
      </c>
      <c r="M92" s="253">
        <v>538.54999999999995</v>
      </c>
      <c r="N92" s="253">
        <v>527.35</v>
      </c>
      <c r="O92" s="253">
        <v>40252800</v>
      </c>
      <c r="P92" s="254">
        <v>1.0828294192096752E-2</v>
      </c>
    </row>
    <row r="93" spans="1:16" ht="12.75" customHeight="1">
      <c r="A93" s="245">
        <v>83</v>
      </c>
      <c r="B93" s="258" t="s">
        <v>132</v>
      </c>
      <c r="C93" s="250" t="s">
        <v>134</v>
      </c>
      <c r="D93" s="251">
        <v>45379</v>
      </c>
      <c r="E93" s="250">
        <v>256.85000000000002</v>
      </c>
      <c r="F93" s="250">
        <v>260.11666666666667</v>
      </c>
      <c r="G93" s="252">
        <v>250.73333333333335</v>
      </c>
      <c r="H93" s="252">
        <v>244.61666666666667</v>
      </c>
      <c r="I93" s="252">
        <v>235.23333333333335</v>
      </c>
      <c r="J93" s="252">
        <v>266.23333333333335</v>
      </c>
      <c r="K93" s="252">
        <v>275.61666666666667</v>
      </c>
      <c r="L93" s="252">
        <v>281.73333333333335</v>
      </c>
      <c r="M93" s="253">
        <v>269.5</v>
      </c>
      <c r="N93" s="253">
        <v>254</v>
      </c>
      <c r="O93" s="253">
        <v>36702500</v>
      </c>
      <c r="P93" s="254">
        <v>-6.5956298893984355E-2</v>
      </c>
    </row>
    <row r="94" spans="1:16" ht="12.75" customHeight="1">
      <c r="A94" s="245">
        <v>84</v>
      </c>
      <c r="B94" s="258" t="s">
        <v>132</v>
      </c>
      <c r="C94" s="256" t="s">
        <v>135</v>
      </c>
      <c r="D94" s="251">
        <v>45379</v>
      </c>
      <c r="E94" s="250">
        <v>516.25</v>
      </c>
      <c r="F94" s="250">
        <v>516.05000000000007</v>
      </c>
      <c r="G94" s="252">
        <v>509.10000000000014</v>
      </c>
      <c r="H94" s="252">
        <v>501.95000000000005</v>
      </c>
      <c r="I94" s="252">
        <v>495.00000000000011</v>
      </c>
      <c r="J94" s="252">
        <v>523.20000000000016</v>
      </c>
      <c r="K94" s="252">
        <v>530.1500000000002</v>
      </c>
      <c r="L94" s="252">
        <v>537.30000000000018</v>
      </c>
      <c r="M94" s="253">
        <v>523</v>
      </c>
      <c r="N94" s="253">
        <v>508.9</v>
      </c>
      <c r="O94" s="253">
        <v>38896200</v>
      </c>
      <c r="P94" s="254">
        <v>-2.7213181173610643E-2</v>
      </c>
    </row>
    <row r="95" spans="1:16" ht="12.75" customHeight="1">
      <c r="A95" s="245">
        <v>85</v>
      </c>
      <c r="B95" s="258" t="s">
        <v>84</v>
      </c>
      <c r="C95" s="250" t="s">
        <v>136</v>
      </c>
      <c r="D95" s="251">
        <v>45379</v>
      </c>
      <c r="E95" s="250">
        <v>2387.1</v>
      </c>
      <c r="F95" s="250">
        <v>2384.5833333333335</v>
      </c>
      <c r="G95" s="252">
        <v>2373.8666666666668</v>
      </c>
      <c r="H95" s="252">
        <v>2360.6333333333332</v>
      </c>
      <c r="I95" s="252">
        <v>2349.9166666666665</v>
      </c>
      <c r="J95" s="252">
        <v>2397.8166666666671</v>
      </c>
      <c r="K95" s="252">
        <v>2408.5333333333333</v>
      </c>
      <c r="L95" s="252">
        <v>2421.7666666666673</v>
      </c>
      <c r="M95" s="253">
        <v>2395.3000000000002</v>
      </c>
      <c r="N95" s="253">
        <v>2371.35</v>
      </c>
      <c r="O95" s="253">
        <v>12934800</v>
      </c>
      <c r="P95" s="254">
        <v>2.0327992995243391E-2</v>
      </c>
    </row>
    <row r="96" spans="1:16" ht="12.75" customHeight="1">
      <c r="A96" s="245">
        <v>86</v>
      </c>
      <c r="B96" s="258" t="s">
        <v>59</v>
      </c>
      <c r="C96" s="250" t="s">
        <v>138</v>
      </c>
      <c r="D96" s="251">
        <v>45379</v>
      </c>
      <c r="E96" s="250">
        <v>1082.3</v>
      </c>
      <c r="F96" s="250">
        <v>1080.8</v>
      </c>
      <c r="G96" s="252">
        <v>1063.5</v>
      </c>
      <c r="H96" s="252">
        <v>1044.7</v>
      </c>
      <c r="I96" s="252">
        <v>1027.4000000000001</v>
      </c>
      <c r="J96" s="252">
        <v>1099.5999999999999</v>
      </c>
      <c r="K96" s="252">
        <v>1116.8999999999996</v>
      </c>
      <c r="L96" s="252">
        <v>1135.6999999999998</v>
      </c>
      <c r="M96" s="253">
        <v>1098.0999999999999</v>
      </c>
      <c r="N96" s="253">
        <v>1062</v>
      </c>
      <c r="O96" s="253">
        <v>72198000</v>
      </c>
      <c r="P96" s="254">
        <v>-1.8069650983453606E-2</v>
      </c>
    </row>
    <row r="97" spans="1:16" ht="12.75" customHeight="1">
      <c r="A97" s="245">
        <v>87</v>
      </c>
      <c r="B97" s="258" t="s">
        <v>63</v>
      </c>
      <c r="C97" s="250" t="s">
        <v>139</v>
      </c>
      <c r="D97" s="251">
        <v>45379</v>
      </c>
      <c r="E97" s="250">
        <v>1670.4</v>
      </c>
      <c r="F97" s="250">
        <v>1669.0166666666667</v>
      </c>
      <c r="G97" s="252">
        <v>1640.1333333333332</v>
      </c>
      <c r="H97" s="252">
        <v>1609.8666666666666</v>
      </c>
      <c r="I97" s="252">
        <v>1580.9833333333331</v>
      </c>
      <c r="J97" s="252">
        <v>1699.2833333333333</v>
      </c>
      <c r="K97" s="252">
        <v>1728.166666666667</v>
      </c>
      <c r="L97" s="252">
        <v>1758.4333333333334</v>
      </c>
      <c r="M97" s="253">
        <v>1697.9</v>
      </c>
      <c r="N97" s="253">
        <v>1638.75</v>
      </c>
      <c r="O97" s="253">
        <v>2349000</v>
      </c>
      <c r="P97" s="254">
        <v>-5.0525464834276473E-2</v>
      </c>
    </row>
    <row r="98" spans="1:16" ht="12.75" customHeight="1">
      <c r="A98" s="245">
        <v>88</v>
      </c>
      <c r="B98" s="258" t="s">
        <v>68</v>
      </c>
      <c r="C98" s="250" t="s">
        <v>140</v>
      </c>
      <c r="D98" s="251">
        <v>45379</v>
      </c>
      <c r="E98" s="250">
        <v>601.5</v>
      </c>
      <c r="F98" s="250">
        <v>600.31666666666672</v>
      </c>
      <c r="G98" s="252">
        <v>594.73333333333346</v>
      </c>
      <c r="H98" s="252">
        <v>587.9666666666667</v>
      </c>
      <c r="I98" s="252">
        <v>582.38333333333344</v>
      </c>
      <c r="J98" s="252">
        <v>607.08333333333348</v>
      </c>
      <c r="K98" s="252">
        <v>612.66666666666674</v>
      </c>
      <c r="L98" s="252">
        <v>619.43333333333351</v>
      </c>
      <c r="M98" s="253">
        <v>605.9</v>
      </c>
      <c r="N98" s="253">
        <v>593.54999999999995</v>
      </c>
      <c r="O98" s="253">
        <v>12553500</v>
      </c>
      <c r="P98" s="254">
        <v>-6.1666106065702435E-2</v>
      </c>
    </row>
    <row r="99" spans="1:16" ht="12.75" customHeight="1">
      <c r="A99" s="245">
        <v>89</v>
      </c>
      <c r="B99" s="258" t="s">
        <v>68</v>
      </c>
      <c r="C99" s="250" t="s">
        <v>141</v>
      </c>
      <c r="D99" s="251">
        <v>45379</v>
      </c>
      <c r="E99" s="250">
        <v>13.75</v>
      </c>
      <c r="F99" s="250">
        <v>13.75</v>
      </c>
      <c r="G99" s="252">
        <v>13.55</v>
      </c>
      <c r="H99" s="252">
        <v>13.350000000000001</v>
      </c>
      <c r="I99" s="252">
        <v>13.150000000000002</v>
      </c>
      <c r="J99" s="252">
        <v>13.95</v>
      </c>
      <c r="K99" s="252">
        <v>14.149999999999999</v>
      </c>
      <c r="L99" s="252">
        <v>14.349999999999998</v>
      </c>
      <c r="M99" s="253">
        <v>13.95</v>
      </c>
      <c r="N99" s="253">
        <v>13.55</v>
      </c>
      <c r="O99" s="253">
        <v>2092080000</v>
      </c>
      <c r="P99" s="254">
        <v>-1.0106745400863048E-2</v>
      </c>
    </row>
    <row r="100" spans="1:16" ht="12.75" customHeight="1">
      <c r="A100" s="245">
        <v>90</v>
      </c>
      <c r="B100" s="258" t="s">
        <v>79</v>
      </c>
      <c r="C100" s="250" t="s">
        <v>142</v>
      </c>
      <c r="D100" s="251">
        <v>45379</v>
      </c>
      <c r="E100" s="250">
        <v>113.55</v>
      </c>
      <c r="F100" s="250">
        <v>114.33333333333333</v>
      </c>
      <c r="G100" s="252">
        <v>112.31666666666666</v>
      </c>
      <c r="H100" s="252">
        <v>111.08333333333333</v>
      </c>
      <c r="I100" s="252">
        <v>109.06666666666666</v>
      </c>
      <c r="J100" s="252">
        <v>115.56666666666666</v>
      </c>
      <c r="K100" s="252">
        <v>117.58333333333334</v>
      </c>
      <c r="L100" s="252">
        <v>118.81666666666666</v>
      </c>
      <c r="M100" s="253">
        <v>116.35</v>
      </c>
      <c r="N100" s="253">
        <v>113.1</v>
      </c>
      <c r="O100" s="253">
        <v>75210000</v>
      </c>
      <c r="P100" s="254">
        <v>8.8531187122736412E-3</v>
      </c>
    </row>
    <row r="101" spans="1:16" ht="12.75" customHeight="1">
      <c r="A101" s="245">
        <v>91</v>
      </c>
      <c r="B101" s="258" t="s">
        <v>68</v>
      </c>
      <c r="C101" s="250" t="s">
        <v>143</v>
      </c>
      <c r="D101" s="251">
        <v>45379</v>
      </c>
      <c r="E101" s="250">
        <v>79.650000000000006</v>
      </c>
      <c r="F101" s="250">
        <v>80.166666666666671</v>
      </c>
      <c r="G101" s="252">
        <v>78.933333333333337</v>
      </c>
      <c r="H101" s="252">
        <v>78.216666666666669</v>
      </c>
      <c r="I101" s="252">
        <v>76.983333333333334</v>
      </c>
      <c r="J101" s="252">
        <v>80.88333333333334</v>
      </c>
      <c r="K101" s="252">
        <v>82.11666666666666</v>
      </c>
      <c r="L101" s="252">
        <v>82.833333333333343</v>
      </c>
      <c r="M101" s="253">
        <v>81.400000000000006</v>
      </c>
      <c r="N101" s="253">
        <v>79.45</v>
      </c>
      <c r="O101" s="253">
        <v>383805000</v>
      </c>
      <c r="P101" s="254">
        <v>-8.0058929575280591E-3</v>
      </c>
    </row>
    <row r="102" spans="1:16" ht="12.75" customHeight="1">
      <c r="A102" s="245">
        <v>92</v>
      </c>
      <c r="B102" s="258" t="s">
        <v>63</v>
      </c>
      <c r="C102" s="256" t="s">
        <v>144</v>
      </c>
      <c r="D102" s="251">
        <v>45379</v>
      </c>
      <c r="E102" s="250">
        <v>141.9</v>
      </c>
      <c r="F102" s="250">
        <v>142.35</v>
      </c>
      <c r="G102" s="252">
        <v>140.29999999999998</v>
      </c>
      <c r="H102" s="252">
        <v>138.69999999999999</v>
      </c>
      <c r="I102" s="252">
        <v>136.64999999999998</v>
      </c>
      <c r="J102" s="252">
        <v>143.94999999999999</v>
      </c>
      <c r="K102" s="252">
        <v>146</v>
      </c>
      <c r="L102" s="252">
        <v>147.6</v>
      </c>
      <c r="M102" s="253">
        <v>144.4</v>
      </c>
      <c r="N102" s="253">
        <v>140.75</v>
      </c>
      <c r="O102" s="253">
        <v>66600000</v>
      </c>
      <c r="P102" s="254">
        <v>1.9810508182601206E-2</v>
      </c>
    </row>
    <row r="103" spans="1:16" ht="12.75" customHeight="1">
      <c r="A103" s="245">
        <v>93</v>
      </c>
      <c r="B103" s="258" t="s">
        <v>45</v>
      </c>
      <c r="C103" s="250" t="s">
        <v>145</v>
      </c>
      <c r="D103" s="251">
        <v>45379</v>
      </c>
      <c r="E103" s="250">
        <v>427.65</v>
      </c>
      <c r="F103" s="250">
        <v>428.09999999999997</v>
      </c>
      <c r="G103" s="252">
        <v>421.04999999999995</v>
      </c>
      <c r="H103" s="252">
        <v>414.45</v>
      </c>
      <c r="I103" s="252">
        <v>407.4</v>
      </c>
      <c r="J103" s="252">
        <v>434.69999999999993</v>
      </c>
      <c r="K103" s="252">
        <v>441.75</v>
      </c>
      <c r="L103" s="252">
        <v>448.34999999999991</v>
      </c>
      <c r="M103" s="253">
        <v>435.15</v>
      </c>
      <c r="N103" s="253">
        <v>421.5</v>
      </c>
      <c r="O103" s="253">
        <v>19129000</v>
      </c>
      <c r="P103" s="254">
        <v>-5.8026948337734446E-2</v>
      </c>
    </row>
    <row r="104" spans="1:16" ht="12.75" customHeight="1">
      <c r="A104" s="245">
        <v>94</v>
      </c>
      <c r="B104" s="258" t="s">
        <v>84</v>
      </c>
      <c r="C104" s="257" t="s">
        <v>146</v>
      </c>
      <c r="D104" s="251">
        <v>45379</v>
      </c>
      <c r="E104" s="250">
        <v>570.65</v>
      </c>
      <c r="F104" s="250">
        <v>571.58333333333337</v>
      </c>
      <c r="G104" s="252">
        <v>564.91666666666674</v>
      </c>
      <c r="H104" s="252">
        <v>559.18333333333339</v>
      </c>
      <c r="I104" s="252">
        <v>552.51666666666677</v>
      </c>
      <c r="J104" s="252">
        <v>577.31666666666672</v>
      </c>
      <c r="K104" s="252">
        <v>583.98333333333346</v>
      </c>
      <c r="L104" s="252">
        <v>589.7166666666667</v>
      </c>
      <c r="M104" s="253">
        <v>578.25</v>
      </c>
      <c r="N104" s="253">
        <v>565.85</v>
      </c>
      <c r="O104" s="253">
        <v>19570000</v>
      </c>
      <c r="P104" s="254">
        <v>-3.3484788621098382E-2</v>
      </c>
    </row>
    <row r="105" spans="1:16" ht="12.75" customHeight="1">
      <c r="A105" s="245">
        <v>95</v>
      </c>
      <c r="B105" s="258" t="s">
        <v>117</v>
      </c>
      <c r="C105" s="250" t="s">
        <v>147</v>
      </c>
      <c r="D105" s="251">
        <v>45379</v>
      </c>
      <c r="E105" s="250">
        <v>213.6</v>
      </c>
      <c r="F105" s="250">
        <v>216.01666666666665</v>
      </c>
      <c r="G105" s="252">
        <v>210.6333333333333</v>
      </c>
      <c r="H105" s="252">
        <v>207.66666666666666</v>
      </c>
      <c r="I105" s="252">
        <v>202.2833333333333</v>
      </c>
      <c r="J105" s="252">
        <v>218.98333333333329</v>
      </c>
      <c r="K105" s="252">
        <v>224.36666666666662</v>
      </c>
      <c r="L105" s="252">
        <v>227.33333333333329</v>
      </c>
      <c r="M105" s="253">
        <v>221.4</v>
      </c>
      <c r="N105" s="253">
        <v>213.05</v>
      </c>
      <c r="O105" s="253">
        <v>21999400</v>
      </c>
      <c r="P105" s="254">
        <v>2.7774014361197669E-2</v>
      </c>
    </row>
    <row r="106" spans="1:16" ht="12.75" customHeight="1">
      <c r="A106" s="245">
        <v>96</v>
      </c>
      <c r="B106" s="258" t="s">
        <v>49</v>
      </c>
      <c r="C106" s="257" t="s">
        <v>148</v>
      </c>
      <c r="D106" s="251">
        <v>45379</v>
      </c>
      <c r="E106" s="250">
        <v>2629.15</v>
      </c>
      <c r="F106" s="250">
        <v>2633.5333333333333</v>
      </c>
      <c r="G106" s="252">
        <v>2564.9166666666665</v>
      </c>
      <c r="H106" s="252">
        <v>2500.6833333333334</v>
      </c>
      <c r="I106" s="252">
        <v>2432.0666666666666</v>
      </c>
      <c r="J106" s="252">
        <v>2697.7666666666664</v>
      </c>
      <c r="K106" s="252">
        <v>2766.3833333333332</v>
      </c>
      <c r="L106" s="252">
        <v>2830.6166666666663</v>
      </c>
      <c r="M106" s="253">
        <v>2702.15</v>
      </c>
      <c r="N106" s="253">
        <v>2569.3000000000002</v>
      </c>
      <c r="O106" s="253">
        <v>965700</v>
      </c>
      <c r="P106" s="254">
        <v>5.4027504911591355E-2</v>
      </c>
    </row>
    <row r="107" spans="1:16" ht="12.75" customHeight="1">
      <c r="A107" s="245">
        <v>97</v>
      </c>
      <c r="B107" s="258" t="s">
        <v>45</v>
      </c>
      <c r="C107" s="255" t="s">
        <v>149</v>
      </c>
      <c r="D107" s="251">
        <v>45379</v>
      </c>
      <c r="E107" s="250">
        <v>3258.1</v>
      </c>
      <c r="F107" s="250">
        <v>3262.4</v>
      </c>
      <c r="G107" s="252">
        <v>3201.7000000000003</v>
      </c>
      <c r="H107" s="252">
        <v>3145.3</v>
      </c>
      <c r="I107" s="252">
        <v>3084.6000000000004</v>
      </c>
      <c r="J107" s="252">
        <v>3318.8</v>
      </c>
      <c r="K107" s="252">
        <v>3379.5</v>
      </c>
      <c r="L107" s="252">
        <v>3435.9</v>
      </c>
      <c r="M107" s="253">
        <v>3323.1</v>
      </c>
      <c r="N107" s="253">
        <v>3206</v>
      </c>
      <c r="O107" s="253">
        <v>7556400</v>
      </c>
      <c r="P107" s="254">
        <v>-2.9401564486917654E-2</v>
      </c>
    </row>
    <row r="108" spans="1:16" ht="12.75" customHeight="1">
      <c r="A108" s="245">
        <v>98</v>
      </c>
      <c r="B108" s="258" t="s">
        <v>45</v>
      </c>
      <c r="C108" s="257" t="s">
        <v>150</v>
      </c>
      <c r="D108" s="251">
        <v>45379</v>
      </c>
      <c r="E108" s="250">
        <v>1540.7</v>
      </c>
      <c r="F108" s="250">
        <v>1546.1666666666667</v>
      </c>
      <c r="G108" s="252">
        <v>1529.5333333333335</v>
      </c>
      <c r="H108" s="252">
        <v>1518.3666666666668</v>
      </c>
      <c r="I108" s="252">
        <v>1501.7333333333336</v>
      </c>
      <c r="J108" s="252">
        <v>1557.3333333333335</v>
      </c>
      <c r="K108" s="252">
        <v>1573.9666666666667</v>
      </c>
      <c r="L108" s="252">
        <v>1585.1333333333334</v>
      </c>
      <c r="M108" s="253">
        <v>1562.8</v>
      </c>
      <c r="N108" s="253">
        <v>1535</v>
      </c>
      <c r="O108" s="253">
        <v>24431000</v>
      </c>
      <c r="P108" s="254">
        <v>6.260554388566251E-3</v>
      </c>
    </row>
    <row r="109" spans="1:16" ht="12.75" customHeight="1">
      <c r="A109" s="245">
        <v>99</v>
      </c>
      <c r="B109" s="258" t="s">
        <v>63</v>
      </c>
      <c r="C109" s="250" t="s">
        <v>151</v>
      </c>
      <c r="D109" s="251">
        <v>45379</v>
      </c>
      <c r="E109" s="250">
        <v>249</v>
      </c>
      <c r="F109" s="250">
        <v>247.75</v>
      </c>
      <c r="G109" s="252">
        <v>244.25</v>
      </c>
      <c r="H109" s="252">
        <v>239.5</v>
      </c>
      <c r="I109" s="252">
        <v>236</v>
      </c>
      <c r="J109" s="252">
        <v>252.5</v>
      </c>
      <c r="K109" s="252">
        <v>256</v>
      </c>
      <c r="L109" s="252">
        <v>260.75</v>
      </c>
      <c r="M109" s="253">
        <v>251.25</v>
      </c>
      <c r="N109" s="253">
        <v>243</v>
      </c>
      <c r="O109" s="253">
        <v>105570000</v>
      </c>
      <c r="P109" s="254">
        <v>3.0979181193345952E-2</v>
      </c>
    </row>
    <row r="110" spans="1:16" ht="12.75" customHeight="1">
      <c r="A110" s="245">
        <v>100</v>
      </c>
      <c r="B110" s="258" t="s">
        <v>79</v>
      </c>
      <c r="C110" s="250" t="s">
        <v>152</v>
      </c>
      <c r="D110" s="251">
        <v>45379</v>
      </c>
      <c r="E110" s="250">
        <v>1621.05</v>
      </c>
      <c r="F110" s="250">
        <v>1618.1000000000001</v>
      </c>
      <c r="G110" s="252">
        <v>1606.4000000000003</v>
      </c>
      <c r="H110" s="252">
        <v>1591.7500000000002</v>
      </c>
      <c r="I110" s="252">
        <v>1580.0500000000004</v>
      </c>
      <c r="J110" s="252">
        <v>1632.7500000000002</v>
      </c>
      <c r="K110" s="252">
        <v>1644.45</v>
      </c>
      <c r="L110" s="252">
        <v>1659.1000000000001</v>
      </c>
      <c r="M110" s="253">
        <v>1629.8</v>
      </c>
      <c r="N110" s="253">
        <v>1603.45</v>
      </c>
      <c r="O110" s="253">
        <v>31147600</v>
      </c>
      <c r="P110" s="254">
        <v>-7.6336850690727426E-3</v>
      </c>
    </row>
    <row r="111" spans="1:16" ht="12.75" customHeight="1">
      <c r="A111" s="245">
        <v>101</v>
      </c>
      <c r="B111" s="258" t="s">
        <v>87</v>
      </c>
      <c r="C111" s="250" t="s">
        <v>154</v>
      </c>
      <c r="D111" s="251">
        <v>45379</v>
      </c>
      <c r="E111" s="250">
        <v>173.65</v>
      </c>
      <c r="F111" s="250">
        <v>173.88333333333335</v>
      </c>
      <c r="G111" s="252">
        <v>171.56666666666672</v>
      </c>
      <c r="H111" s="252">
        <v>169.48333333333338</v>
      </c>
      <c r="I111" s="252">
        <v>167.16666666666674</v>
      </c>
      <c r="J111" s="252">
        <v>175.9666666666667</v>
      </c>
      <c r="K111" s="252">
        <v>178.28333333333336</v>
      </c>
      <c r="L111" s="252">
        <v>180.36666666666667</v>
      </c>
      <c r="M111" s="253">
        <v>176.2</v>
      </c>
      <c r="N111" s="253">
        <v>171.8</v>
      </c>
      <c r="O111" s="253">
        <v>170888250</v>
      </c>
      <c r="P111" s="254">
        <v>-1.3063798637310659E-2</v>
      </c>
    </row>
    <row r="112" spans="1:16" ht="12.75" customHeight="1">
      <c r="A112" s="245">
        <v>102</v>
      </c>
      <c r="B112" s="258" t="s">
        <v>84</v>
      </c>
      <c r="C112" s="250" t="s">
        <v>155</v>
      </c>
      <c r="D112" s="251">
        <v>45379</v>
      </c>
      <c r="E112" s="250">
        <v>1176.4000000000001</v>
      </c>
      <c r="F112" s="250">
        <v>1177.7833333333335</v>
      </c>
      <c r="G112" s="252">
        <v>1156.8166666666671</v>
      </c>
      <c r="H112" s="252">
        <v>1137.2333333333336</v>
      </c>
      <c r="I112" s="252">
        <v>1116.2666666666671</v>
      </c>
      <c r="J112" s="252">
        <v>1197.366666666667</v>
      </c>
      <c r="K112" s="252">
        <v>1218.3333333333337</v>
      </c>
      <c r="L112" s="252">
        <v>1237.916666666667</v>
      </c>
      <c r="M112" s="253">
        <v>1198.75</v>
      </c>
      <c r="N112" s="253">
        <v>1158.2</v>
      </c>
      <c r="O112" s="253">
        <v>2450500</v>
      </c>
      <c r="P112" s="254">
        <v>-5.2763819095477386E-2</v>
      </c>
    </row>
    <row r="113" spans="1:16" ht="12.75" customHeight="1">
      <c r="A113" s="245">
        <v>103</v>
      </c>
      <c r="B113" s="258" t="s">
        <v>43</v>
      </c>
      <c r="C113" s="250" t="s">
        <v>156</v>
      </c>
      <c r="D113" s="251">
        <v>45379</v>
      </c>
      <c r="E113" s="250">
        <v>925.9</v>
      </c>
      <c r="F113" s="250">
        <v>929.28333333333342</v>
      </c>
      <c r="G113" s="252">
        <v>915.06666666666683</v>
      </c>
      <c r="H113" s="252">
        <v>904.23333333333346</v>
      </c>
      <c r="I113" s="252">
        <v>890.01666666666688</v>
      </c>
      <c r="J113" s="252">
        <v>940.11666666666679</v>
      </c>
      <c r="K113" s="252">
        <v>954.33333333333326</v>
      </c>
      <c r="L113" s="252">
        <v>965.16666666666674</v>
      </c>
      <c r="M113" s="253">
        <v>943.5</v>
      </c>
      <c r="N113" s="253">
        <v>918.45</v>
      </c>
      <c r="O113" s="253">
        <v>17499125</v>
      </c>
      <c r="P113" s="254">
        <v>3.3753747544712089E-2</v>
      </c>
    </row>
    <row r="114" spans="1:16" ht="12.75" customHeight="1">
      <c r="A114" s="245">
        <v>104</v>
      </c>
      <c r="B114" s="258" t="s">
        <v>45</v>
      </c>
      <c r="C114" s="257" t="s">
        <v>157</v>
      </c>
      <c r="D114" s="251">
        <v>45379</v>
      </c>
      <c r="E114" s="250">
        <v>405.95</v>
      </c>
      <c r="F114" s="250">
        <v>404.86666666666662</v>
      </c>
      <c r="G114" s="252">
        <v>401.48333333333323</v>
      </c>
      <c r="H114" s="252">
        <v>397.01666666666659</v>
      </c>
      <c r="I114" s="252">
        <v>393.63333333333321</v>
      </c>
      <c r="J114" s="252">
        <v>409.33333333333326</v>
      </c>
      <c r="K114" s="252">
        <v>412.71666666666658</v>
      </c>
      <c r="L114" s="252">
        <v>417.18333333333328</v>
      </c>
      <c r="M114" s="253">
        <v>408.25</v>
      </c>
      <c r="N114" s="253">
        <v>400.4</v>
      </c>
      <c r="O114" s="253">
        <v>118627200</v>
      </c>
      <c r="P114" s="254">
        <v>4.9100067919402308E-2</v>
      </c>
    </row>
    <row r="115" spans="1:16" ht="12.75" customHeight="1">
      <c r="A115" s="245">
        <v>105</v>
      </c>
      <c r="B115" s="258" t="s">
        <v>59</v>
      </c>
      <c r="C115" s="250" t="s">
        <v>158</v>
      </c>
      <c r="D115" s="251">
        <v>45379</v>
      </c>
      <c r="E115" s="250">
        <v>812.2</v>
      </c>
      <c r="F115" s="250">
        <v>818.73333333333323</v>
      </c>
      <c r="G115" s="252">
        <v>798.56666666666649</v>
      </c>
      <c r="H115" s="252">
        <v>784.93333333333328</v>
      </c>
      <c r="I115" s="252">
        <v>764.76666666666654</v>
      </c>
      <c r="J115" s="252">
        <v>832.36666666666645</v>
      </c>
      <c r="K115" s="252">
        <v>852.53333333333319</v>
      </c>
      <c r="L115" s="252">
        <v>866.1666666666664</v>
      </c>
      <c r="M115" s="253">
        <v>838.9</v>
      </c>
      <c r="N115" s="253">
        <v>805.1</v>
      </c>
      <c r="O115" s="253">
        <v>22666250</v>
      </c>
      <c r="P115" s="254">
        <v>5.6011535048802134E-3</v>
      </c>
    </row>
    <row r="116" spans="1:16" ht="12.75" customHeight="1">
      <c r="A116" s="245">
        <v>106</v>
      </c>
      <c r="B116" s="258" t="s">
        <v>132</v>
      </c>
      <c r="C116" s="250" t="s">
        <v>159</v>
      </c>
      <c r="D116" s="251">
        <v>45379</v>
      </c>
      <c r="E116" s="250">
        <v>4188.45</v>
      </c>
      <c r="F116" s="250">
        <v>4227.4666666666662</v>
      </c>
      <c r="G116" s="252">
        <v>4135.9833333333327</v>
      </c>
      <c r="H116" s="252">
        <v>4083.5166666666664</v>
      </c>
      <c r="I116" s="252">
        <v>3992.0333333333328</v>
      </c>
      <c r="J116" s="252">
        <v>4279.9333333333325</v>
      </c>
      <c r="K116" s="252">
        <v>4371.4166666666661</v>
      </c>
      <c r="L116" s="252">
        <v>4423.8833333333323</v>
      </c>
      <c r="M116" s="253">
        <v>4318.95</v>
      </c>
      <c r="N116" s="253">
        <v>4175</v>
      </c>
      <c r="O116" s="253">
        <v>674500</v>
      </c>
      <c r="P116" s="254">
        <v>5.3494728621632175E-2</v>
      </c>
    </row>
    <row r="117" spans="1:16" ht="12.75" customHeight="1">
      <c r="A117" s="245">
        <v>107</v>
      </c>
      <c r="B117" s="258" t="s">
        <v>49</v>
      </c>
      <c r="C117" s="250" t="s">
        <v>160</v>
      </c>
      <c r="D117" s="251">
        <v>45379</v>
      </c>
      <c r="E117" s="250">
        <v>820.5</v>
      </c>
      <c r="F117" s="250">
        <v>823.5333333333333</v>
      </c>
      <c r="G117" s="252">
        <v>814.96666666666658</v>
      </c>
      <c r="H117" s="252">
        <v>809.43333333333328</v>
      </c>
      <c r="I117" s="252">
        <v>800.86666666666656</v>
      </c>
      <c r="J117" s="252">
        <v>829.06666666666661</v>
      </c>
      <c r="K117" s="252">
        <v>837.63333333333321</v>
      </c>
      <c r="L117" s="252">
        <v>843.16666666666663</v>
      </c>
      <c r="M117" s="253">
        <v>832.1</v>
      </c>
      <c r="N117" s="253">
        <v>818</v>
      </c>
      <c r="O117" s="253">
        <v>17702550</v>
      </c>
      <c r="P117" s="254">
        <v>-2.2446262126688227E-3</v>
      </c>
    </row>
    <row r="118" spans="1:16" ht="12.75" customHeight="1">
      <c r="A118" s="245">
        <v>108</v>
      </c>
      <c r="B118" s="258" t="s">
        <v>132</v>
      </c>
      <c r="C118" s="255" t="s">
        <v>161</v>
      </c>
      <c r="D118" s="251">
        <v>45379</v>
      </c>
      <c r="E118" s="250">
        <v>447.7</v>
      </c>
      <c r="F118" s="250">
        <v>448.56666666666666</v>
      </c>
      <c r="G118" s="252">
        <v>444.33333333333331</v>
      </c>
      <c r="H118" s="252">
        <v>440.96666666666664</v>
      </c>
      <c r="I118" s="252">
        <v>436.73333333333329</v>
      </c>
      <c r="J118" s="252">
        <v>451.93333333333334</v>
      </c>
      <c r="K118" s="252">
        <v>456.16666666666669</v>
      </c>
      <c r="L118" s="252">
        <v>459.53333333333336</v>
      </c>
      <c r="M118" s="253">
        <v>452.8</v>
      </c>
      <c r="N118" s="253">
        <v>445.2</v>
      </c>
      <c r="O118" s="253">
        <v>19392500</v>
      </c>
      <c r="P118" s="254">
        <v>3.1927630703738191E-2</v>
      </c>
    </row>
    <row r="119" spans="1:16" ht="12.75" customHeight="1">
      <c r="A119" s="245">
        <v>109</v>
      </c>
      <c r="B119" s="258" t="s">
        <v>45</v>
      </c>
      <c r="C119" s="250" t="s">
        <v>162</v>
      </c>
      <c r="D119" s="251">
        <v>45379</v>
      </c>
      <c r="E119" s="250">
        <v>1730.05</v>
      </c>
      <c r="F119" s="250">
        <v>1731.2166666666665</v>
      </c>
      <c r="G119" s="252">
        <v>1715.083333333333</v>
      </c>
      <c r="H119" s="252">
        <v>1700.1166666666666</v>
      </c>
      <c r="I119" s="252">
        <v>1683.9833333333331</v>
      </c>
      <c r="J119" s="252">
        <v>1746.1833333333329</v>
      </c>
      <c r="K119" s="252">
        <v>1762.3166666666666</v>
      </c>
      <c r="L119" s="252">
        <v>1777.2833333333328</v>
      </c>
      <c r="M119" s="253">
        <v>1747.35</v>
      </c>
      <c r="N119" s="253">
        <v>1716.25</v>
      </c>
      <c r="O119" s="253">
        <v>39421600</v>
      </c>
      <c r="P119" s="254">
        <v>6.4240591760704069E-2</v>
      </c>
    </row>
    <row r="120" spans="1:16" ht="12.75" customHeight="1">
      <c r="A120" s="245">
        <v>110</v>
      </c>
      <c r="B120" s="258" t="s">
        <v>63</v>
      </c>
      <c r="C120" s="250" t="s">
        <v>163</v>
      </c>
      <c r="D120" s="251">
        <v>45379</v>
      </c>
      <c r="E120" s="250">
        <v>156.4</v>
      </c>
      <c r="F120" s="250">
        <v>156.76666666666668</v>
      </c>
      <c r="G120" s="252">
        <v>154.43333333333337</v>
      </c>
      <c r="H120" s="252">
        <v>152.4666666666667</v>
      </c>
      <c r="I120" s="252">
        <v>150.13333333333338</v>
      </c>
      <c r="J120" s="252">
        <v>158.73333333333335</v>
      </c>
      <c r="K120" s="252">
        <v>161.06666666666666</v>
      </c>
      <c r="L120" s="252">
        <v>163.03333333333333</v>
      </c>
      <c r="M120" s="253">
        <v>159.1</v>
      </c>
      <c r="N120" s="253">
        <v>154.80000000000001</v>
      </c>
      <c r="O120" s="253">
        <v>49764686</v>
      </c>
      <c r="P120" s="254">
        <v>1.7423827768655354E-2</v>
      </c>
    </row>
    <row r="121" spans="1:16" ht="12.75" customHeight="1">
      <c r="A121" s="245">
        <v>111</v>
      </c>
      <c r="B121" s="258" t="s">
        <v>68</v>
      </c>
      <c r="C121" s="250" t="s">
        <v>164</v>
      </c>
      <c r="D121" s="251">
        <v>45379</v>
      </c>
      <c r="E121" s="250">
        <v>2106.15</v>
      </c>
      <c r="F121" s="250">
        <v>2120.5333333333333</v>
      </c>
      <c r="G121" s="252">
        <v>2086.0666666666666</v>
      </c>
      <c r="H121" s="252">
        <v>2065.9833333333331</v>
      </c>
      <c r="I121" s="252">
        <v>2031.5166666666664</v>
      </c>
      <c r="J121" s="252">
        <v>2140.6166666666668</v>
      </c>
      <c r="K121" s="252">
        <v>2175.083333333333</v>
      </c>
      <c r="L121" s="252">
        <v>2195.166666666667</v>
      </c>
      <c r="M121" s="253">
        <v>2155</v>
      </c>
      <c r="N121" s="253">
        <v>2100.4499999999998</v>
      </c>
      <c r="O121" s="253">
        <v>1732800</v>
      </c>
      <c r="P121" s="254">
        <v>7.022419862886789E-2</v>
      </c>
    </row>
    <row r="122" spans="1:16" ht="12.75" customHeight="1">
      <c r="A122" s="245">
        <v>112</v>
      </c>
      <c r="B122" s="258" t="s">
        <v>45</v>
      </c>
      <c r="C122" s="250" t="s">
        <v>165</v>
      </c>
      <c r="D122" s="251">
        <v>45379</v>
      </c>
      <c r="E122" s="250">
        <v>415</v>
      </c>
      <c r="F122" s="250">
        <v>414.58333333333331</v>
      </c>
      <c r="G122" s="252">
        <v>407.01666666666665</v>
      </c>
      <c r="H122" s="252">
        <v>399.03333333333336</v>
      </c>
      <c r="I122" s="252">
        <v>391.4666666666667</v>
      </c>
      <c r="J122" s="252">
        <v>422.56666666666661</v>
      </c>
      <c r="K122" s="252">
        <v>430.13333333333333</v>
      </c>
      <c r="L122" s="252">
        <v>438.11666666666656</v>
      </c>
      <c r="M122" s="253">
        <v>422.15</v>
      </c>
      <c r="N122" s="253">
        <v>406.6</v>
      </c>
      <c r="O122" s="253">
        <v>12073400</v>
      </c>
      <c r="P122" s="254">
        <v>-2.7522935779816515E-2</v>
      </c>
    </row>
    <row r="123" spans="1:16" ht="12.75" customHeight="1">
      <c r="A123" s="245">
        <v>113</v>
      </c>
      <c r="B123" s="258" t="s">
        <v>43</v>
      </c>
      <c r="C123" s="250" t="s">
        <v>166</v>
      </c>
      <c r="D123" s="251">
        <v>45379</v>
      </c>
      <c r="E123" s="250">
        <v>626.95000000000005</v>
      </c>
      <c r="F123" s="250">
        <v>630.30000000000007</v>
      </c>
      <c r="G123" s="252">
        <v>620.10000000000014</v>
      </c>
      <c r="H123" s="252">
        <v>613.25000000000011</v>
      </c>
      <c r="I123" s="252">
        <v>603.05000000000018</v>
      </c>
      <c r="J123" s="252">
        <v>637.15000000000009</v>
      </c>
      <c r="K123" s="252">
        <v>647.35000000000014</v>
      </c>
      <c r="L123" s="252">
        <v>654.20000000000005</v>
      </c>
      <c r="M123" s="253">
        <v>640.5</v>
      </c>
      <c r="N123" s="253">
        <v>623.45000000000005</v>
      </c>
      <c r="O123" s="253">
        <v>16116000</v>
      </c>
      <c r="P123" s="254">
        <v>-2.7227722772277226E-3</v>
      </c>
    </row>
    <row r="124" spans="1:16" ht="12.75" customHeight="1">
      <c r="A124" s="245">
        <v>114</v>
      </c>
      <c r="B124" s="258" t="s">
        <v>68</v>
      </c>
      <c r="C124" s="255" t="s">
        <v>167</v>
      </c>
      <c r="D124" s="251">
        <v>45379</v>
      </c>
      <c r="E124" s="250">
        <v>3635.65</v>
      </c>
      <c r="F124" s="250">
        <v>3651.2333333333336</v>
      </c>
      <c r="G124" s="252">
        <v>3614.6166666666672</v>
      </c>
      <c r="H124" s="252">
        <v>3593.5833333333335</v>
      </c>
      <c r="I124" s="252">
        <v>3556.9666666666672</v>
      </c>
      <c r="J124" s="252">
        <v>3672.2666666666673</v>
      </c>
      <c r="K124" s="252">
        <v>3708.8833333333341</v>
      </c>
      <c r="L124" s="252">
        <v>3729.9166666666674</v>
      </c>
      <c r="M124" s="253">
        <v>3687.85</v>
      </c>
      <c r="N124" s="253">
        <v>3630.2</v>
      </c>
      <c r="O124" s="253">
        <v>16041000</v>
      </c>
      <c r="P124" s="254">
        <v>-2.0530048525569241E-3</v>
      </c>
    </row>
    <row r="125" spans="1:16" ht="12.75" customHeight="1">
      <c r="A125" s="245">
        <v>115</v>
      </c>
      <c r="B125" s="258" t="s">
        <v>41</v>
      </c>
      <c r="C125" s="250" t="s">
        <v>168</v>
      </c>
      <c r="D125" s="251">
        <v>45379</v>
      </c>
      <c r="E125" s="250">
        <v>5225.45</v>
      </c>
      <c r="F125" s="250">
        <v>5199.166666666667</v>
      </c>
      <c r="G125" s="252">
        <v>5162.3833333333341</v>
      </c>
      <c r="H125" s="252">
        <v>5099.3166666666675</v>
      </c>
      <c r="I125" s="252">
        <v>5062.5333333333347</v>
      </c>
      <c r="J125" s="252">
        <v>5262.2333333333336</v>
      </c>
      <c r="K125" s="252">
        <v>5299.0166666666664</v>
      </c>
      <c r="L125" s="252">
        <v>5362.083333333333</v>
      </c>
      <c r="M125" s="253">
        <v>5235.95</v>
      </c>
      <c r="N125" s="253">
        <v>5136.1000000000004</v>
      </c>
      <c r="O125" s="253">
        <v>2912850</v>
      </c>
      <c r="P125" s="254">
        <v>-2.4905849861913132E-2</v>
      </c>
    </row>
    <row r="126" spans="1:16" ht="12.75" customHeight="1">
      <c r="A126" s="245">
        <v>116</v>
      </c>
      <c r="B126" s="258" t="s">
        <v>87</v>
      </c>
      <c r="C126" s="250" t="s">
        <v>169</v>
      </c>
      <c r="D126" s="251">
        <v>45379</v>
      </c>
      <c r="E126" s="250">
        <v>5288.35</v>
      </c>
      <c r="F126" s="250">
        <v>5285.3666666666668</v>
      </c>
      <c r="G126" s="252">
        <v>5222.9833333333336</v>
      </c>
      <c r="H126" s="252">
        <v>5157.6166666666668</v>
      </c>
      <c r="I126" s="252">
        <v>5095.2333333333336</v>
      </c>
      <c r="J126" s="252">
        <v>5350.7333333333336</v>
      </c>
      <c r="K126" s="252">
        <v>5413.1166666666668</v>
      </c>
      <c r="L126" s="252">
        <v>5478.4833333333336</v>
      </c>
      <c r="M126" s="253">
        <v>5347.75</v>
      </c>
      <c r="N126" s="253">
        <v>5220</v>
      </c>
      <c r="O126" s="253">
        <v>759600</v>
      </c>
      <c r="P126" s="254">
        <v>1.3340448239060833E-2</v>
      </c>
    </row>
    <row r="127" spans="1:16" ht="12.75" customHeight="1">
      <c r="A127" s="245">
        <v>117</v>
      </c>
      <c r="B127" s="258" t="s">
        <v>87</v>
      </c>
      <c r="C127" s="250" t="s">
        <v>170</v>
      </c>
      <c r="D127" s="251">
        <v>45379</v>
      </c>
      <c r="E127" s="250">
        <v>1654.3</v>
      </c>
      <c r="F127" s="250">
        <v>1663.55</v>
      </c>
      <c r="G127" s="252">
        <v>1635.75</v>
      </c>
      <c r="H127" s="252">
        <v>1617.2</v>
      </c>
      <c r="I127" s="252">
        <v>1589.4</v>
      </c>
      <c r="J127" s="252">
        <v>1682.1</v>
      </c>
      <c r="K127" s="252">
        <v>1709.8999999999996</v>
      </c>
      <c r="L127" s="252">
        <v>1728.4499999999998</v>
      </c>
      <c r="M127" s="253">
        <v>1691.35</v>
      </c>
      <c r="N127" s="253">
        <v>1645</v>
      </c>
      <c r="O127" s="253">
        <v>6117450</v>
      </c>
      <c r="P127" s="254">
        <v>-1.3298601590348232E-2</v>
      </c>
    </row>
    <row r="128" spans="1:16" ht="12.75" customHeight="1">
      <c r="A128" s="245">
        <v>118</v>
      </c>
      <c r="B128" s="258" t="s">
        <v>43</v>
      </c>
      <c r="C128" s="250" t="s">
        <v>171</v>
      </c>
      <c r="D128" s="251">
        <v>45379</v>
      </c>
      <c r="E128" s="250">
        <v>1901.85</v>
      </c>
      <c r="F128" s="250">
        <v>1898.55</v>
      </c>
      <c r="G128" s="252">
        <v>1889.25</v>
      </c>
      <c r="H128" s="252">
        <v>1876.65</v>
      </c>
      <c r="I128" s="252">
        <v>1867.3500000000001</v>
      </c>
      <c r="J128" s="252">
        <v>1911.1499999999999</v>
      </c>
      <c r="K128" s="252">
        <v>1920.4499999999996</v>
      </c>
      <c r="L128" s="252">
        <v>1933.0499999999997</v>
      </c>
      <c r="M128" s="253">
        <v>1907.85</v>
      </c>
      <c r="N128" s="253">
        <v>1885.95</v>
      </c>
      <c r="O128" s="253">
        <v>14337400</v>
      </c>
      <c r="P128" s="254">
        <v>-2.2408417770849571E-3</v>
      </c>
    </row>
    <row r="129" spans="1:16" ht="12.75" customHeight="1">
      <c r="A129" s="245">
        <v>119</v>
      </c>
      <c r="B129" s="258" t="s">
        <v>56</v>
      </c>
      <c r="C129" s="250" t="s">
        <v>172</v>
      </c>
      <c r="D129" s="251">
        <v>45379</v>
      </c>
      <c r="E129" s="250">
        <v>280.89999999999998</v>
      </c>
      <c r="F129" s="250">
        <v>281.95</v>
      </c>
      <c r="G129" s="252">
        <v>278.25</v>
      </c>
      <c r="H129" s="252">
        <v>275.60000000000002</v>
      </c>
      <c r="I129" s="252">
        <v>271.90000000000003</v>
      </c>
      <c r="J129" s="252">
        <v>284.59999999999997</v>
      </c>
      <c r="K129" s="252">
        <v>288.2999999999999</v>
      </c>
      <c r="L129" s="252">
        <v>290.94999999999993</v>
      </c>
      <c r="M129" s="253">
        <v>285.64999999999998</v>
      </c>
      <c r="N129" s="253">
        <v>279.3</v>
      </c>
      <c r="O129" s="253">
        <v>24238000</v>
      </c>
      <c r="P129" s="254">
        <v>-9.4809971393543108E-3</v>
      </c>
    </row>
    <row r="130" spans="1:16" ht="12.75" customHeight="1">
      <c r="A130" s="245">
        <v>120</v>
      </c>
      <c r="B130" s="258" t="s">
        <v>68</v>
      </c>
      <c r="C130" s="250" t="s">
        <v>173</v>
      </c>
      <c r="D130" s="251">
        <v>45379</v>
      </c>
      <c r="E130" s="250">
        <v>169.9</v>
      </c>
      <c r="F130" s="250">
        <v>169.28333333333333</v>
      </c>
      <c r="G130" s="252">
        <v>165.81666666666666</v>
      </c>
      <c r="H130" s="252">
        <v>161.73333333333332</v>
      </c>
      <c r="I130" s="252">
        <v>158.26666666666665</v>
      </c>
      <c r="J130" s="252">
        <v>173.36666666666667</v>
      </c>
      <c r="K130" s="252">
        <v>176.83333333333331</v>
      </c>
      <c r="L130" s="252">
        <v>180.91666666666669</v>
      </c>
      <c r="M130" s="253">
        <v>172.75</v>
      </c>
      <c r="N130" s="253">
        <v>165.2</v>
      </c>
      <c r="O130" s="253">
        <v>60912000</v>
      </c>
      <c r="P130" s="254">
        <v>-3.0742791674622877E-2</v>
      </c>
    </row>
    <row r="131" spans="1:16" ht="12.75" customHeight="1">
      <c r="A131" s="245">
        <v>121</v>
      </c>
      <c r="B131" s="258" t="s">
        <v>68</v>
      </c>
      <c r="C131" s="250" t="s">
        <v>174</v>
      </c>
      <c r="D131" s="251">
        <v>45379</v>
      </c>
      <c r="E131" s="250">
        <v>506.1</v>
      </c>
      <c r="F131" s="250">
        <v>506.9666666666667</v>
      </c>
      <c r="G131" s="252">
        <v>502.43333333333339</v>
      </c>
      <c r="H131" s="252">
        <v>498.76666666666671</v>
      </c>
      <c r="I131" s="252">
        <v>494.23333333333341</v>
      </c>
      <c r="J131" s="252">
        <v>510.63333333333338</v>
      </c>
      <c r="K131" s="252">
        <v>515.16666666666674</v>
      </c>
      <c r="L131" s="252">
        <v>518.83333333333337</v>
      </c>
      <c r="M131" s="253">
        <v>511.5</v>
      </c>
      <c r="N131" s="253">
        <v>503.3</v>
      </c>
      <c r="O131" s="253">
        <v>13154400</v>
      </c>
      <c r="P131" s="254">
        <v>3.4638980651250588E-2</v>
      </c>
    </row>
    <row r="132" spans="1:16" ht="12.75" customHeight="1">
      <c r="A132" s="245">
        <v>122</v>
      </c>
      <c r="B132" s="258" t="s">
        <v>59</v>
      </c>
      <c r="C132" s="250" t="s">
        <v>175</v>
      </c>
      <c r="D132" s="251">
        <v>45379</v>
      </c>
      <c r="E132" s="250">
        <v>11554.15</v>
      </c>
      <c r="F132" s="250">
        <v>11531.966666666665</v>
      </c>
      <c r="G132" s="252">
        <v>11454.633333333331</v>
      </c>
      <c r="H132" s="252">
        <v>11355.116666666667</v>
      </c>
      <c r="I132" s="252">
        <v>11277.783333333333</v>
      </c>
      <c r="J132" s="252">
        <v>11631.48333333333</v>
      </c>
      <c r="K132" s="252">
        <v>11708.816666666662</v>
      </c>
      <c r="L132" s="252">
        <v>11808.333333333328</v>
      </c>
      <c r="M132" s="253">
        <v>11609.3</v>
      </c>
      <c r="N132" s="253">
        <v>11432.45</v>
      </c>
      <c r="O132" s="253">
        <v>2651350</v>
      </c>
      <c r="P132" s="254">
        <v>-3.4017440986317845E-3</v>
      </c>
    </row>
    <row r="133" spans="1:16" ht="12.75" customHeight="1">
      <c r="A133" s="245">
        <v>123</v>
      </c>
      <c r="B133" s="258" t="s">
        <v>56</v>
      </c>
      <c r="C133" s="250" t="s">
        <v>176</v>
      </c>
      <c r="D133" s="251">
        <v>45379</v>
      </c>
      <c r="E133" s="250">
        <v>1139.7</v>
      </c>
      <c r="F133" s="250">
        <v>1140.4166666666667</v>
      </c>
      <c r="G133" s="252">
        <v>1130.1833333333334</v>
      </c>
      <c r="H133" s="252">
        <v>1120.6666666666667</v>
      </c>
      <c r="I133" s="252">
        <v>1110.4333333333334</v>
      </c>
      <c r="J133" s="252">
        <v>1149.9333333333334</v>
      </c>
      <c r="K133" s="252">
        <v>1160.1666666666665</v>
      </c>
      <c r="L133" s="252">
        <v>1169.6833333333334</v>
      </c>
      <c r="M133" s="253">
        <v>1150.6500000000001</v>
      </c>
      <c r="N133" s="253">
        <v>1130.9000000000001</v>
      </c>
      <c r="O133" s="253">
        <v>6489700</v>
      </c>
      <c r="P133" s="254">
        <v>-1.0882321561933212E-2</v>
      </c>
    </row>
    <row r="134" spans="1:16" ht="12.75" customHeight="1">
      <c r="A134" s="245">
        <v>124</v>
      </c>
      <c r="B134" s="258" t="s">
        <v>59</v>
      </c>
      <c r="C134" s="250" t="s">
        <v>177</v>
      </c>
      <c r="D134" s="251">
        <v>45379</v>
      </c>
      <c r="E134" s="250">
        <v>3468.1</v>
      </c>
      <c r="F134" s="250">
        <v>3502.7166666666672</v>
      </c>
      <c r="G134" s="252">
        <v>3417.4333333333343</v>
      </c>
      <c r="H134" s="252">
        <v>3366.7666666666673</v>
      </c>
      <c r="I134" s="252">
        <v>3281.4833333333345</v>
      </c>
      <c r="J134" s="252">
        <v>3553.3833333333341</v>
      </c>
      <c r="K134" s="252">
        <v>3638.666666666667</v>
      </c>
      <c r="L134" s="252">
        <v>3689.3333333333339</v>
      </c>
      <c r="M134" s="253">
        <v>3588</v>
      </c>
      <c r="N134" s="253">
        <v>3452.05</v>
      </c>
      <c r="O134" s="253">
        <v>2386400</v>
      </c>
      <c r="P134" s="254">
        <v>5.2761602258690664E-2</v>
      </c>
    </row>
    <row r="135" spans="1:16" ht="12.75" customHeight="1">
      <c r="A135" s="245">
        <v>125</v>
      </c>
      <c r="B135" s="258" t="s">
        <v>45</v>
      </c>
      <c r="C135" s="250" t="s">
        <v>178</v>
      </c>
      <c r="D135" s="251">
        <v>45379</v>
      </c>
      <c r="E135" s="250">
        <v>1629.3</v>
      </c>
      <c r="F135" s="250">
        <v>1616.3833333333332</v>
      </c>
      <c r="G135" s="252">
        <v>1596.9166666666665</v>
      </c>
      <c r="H135" s="252">
        <v>1564.5333333333333</v>
      </c>
      <c r="I135" s="252">
        <v>1545.0666666666666</v>
      </c>
      <c r="J135" s="252">
        <v>1648.7666666666664</v>
      </c>
      <c r="K135" s="252">
        <v>1668.2333333333331</v>
      </c>
      <c r="L135" s="252">
        <v>1700.6166666666663</v>
      </c>
      <c r="M135" s="253">
        <v>1635.85</v>
      </c>
      <c r="N135" s="253">
        <v>1584</v>
      </c>
      <c r="O135" s="253">
        <v>1326000</v>
      </c>
      <c r="P135" s="254">
        <v>3.3676333021515438E-2</v>
      </c>
    </row>
    <row r="136" spans="1:16" ht="12.75" customHeight="1">
      <c r="A136" s="245">
        <v>126</v>
      </c>
      <c r="B136" s="258" t="s">
        <v>43</v>
      </c>
      <c r="C136" s="257" t="s">
        <v>179</v>
      </c>
      <c r="D136" s="251">
        <v>45379</v>
      </c>
      <c r="E136" s="250">
        <v>985.3</v>
      </c>
      <c r="F136" s="250">
        <v>985.61666666666667</v>
      </c>
      <c r="G136" s="252">
        <v>971.73333333333335</v>
      </c>
      <c r="H136" s="252">
        <v>958.16666666666663</v>
      </c>
      <c r="I136" s="252">
        <v>944.2833333333333</v>
      </c>
      <c r="J136" s="252">
        <v>999.18333333333339</v>
      </c>
      <c r="K136" s="252">
        <v>1013.0666666666668</v>
      </c>
      <c r="L136" s="252">
        <v>1026.6333333333334</v>
      </c>
      <c r="M136" s="253">
        <v>999.5</v>
      </c>
      <c r="N136" s="253">
        <v>972.05</v>
      </c>
      <c r="O136" s="253">
        <v>10400800</v>
      </c>
      <c r="P136" s="254">
        <v>-1.4592933947772657E-3</v>
      </c>
    </row>
    <row r="137" spans="1:16" ht="12.75" customHeight="1">
      <c r="A137" s="245">
        <v>127</v>
      </c>
      <c r="B137" s="258" t="s">
        <v>68</v>
      </c>
      <c r="C137" s="257" t="s">
        <v>180</v>
      </c>
      <c r="D137" s="251">
        <v>45379</v>
      </c>
      <c r="E137" s="250">
        <v>1312.15</v>
      </c>
      <c r="F137" s="250">
        <v>1303.0333333333335</v>
      </c>
      <c r="G137" s="252">
        <v>1285.116666666667</v>
      </c>
      <c r="H137" s="252">
        <v>1258.0833333333335</v>
      </c>
      <c r="I137" s="252">
        <v>1240.166666666667</v>
      </c>
      <c r="J137" s="252">
        <v>1330.0666666666671</v>
      </c>
      <c r="K137" s="252">
        <v>1347.9833333333336</v>
      </c>
      <c r="L137" s="252">
        <v>1375.0166666666671</v>
      </c>
      <c r="M137" s="253">
        <v>1320.95</v>
      </c>
      <c r="N137" s="253">
        <v>1276</v>
      </c>
      <c r="O137" s="253">
        <v>3670400</v>
      </c>
      <c r="P137" s="254">
        <v>-7.5559137618375988E-2</v>
      </c>
    </row>
    <row r="138" spans="1:16" ht="12.75" customHeight="1">
      <c r="A138" s="245">
        <v>128</v>
      </c>
      <c r="B138" s="258" t="s">
        <v>84</v>
      </c>
      <c r="C138" s="250" t="s">
        <v>181</v>
      </c>
      <c r="D138" s="251">
        <v>45379</v>
      </c>
      <c r="E138" s="250">
        <v>116.6</v>
      </c>
      <c r="F138" s="250">
        <v>116.71666666666665</v>
      </c>
      <c r="G138" s="252">
        <v>115.2833333333333</v>
      </c>
      <c r="H138" s="252">
        <v>113.96666666666665</v>
      </c>
      <c r="I138" s="252">
        <v>112.5333333333333</v>
      </c>
      <c r="J138" s="252">
        <v>118.0333333333333</v>
      </c>
      <c r="K138" s="252">
        <v>119.46666666666667</v>
      </c>
      <c r="L138" s="252">
        <v>120.7833333333333</v>
      </c>
      <c r="M138" s="253">
        <v>118.15</v>
      </c>
      <c r="N138" s="253">
        <v>115.4</v>
      </c>
      <c r="O138" s="253">
        <v>153608500</v>
      </c>
      <c r="P138" s="254">
        <v>3.4523980299335344E-2</v>
      </c>
    </row>
    <row r="139" spans="1:16" ht="12.75" customHeight="1">
      <c r="A139" s="245">
        <v>129</v>
      </c>
      <c r="B139" s="258" t="s">
        <v>56</v>
      </c>
      <c r="C139" s="250" t="s">
        <v>182</v>
      </c>
      <c r="D139" s="251">
        <v>45379</v>
      </c>
      <c r="E139" s="250">
        <v>2441.5</v>
      </c>
      <c r="F139" s="250">
        <v>2463.6833333333329</v>
      </c>
      <c r="G139" s="252">
        <v>2411.4166666666661</v>
      </c>
      <c r="H139" s="252">
        <v>2381.333333333333</v>
      </c>
      <c r="I139" s="252">
        <v>2329.0666666666662</v>
      </c>
      <c r="J139" s="252">
        <v>2493.766666666666</v>
      </c>
      <c r="K139" s="252">
        <v>2546.0333333333333</v>
      </c>
      <c r="L139" s="252">
        <v>2576.1166666666659</v>
      </c>
      <c r="M139" s="253">
        <v>2515.9499999999998</v>
      </c>
      <c r="N139" s="253">
        <v>2433.6</v>
      </c>
      <c r="O139" s="253">
        <v>3600300</v>
      </c>
      <c r="P139" s="254">
        <v>4.3104135128675003E-2</v>
      </c>
    </row>
    <row r="140" spans="1:16" ht="12.75" customHeight="1">
      <c r="A140" s="245">
        <v>130</v>
      </c>
      <c r="B140" s="258" t="s">
        <v>87</v>
      </c>
      <c r="C140" s="255" t="s">
        <v>183</v>
      </c>
      <c r="D140" s="251">
        <v>45379</v>
      </c>
      <c r="E140" s="250">
        <v>142698.75</v>
      </c>
      <c r="F140" s="250">
        <v>143218.03333333333</v>
      </c>
      <c r="G140" s="252">
        <v>141736.21666666665</v>
      </c>
      <c r="H140" s="252">
        <v>140773.68333333332</v>
      </c>
      <c r="I140" s="252">
        <v>139291.86666666664</v>
      </c>
      <c r="J140" s="252">
        <v>144180.56666666665</v>
      </c>
      <c r="K140" s="252">
        <v>145662.3833333333</v>
      </c>
      <c r="L140" s="252">
        <v>146624.91666666666</v>
      </c>
      <c r="M140" s="253">
        <v>144699.85</v>
      </c>
      <c r="N140" s="253">
        <v>142255.5</v>
      </c>
      <c r="O140" s="253">
        <v>42970</v>
      </c>
      <c r="P140" s="254">
        <v>5.2025951768882361E-2</v>
      </c>
    </row>
    <row r="141" spans="1:16" ht="12.75" customHeight="1">
      <c r="A141" s="245">
        <v>131</v>
      </c>
      <c r="B141" s="258" t="s">
        <v>56</v>
      </c>
      <c r="C141" s="250" t="s">
        <v>184</v>
      </c>
      <c r="D141" s="251">
        <v>45379</v>
      </c>
      <c r="E141" s="250">
        <v>1401.8</v>
      </c>
      <c r="F141" s="250">
        <v>1404.45</v>
      </c>
      <c r="G141" s="252">
        <v>1383.9</v>
      </c>
      <c r="H141" s="252">
        <v>1366</v>
      </c>
      <c r="I141" s="252">
        <v>1345.45</v>
      </c>
      <c r="J141" s="252">
        <v>1422.3500000000001</v>
      </c>
      <c r="K141" s="252">
        <v>1442.8999999999999</v>
      </c>
      <c r="L141" s="252">
        <v>1460.8000000000002</v>
      </c>
      <c r="M141" s="253">
        <v>1425</v>
      </c>
      <c r="N141" s="253">
        <v>1386.55</v>
      </c>
      <c r="O141" s="253">
        <v>6771050</v>
      </c>
      <c r="P141" s="254">
        <v>-2.4716786817713696E-2</v>
      </c>
    </row>
    <row r="142" spans="1:16" ht="12.75" customHeight="1">
      <c r="A142" s="245">
        <v>132</v>
      </c>
      <c r="B142" s="258" t="s">
        <v>68</v>
      </c>
      <c r="C142" s="250" t="s">
        <v>185</v>
      </c>
      <c r="D142" s="251">
        <v>45379</v>
      </c>
      <c r="E142" s="250">
        <v>152.6</v>
      </c>
      <c r="F142" s="250">
        <v>154.69999999999999</v>
      </c>
      <c r="G142" s="252">
        <v>149.69999999999999</v>
      </c>
      <c r="H142" s="252">
        <v>146.80000000000001</v>
      </c>
      <c r="I142" s="252">
        <v>141.80000000000001</v>
      </c>
      <c r="J142" s="252">
        <v>157.59999999999997</v>
      </c>
      <c r="K142" s="252">
        <v>162.59999999999997</v>
      </c>
      <c r="L142" s="252">
        <v>165.49999999999994</v>
      </c>
      <c r="M142" s="253">
        <v>159.69999999999999</v>
      </c>
      <c r="N142" s="253">
        <v>151.80000000000001</v>
      </c>
      <c r="O142" s="253">
        <v>100590000</v>
      </c>
      <c r="P142" s="254">
        <v>0.1481893673486859</v>
      </c>
    </row>
    <row r="143" spans="1:16" ht="12.75" customHeight="1">
      <c r="A143" s="245">
        <v>133</v>
      </c>
      <c r="B143" s="258" t="s">
        <v>132</v>
      </c>
      <c r="C143" s="250" t="s">
        <v>186</v>
      </c>
      <c r="D143" s="251">
        <v>45379</v>
      </c>
      <c r="E143" s="250">
        <v>5183.1000000000004</v>
      </c>
      <c r="F143" s="250">
        <v>5196.166666666667</v>
      </c>
      <c r="G143" s="252">
        <v>5133.1333333333341</v>
      </c>
      <c r="H143" s="252">
        <v>5083.166666666667</v>
      </c>
      <c r="I143" s="252">
        <v>5020.1333333333341</v>
      </c>
      <c r="J143" s="252">
        <v>5246.1333333333341</v>
      </c>
      <c r="K143" s="252">
        <v>5309.166666666667</v>
      </c>
      <c r="L143" s="252">
        <v>5359.1333333333341</v>
      </c>
      <c r="M143" s="253">
        <v>5259.2</v>
      </c>
      <c r="N143" s="253">
        <v>5146.2</v>
      </c>
      <c r="O143" s="253">
        <v>1299000</v>
      </c>
      <c r="P143" s="254">
        <v>1.5597513779758414E-2</v>
      </c>
    </row>
    <row r="144" spans="1:16" ht="12.75" customHeight="1">
      <c r="A144" s="245">
        <v>134</v>
      </c>
      <c r="B144" s="258" t="s">
        <v>45</v>
      </c>
      <c r="C144" s="250" t="s">
        <v>187</v>
      </c>
      <c r="D144" s="251">
        <v>45379</v>
      </c>
      <c r="E144" s="250">
        <v>3026.35</v>
      </c>
      <c r="F144" s="250">
        <v>3036.2999999999997</v>
      </c>
      <c r="G144" s="252">
        <v>2998.5499999999993</v>
      </c>
      <c r="H144" s="252">
        <v>2970.7499999999995</v>
      </c>
      <c r="I144" s="252">
        <v>2932.9999999999991</v>
      </c>
      <c r="J144" s="252">
        <v>3064.0999999999995</v>
      </c>
      <c r="K144" s="252">
        <v>3101.8500000000004</v>
      </c>
      <c r="L144" s="252">
        <v>3129.6499999999996</v>
      </c>
      <c r="M144" s="253">
        <v>3074.05</v>
      </c>
      <c r="N144" s="253">
        <v>3008.5</v>
      </c>
      <c r="O144" s="253">
        <v>1942500</v>
      </c>
      <c r="P144" s="254">
        <v>2.7207107162687396E-2</v>
      </c>
    </row>
    <row r="145" spans="1:16" ht="12.75" customHeight="1">
      <c r="A145" s="245">
        <v>135</v>
      </c>
      <c r="B145" s="258" t="s">
        <v>39</v>
      </c>
      <c r="C145" s="250" t="s">
        <v>188</v>
      </c>
      <c r="D145" s="251">
        <v>45379</v>
      </c>
      <c r="E145" s="250">
        <v>2598.0500000000002</v>
      </c>
      <c r="F145" s="250">
        <v>2599.2833333333333</v>
      </c>
      <c r="G145" s="252">
        <v>2570.9166666666665</v>
      </c>
      <c r="H145" s="252">
        <v>2543.7833333333333</v>
      </c>
      <c r="I145" s="252">
        <v>2515.4166666666665</v>
      </c>
      <c r="J145" s="252">
        <v>2626.4166666666665</v>
      </c>
      <c r="K145" s="252">
        <v>2654.7833333333333</v>
      </c>
      <c r="L145" s="252">
        <v>2681.9166666666665</v>
      </c>
      <c r="M145" s="253">
        <v>2627.65</v>
      </c>
      <c r="N145" s="253">
        <v>2572.15</v>
      </c>
      <c r="O145" s="253">
        <v>4888400</v>
      </c>
      <c r="P145" s="254">
        <v>-6.1803691957387982E-3</v>
      </c>
    </row>
    <row r="146" spans="1:16" ht="12.75" customHeight="1">
      <c r="A146" s="245">
        <v>136</v>
      </c>
      <c r="B146" s="258" t="s">
        <v>59</v>
      </c>
      <c r="C146" s="250" t="s">
        <v>189</v>
      </c>
      <c r="D146" s="251">
        <v>45379</v>
      </c>
      <c r="E146" s="250">
        <v>224.6</v>
      </c>
      <c r="F146" s="250">
        <v>226.13333333333333</v>
      </c>
      <c r="G146" s="252">
        <v>220.61666666666665</v>
      </c>
      <c r="H146" s="252">
        <v>216.63333333333333</v>
      </c>
      <c r="I146" s="252">
        <v>211.11666666666665</v>
      </c>
      <c r="J146" s="252">
        <v>230.11666666666665</v>
      </c>
      <c r="K146" s="252">
        <v>235.6333333333333</v>
      </c>
      <c r="L146" s="252">
        <v>239.61666666666665</v>
      </c>
      <c r="M146" s="253">
        <v>231.65</v>
      </c>
      <c r="N146" s="253">
        <v>222.15</v>
      </c>
      <c r="O146" s="253">
        <v>83322000</v>
      </c>
      <c r="P146" s="254">
        <v>0</v>
      </c>
    </row>
    <row r="147" spans="1:16" ht="12.75" customHeight="1">
      <c r="A147" s="245">
        <v>137</v>
      </c>
      <c r="B147" s="258" t="s">
        <v>132</v>
      </c>
      <c r="C147" s="250" t="s">
        <v>191</v>
      </c>
      <c r="D147" s="251">
        <v>45379</v>
      </c>
      <c r="E147" s="250">
        <v>346.5</v>
      </c>
      <c r="F147" s="250">
        <v>346.93333333333334</v>
      </c>
      <c r="G147" s="252">
        <v>343.7166666666667</v>
      </c>
      <c r="H147" s="252">
        <v>340.93333333333334</v>
      </c>
      <c r="I147" s="252">
        <v>337.7166666666667</v>
      </c>
      <c r="J147" s="252">
        <v>349.7166666666667</v>
      </c>
      <c r="K147" s="252">
        <v>352.93333333333328</v>
      </c>
      <c r="L147" s="252">
        <v>355.7166666666667</v>
      </c>
      <c r="M147" s="253">
        <v>350.15</v>
      </c>
      <c r="N147" s="253">
        <v>344.15</v>
      </c>
      <c r="O147" s="253">
        <v>88161000</v>
      </c>
      <c r="P147" s="254">
        <v>3.0471982607475981E-2</v>
      </c>
    </row>
    <row r="148" spans="1:16" ht="12.75" customHeight="1">
      <c r="A148" s="245">
        <v>138</v>
      </c>
      <c r="B148" s="258" t="s">
        <v>190</v>
      </c>
      <c r="C148" s="250" t="s">
        <v>192</v>
      </c>
      <c r="D148" s="251">
        <v>45379</v>
      </c>
      <c r="E148" s="250">
        <v>1332.15</v>
      </c>
      <c r="F148" s="250">
        <v>1346.1666666666667</v>
      </c>
      <c r="G148" s="252">
        <v>1306.8833333333334</v>
      </c>
      <c r="H148" s="252">
        <v>1281.6166666666668</v>
      </c>
      <c r="I148" s="252">
        <v>1242.3333333333335</v>
      </c>
      <c r="J148" s="252">
        <v>1371.4333333333334</v>
      </c>
      <c r="K148" s="252">
        <v>1410.7166666666667</v>
      </c>
      <c r="L148" s="252">
        <v>1435.9833333333333</v>
      </c>
      <c r="M148" s="253">
        <v>1385.45</v>
      </c>
      <c r="N148" s="253">
        <v>1320.9</v>
      </c>
      <c r="O148" s="253">
        <v>6183800</v>
      </c>
      <c r="P148" s="254">
        <v>-8.7522441651705571E-3</v>
      </c>
    </row>
    <row r="149" spans="1:16" ht="12.75" customHeight="1">
      <c r="A149" s="245">
        <v>139</v>
      </c>
      <c r="B149" s="258" t="s">
        <v>108</v>
      </c>
      <c r="C149" s="250" t="s">
        <v>193</v>
      </c>
      <c r="D149" s="251">
        <v>45379</v>
      </c>
      <c r="E149" s="250">
        <v>8302</v>
      </c>
      <c r="F149" s="250">
        <v>8371.8166666666675</v>
      </c>
      <c r="G149" s="252">
        <v>8105.1833333333343</v>
      </c>
      <c r="H149" s="252">
        <v>7908.3666666666668</v>
      </c>
      <c r="I149" s="252">
        <v>7641.7333333333336</v>
      </c>
      <c r="J149" s="252">
        <v>8568.633333333335</v>
      </c>
      <c r="K149" s="252">
        <v>8835.2666666666701</v>
      </c>
      <c r="L149" s="252">
        <v>9032.0833333333358</v>
      </c>
      <c r="M149" s="253">
        <v>8638.4500000000007</v>
      </c>
      <c r="N149" s="253">
        <v>8175</v>
      </c>
      <c r="O149" s="253">
        <v>1227400</v>
      </c>
      <c r="P149" s="254">
        <v>0.20097847358121332</v>
      </c>
    </row>
    <row r="150" spans="1:16" ht="12.75" customHeight="1">
      <c r="A150" s="245">
        <v>140</v>
      </c>
      <c r="B150" s="258" t="s">
        <v>87</v>
      </c>
      <c r="C150" s="255" t="s">
        <v>194</v>
      </c>
      <c r="D150" s="251">
        <v>45379</v>
      </c>
      <c r="E150" s="250">
        <v>271.60000000000002</v>
      </c>
      <c r="F150" s="250">
        <v>272.90000000000003</v>
      </c>
      <c r="G150" s="252">
        <v>269.00000000000006</v>
      </c>
      <c r="H150" s="252">
        <v>266.40000000000003</v>
      </c>
      <c r="I150" s="252">
        <v>262.50000000000006</v>
      </c>
      <c r="J150" s="252">
        <v>275.50000000000006</v>
      </c>
      <c r="K150" s="252">
        <v>279.40000000000003</v>
      </c>
      <c r="L150" s="252">
        <v>282.00000000000006</v>
      </c>
      <c r="M150" s="253">
        <v>276.8</v>
      </c>
      <c r="N150" s="253">
        <v>270.3</v>
      </c>
      <c r="O150" s="253">
        <v>89358500</v>
      </c>
      <c r="P150" s="254">
        <v>2.8720858079957452E-2</v>
      </c>
    </row>
    <row r="151" spans="1:16" ht="12.75" customHeight="1">
      <c r="A151" s="245">
        <v>141</v>
      </c>
      <c r="B151" s="258" t="s">
        <v>84</v>
      </c>
      <c r="C151" s="257" t="s">
        <v>195</v>
      </c>
      <c r="D151" s="251">
        <v>45379</v>
      </c>
      <c r="E151" s="250">
        <v>35254</v>
      </c>
      <c r="F151" s="250">
        <v>35464.983333333337</v>
      </c>
      <c r="G151" s="252">
        <v>34943.666666666672</v>
      </c>
      <c r="H151" s="252">
        <v>34633.333333333336</v>
      </c>
      <c r="I151" s="252">
        <v>34112.01666666667</v>
      </c>
      <c r="J151" s="252">
        <v>35775.316666666673</v>
      </c>
      <c r="K151" s="252">
        <v>36296.633333333339</v>
      </c>
      <c r="L151" s="252">
        <v>36606.966666666674</v>
      </c>
      <c r="M151" s="253">
        <v>35986.300000000003</v>
      </c>
      <c r="N151" s="253">
        <v>35154.65</v>
      </c>
      <c r="O151" s="253">
        <v>153360</v>
      </c>
      <c r="P151" s="254">
        <v>4.9476493533155412E-2</v>
      </c>
    </row>
    <row r="152" spans="1:16" ht="12.75" customHeight="1">
      <c r="A152" s="245">
        <v>142</v>
      </c>
      <c r="B152" s="258" t="s">
        <v>47</v>
      </c>
      <c r="C152" s="250" t="s">
        <v>196</v>
      </c>
      <c r="D152" s="251">
        <v>45379</v>
      </c>
      <c r="E152" s="250">
        <v>864.45</v>
      </c>
      <c r="F152" s="250">
        <v>867.38333333333333</v>
      </c>
      <c r="G152" s="252">
        <v>857.76666666666665</v>
      </c>
      <c r="H152" s="252">
        <v>851.08333333333337</v>
      </c>
      <c r="I152" s="252">
        <v>841.4666666666667</v>
      </c>
      <c r="J152" s="252">
        <v>874.06666666666661</v>
      </c>
      <c r="K152" s="252">
        <v>883.68333333333317</v>
      </c>
      <c r="L152" s="252">
        <v>890.36666666666656</v>
      </c>
      <c r="M152" s="253">
        <v>877</v>
      </c>
      <c r="N152" s="253">
        <v>860.7</v>
      </c>
      <c r="O152" s="253">
        <v>14123250</v>
      </c>
      <c r="P152" s="254">
        <v>8.2801449025357937E-2</v>
      </c>
    </row>
    <row r="153" spans="1:16" ht="12.75" customHeight="1">
      <c r="A153" s="245">
        <v>143</v>
      </c>
      <c r="B153" s="258" t="s">
        <v>43</v>
      </c>
      <c r="C153" s="250" t="s">
        <v>197</v>
      </c>
      <c r="D153" s="251">
        <v>45379</v>
      </c>
      <c r="E153" s="250">
        <v>8219.7999999999993</v>
      </c>
      <c r="F153" s="250">
        <v>8236.7166666666672</v>
      </c>
      <c r="G153" s="252">
        <v>8108.5833333333339</v>
      </c>
      <c r="H153" s="252">
        <v>7997.3666666666668</v>
      </c>
      <c r="I153" s="252">
        <v>7869.2333333333336</v>
      </c>
      <c r="J153" s="252">
        <v>8347.9333333333343</v>
      </c>
      <c r="K153" s="252">
        <v>8476.0666666666657</v>
      </c>
      <c r="L153" s="252">
        <v>8587.2833333333347</v>
      </c>
      <c r="M153" s="253">
        <v>8364.85</v>
      </c>
      <c r="N153" s="253">
        <v>8125.5</v>
      </c>
      <c r="O153" s="253">
        <v>1532500</v>
      </c>
      <c r="P153" s="254">
        <v>1.1105304415991639E-3</v>
      </c>
    </row>
    <row r="154" spans="1:16" ht="12.75" customHeight="1">
      <c r="A154" s="245">
        <v>144</v>
      </c>
      <c r="B154" s="258" t="s">
        <v>87</v>
      </c>
      <c r="C154" s="250" t="s">
        <v>198</v>
      </c>
      <c r="D154" s="251">
        <v>45379</v>
      </c>
      <c r="E154" s="250">
        <v>277.25</v>
      </c>
      <c r="F154" s="250">
        <v>278.41666666666669</v>
      </c>
      <c r="G154" s="252">
        <v>274.88333333333338</v>
      </c>
      <c r="H154" s="252">
        <v>272.51666666666671</v>
      </c>
      <c r="I154" s="252">
        <v>268.98333333333341</v>
      </c>
      <c r="J154" s="252">
        <v>280.78333333333336</v>
      </c>
      <c r="K154" s="252">
        <v>284.31666666666666</v>
      </c>
      <c r="L154" s="252">
        <v>286.68333333333334</v>
      </c>
      <c r="M154" s="253">
        <v>281.95</v>
      </c>
      <c r="N154" s="253">
        <v>276.05</v>
      </c>
      <c r="O154" s="253">
        <v>41679000</v>
      </c>
      <c r="P154" s="254">
        <v>-4.5855126459840943E-3</v>
      </c>
    </row>
    <row r="155" spans="1:16" ht="12.75" customHeight="1">
      <c r="A155" s="245">
        <v>145</v>
      </c>
      <c r="B155" s="258" t="s">
        <v>84</v>
      </c>
      <c r="C155" s="255" t="s">
        <v>199</v>
      </c>
      <c r="D155" s="251">
        <v>45379</v>
      </c>
      <c r="E155" s="250">
        <v>428.25</v>
      </c>
      <c r="F155" s="250">
        <v>428.36666666666662</v>
      </c>
      <c r="G155" s="252">
        <v>421.98333333333323</v>
      </c>
      <c r="H155" s="252">
        <v>415.71666666666664</v>
      </c>
      <c r="I155" s="252">
        <v>409.33333333333326</v>
      </c>
      <c r="J155" s="252">
        <v>434.63333333333321</v>
      </c>
      <c r="K155" s="252">
        <v>441.01666666666654</v>
      </c>
      <c r="L155" s="252">
        <v>447.28333333333319</v>
      </c>
      <c r="M155" s="253">
        <v>434.75</v>
      </c>
      <c r="N155" s="253">
        <v>422.1</v>
      </c>
      <c r="O155" s="253">
        <v>68703750</v>
      </c>
      <c r="P155" s="254">
        <v>-2.2979004794180857E-2</v>
      </c>
    </row>
    <row r="156" spans="1:16" ht="12.75" customHeight="1">
      <c r="A156" s="245">
        <v>146</v>
      </c>
      <c r="B156" s="258" t="s">
        <v>68</v>
      </c>
      <c r="C156" s="250" t="s">
        <v>200</v>
      </c>
      <c r="D156" s="251">
        <v>45379</v>
      </c>
      <c r="E156" s="250">
        <v>2871.05</v>
      </c>
      <c r="F156" s="250">
        <v>2884.2333333333336</v>
      </c>
      <c r="G156" s="252">
        <v>2854.8166666666671</v>
      </c>
      <c r="H156" s="252">
        <v>2838.5833333333335</v>
      </c>
      <c r="I156" s="252">
        <v>2809.166666666667</v>
      </c>
      <c r="J156" s="252">
        <v>2900.4666666666672</v>
      </c>
      <c r="K156" s="252">
        <v>2929.8833333333332</v>
      </c>
      <c r="L156" s="252">
        <v>2946.1166666666672</v>
      </c>
      <c r="M156" s="253">
        <v>2913.65</v>
      </c>
      <c r="N156" s="253">
        <v>2868</v>
      </c>
      <c r="O156" s="253">
        <v>2261250</v>
      </c>
      <c r="P156" s="254">
        <v>-2.9714653507830938E-2</v>
      </c>
    </row>
    <row r="157" spans="1:16" ht="12.75" customHeight="1">
      <c r="A157" s="245">
        <v>147</v>
      </c>
      <c r="B157" s="258" t="s">
        <v>59</v>
      </c>
      <c r="C157" s="250" t="s">
        <v>201</v>
      </c>
      <c r="D157" s="251">
        <v>45379</v>
      </c>
      <c r="E157" s="250">
        <v>3651.4</v>
      </c>
      <c r="F157" s="250">
        <v>3637.7000000000003</v>
      </c>
      <c r="G157" s="252">
        <v>3604.4500000000007</v>
      </c>
      <c r="H157" s="252">
        <v>3557.5000000000005</v>
      </c>
      <c r="I157" s="252">
        <v>3524.2500000000009</v>
      </c>
      <c r="J157" s="252">
        <v>3684.6500000000005</v>
      </c>
      <c r="K157" s="252">
        <v>3717.8999999999996</v>
      </c>
      <c r="L157" s="252">
        <v>3764.8500000000004</v>
      </c>
      <c r="M157" s="253">
        <v>3670.95</v>
      </c>
      <c r="N157" s="253">
        <v>3590.75</v>
      </c>
      <c r="O157" s="253">
        <v>2046750</v>
      </c>
      <c r="P157" s="254">
        <v>-3.3526148034470543E-2</v>
      </c>
    </row>
    <row r="158" spans="1:16" ht="12.75" customHeight="1">
      <c r="A158" s="245">
        <v>148</v>
      </c>
      <c r="B158" s="258" t="s">
        <v>39</v>
      </c>
      <c r="C158" s="250" t="s">
        <v>202</v>
      </c>
      <c r="D158" s="251">
        <v>45379</v>
      </c>
      <c r="E158" s="250">
        <v>126.35</v>
      </c>
      <c r="F158" s="250">
        <v>127.45</v>
      </c>
      <c r="G158" s="252">
        <v>124.25</v>
      </c>
      <c r="H158" s="252">
        <v>122.14999999999999</v>
      </c>
      <c r="I158" s="252">
        <v>118.94999999999999</v>
      </c>
      <c r="J158" s="252">
        <v>129.55000000000001</v>
      </c>
      <c r="K158" s="252">
        <v>132.75000000000003</v>
      </c>
      <c r="L158" s="252">
        <v>134.85000000000002</v>
      </c>
      <c r="M158" s="253">
        <v>130.65</v>
      </c>
      <c r="N158" s="253">
        <v>125.35</v>
      </c>
      <c r="O158" s="253">
        <v>233064000</v>
      </c>
      <c r="P158" s="254">
        <v>2.0170185943901669E-2</v>
      </c>
    </row>
    <row r="159" spans="1:16" ht="12.75" customHeight="1">
      <c r="A159" s="245">
        <v>149</v>
      </c>
      <c r="B159" s="258" t="s">
        <v>63</v>
      </c>
      <c r="C159" s="250" t="s">
        <v>203</v>
      </c>
      <c r="D159" s="251">
        <v>45379</v>
      </c>
      <c r="E159" s="250">
        <v>4875.1499999999996</v>
      </c>
      <c r="F159" s="250">
        <v>4899.5333333333328</v>
      </c>
      <c r="G159" s="252">
        <v>4821.0666666666657</v>
      </c>
      <c r="H159" s="252">
        <v>4766.9833333333327</v>
      </c>
      <c r="I159" s="252">
        <v>4688.5166666666655</v>
      </c>
      <c r="J159" s="252">
        <v>4953.6166666666659</v>
      </c>
      <c r="K159" s="252">
        <v>5032.083333333333</v>
      </c>
      <c r="L159" s="252">
        <v>5086.1666666666661</v>
      </c>
      <c r="M159" s="253">
        <v>4978</v>
      </c>
      <c r="N159" s="253">
        <v>4845.45</v>
      </c>
      <c r="O159" s="253">
        <v>1997600</v>
      </c>
      <c r="P159" s="254">
        <v>-3.4975845410628016E-2</v>
      </c>
    </row>
    <row r="160" spans="1:16" ht="12.75" customHeight="1">
      <c r="A160" s="245">
        <v>150</v>
      </c>
      <c r="B160" s="258" t="s">
        <v>45</v>
      </c>
      <c r="C160" s="250" t="s">
        <v>204</v>
      </c>
      <c r="D160" s="251">
        <v>45379</v>
      </c>
      <c r="E160" s="250">
        <v>286.8</v>
      </c>
      <c r="F160" s="250">
        <v>287.05</v>
      </c>
      <c r="G160" s="252">
        <v>284</v>
      </c>
      <c r="H160" s="252">
        <v>281.2</v>
      </c>
      <c r="I160" s="252">
        <v>278.14999999999998</v>
      </c>
      <c r="J160" s="252">
        <v>289.85000000000002</v>
      </c>
      <c r="K160" s="252">
        <v>292.90000000000009</v>
      </c>
      <c r="L160" s="252">
        <v>295.70000000000005</v>
      </c>
      <c r="M160" s="253">
        <v>290.10000000000002</v>
      </c>
      <c r="N160" s="253">
        <v>284.25</v>
      </c>
      <c r="O160" s="253">
        <v>56235600</v>
      </c>
      <c r="P160" s="254">
        <v>1.9847228569563231E-2</v>
      </c>
    </row>
    <row r="161" spans="1:16" ht="12.75" customHeight="1">
      <c r="A161" s="245">
        <v>151</v>
      </c>
      <c r="B161" s="258" t="s">
        <v>190</v>
      </c>
      <c r="C161" s="257" t="s">
        <v>206</v>
      </c>
      <c r="D161" s="251">
        <v>45379</v>
      </c>
      <c r="E161" s="250">
        <v>1355.85</v>
      </c>
      <c r="F161" s="250">
        <v>1362.4333333333334</v>
      </c>
      <c r="G161" s="252">
        <v>1340.1166666666668</v>
      </c>
      <c r="H161" s="252">
        <v>1324.3833333333334</v>
      </c>
      <c r="I161" s="252">
        <v>1302.0666666666668</v>
      </c>
      <c r="J161" s="252">
        <v>1378.1666666666667</v>
      </c>
      <c r="K161" s="252">
        <v>1400.4833333333333</v>
      </c>
      <c r="L161" s="252">
        <v>1416.2166666666667</v>
      </c>
      <c r="M161" s="253">
        <v>1384.75</v>
      </c>
      <c r="N161" s="253">
        <v>1346.7</v>
      </c>
      <c r="O161" s="253">
        <v>7199016</v>
      </c>
      <c r="P161" s="254">
        <v>3.857671305266866E-2</v>
      </c>
    </row>
    <row r="162" spans="1:16" ht="12.75" customHeight="1">
      <c r="A162" s="245">
        <v>152</v>
      </c>
      <c r="B162" s="258" t="s">
        <v>205</v>
      </c>
      <c r="C162" s="250" t="s">
        <v>208</v>
      </c>
      <c r="D162" s="251">
        <v>45379</v>
      </c>
      <c r="E162" s="250">
        <v>813.2</v>
      </c>
      <c r="F162" s="250">
        <v>812.43333333333339</v>
      </c>
      <c r="G162" s="252">
        <v>807.11666666666679</v>
      </c>
      <c r="H162" s="252">
        <v>801.03333333333342</v>
      </c>
      <c r="I162" s="252">
        <v>795.71666666666681</v>
      </c>
      <c r="J162" s="252">
        <v>818.51666666666677</v>
      </c>
      <c r="K162" s="252">
        <v>823.83333333333337</v>
      </c>
      <c r="L162" s="252">
        <v>829.91666666666674</v>
      </c>
      <c r="M162" s="253">
        <v>817.75</v>
      </c>
      <c r="N162" s="253">
        <v>806.35</v>
      </c>
      <c r="O162" s="253">
        <v>4695400</v>
      </c>
      <c r="P162" s="254">
        <v>-1.1276176839090747E-2</v>
      </c>
    </row>
    <row r="163" spans="1:16" ht="12.75" customHeight="1">
      <c r="A163" s="245">
        <v>153</v>
      </c>
      <c r="B163" s="258" t="s">
        <v>49</v>
      </c>
      <c r="C163" s="250" t="s">
        <v>209</v>
      </c>
      <c r="D163" s="251">
        <v>45379</v>
      </c>
      <c r="E163" s="250">
        <v>251.05</v>
      </c>
      <c r="F163" s="250">
        <v>249.6</v>
      </c>
      <c r="G163" s="252">
        <v>245.95</v>
      </c>
      <c r="H163" s="252">
        <v>240.85</v>
      </c>
      <c r="I163" s="252">
        <v>237.2</v>
      </c>
      <c r="J163" s="252">
        <v>254.7</v>
      </c>
      <c r="K163" s="252">
        <v>258.35000000000002</v>
      </c>
      <c r="L163" s="252">
        <v>263.45</v>
      </c>
      <c r="M163" s="253">
        <v>253.25</v>
      </c>
      <c r="N163" s="253">
        <v>244.5</v>
      </c>
      <c r="O163" s="253">
        <v>67097500</v>
      </c>
      <c r="P163" s="254">
        <v>1.7091102016067911E-2</v>
      </c>
    </row>
    <row r="164" spans="1:16" ht="12.75" customHeight="1">
      <c r="A164" s="245">
        <v>154</v>
      </c>
      <c r="B164" s="258" t="s">
        <v>63</v>
      </c>
      <c r="C164" s="250" t="s">
        <v>210</v>
      </c>
      <c r="D164" s="251">
        <v>45379</v>
      </c>
      <c r="E164" s="250">
        <v>481.1</v>
      </c>
      <c r="F164" s="250">
        <v>480.98333333333329</v>
      </c>
      <c r="G164" s="252">
        <v>472.76666666666659</v>
      </c>
      <c r="H164" s="252">
        <v>464.43333333333328</v>
      </c>
      <c r="I164" s="252">
        <v>456.21666666666658</v>
      </c>
      <c r="J164" s="252">
        <v>489.31666666666661</v>
      </c>
      <c r="K164" s="252">
        <v>497.5333333333333</v>
      </c>
      <c r="L164" s="252">
        <v>505.86666666666662</v>
      </c>
      <c r="M164" s="253">
        <v>489.2</v>
      </c>
      <c r="N164" s="253">
        <v>472.65</v>
      </c>
      <c r="O164" s="253">
        <v>36326000</v>
      </c>
      <c r="P164" s="254">
        <v>-2.6895258505223681E-2</v>
      </c>
    </row>
    <row r="165" spans="1:16" ht="12.75" customHeight="1">
      <c r="A165" s="245">
        <v>155</v>
      </c>
      <c r="B165" s="258" t="s">
        <v>190</v>
      </c>
      <c r="C165" s="250" t="s">
        <v>211</v>
      </c>
      <c r="D165" s="251">
        <v>45379</v>
      </c>
      <c r="E165" s="250">
        <v>2964.8</v>
      </c>
      <c r="F165" s="250">
        <v>2964.4333333333329</v>
      </c>
      <c r="G165" s="252">
        <v>2945.0666666666657</v>
      </c>
      <c r="H165" s="252">
        <v>2925.3333333333326</v>
      </c>
      <c r="I165" s="252">
        <v>2905.9666666666653</v>
      </c>
      <c r="J165" s="252">
        <v>2984.1666666666661</v>
      </c>
      <c r="K165" s="252">
        <v>3003.5333333333338</v>
      </c>
      <c r="L165" s="252">
        <v>3023.2666666666664</v>
      </c>
      <c r="M165" s="253">
        <v>2983.8</v>
      </c>
      <c r="N165" s="253">
        <v>2944.7</v>
      </c>
      <c r="O165" s="253">
        <v>39931000</v>
      </c>
      <c r="P165" s="254">
        <v>-1.9682702341304306E-3</v>
      </c>
    </row>
    <row r="166" spans="1:16" ht="12.75" customHeight="1">
      <c r="A166" s="245">
        <v>156</v>
      </c>
      <c r="B166" s="258" t="s">
        <v>84</v>
      </c>
      <c r="C166" s="250" t="s">
        <v>212</v>
      </c>
      <c r="D166" s="251">
        <v>45379</v>
      </c>
      <c r="E166" s="250">
        <v>130.44999999999999</v>
      </c>
      <c r="F166" s="250">
        <v>131.58333333333334</v>
      </c>
      <c r="G166" s="252">
        <v>127.7166666666667</v>
      </c>
      <c r="H166" s="252">
        <v>124.98333333333335</v>
      </c>
      <c r="I166" s="252">
        <v>121.1166666666667</v>
      </c>
      <c r="J166" s="252">
        <v>134.31666666666669</v>
      </c>
      <c r="K166" s="252">
        <v>138.18333333333331</v>
      </c>
      <c r="L166" s="252">
        <v>140.91666666666669</v>
      </c>
      <c r="M166" s="253">
        <v>135.44999999999999</v>
      </c>
      <c r="N166" s="253">
        <v>128.85</v>
      </c>
      <c r="O166" s="253">
        <v>167272000</v>
      </c>
      <c r="P166" s="254">
        <v>-3.7383177570093455E-2</v>
      </c>
    </row>
    <row r="167" spans="1:16" ht="12.75" customHeight="1">
      <c r="A167" s="245">
        <v>157</v>
      </c>
      <c r="B167" s="258" t="s">
        <v>132</v>
      </c>
      <c r="C167" s="250" t="s">
        <v>213</v>
      </c>
      <c r="D167" s="251">
        <v>45379</v>
      </c>
      <c r="E167" s="250">
        <v>699.1</v>
      </c>
      <c r="F167" s="250">
        <v>699.31666666666661</v>
      </c>
      <c r="G167" s="252">
        <v>693.03333333333319</v>
      </c>
      <c r="H167" s="252">
        <v>686.96666666666658</v>
      </c>
      <c r="I167" s="252">
        <v>680.68333333333317</v>
      </c>
      <c r="J167" s="252">
        <v>705.38333333333321</v>
      </c>
      <c r="K167" s="252">
        <v>711.66666666666652</v>
      </c>
      <c r="L167" s="252">
        <v>717.73333333333323</v>
      </c>
      <c r="M167" s="253">
        <v>705.6</v>
      </c>
      <c r="N167" s="253">
        <v>693.25</v>
      </c>
      <c r="O167" s="253">
        <v>24097600</v>
      </c>
      <c r="P167" s="254">
        <v>4.2005600746766233E-3</v>
      </c>
    </row>
    <row r="168" spans="1:16" ht="12.75" customHeight="1">
      <c r="A168" s="245">
        <v>158</v>
      </c>
      <c r="B168" s="258" t="s">
        <v>63</v>
      </c>
      <c r="C168" s="250" t="s">
        <v>214</v>
      </c>
      <c r="D168" s="251">
        <v>45379</v>
      </c>
      <c r="E168" s="250">
        <v>1522.9</v>
      </c>
      <c r="F168" s="250">
        <v>1530.3000000000002</v>
      </c>
      <c r="G168" s="252">
        <v>1508.9000000000003</v>
      </c>
      <c r="H168" s="252">
        <v>1494.9</v>
      </c>
      <c r="I168" s="252">
        <v>1473.5000000000002</v>
      </c>
      <c r="J168" s="252">
        <v>1544.3000000000004</v>
      </c>
      <c r="K168" s="252">
        <v>1565.7</v>
      </c>
      <c r="L168" s="252">
        <v>1579.7000000000005</v>
      </c>
      <c r="M168" s="253">
        <v>1551.7</v>
      </c>
      <c r="N168" s="253">
        <v>1516.3</v>
      </c>
      <c r="O168" s="253">
        <v>8452500</v>
      </c>
      <c r="P168" s="254">
        <v>-2.1786303272285392E-2</v>
      </c>
    </row>
    <row r="169" spans="1:16" ht="12.75" customHeight="1">
      <c r="A169" s="245">
        <v>159</v>
      </c>
      <c r="B169" s="258" t="s">
        <v>68</v>
      </c>
      <c r="C169" s="255" t="s">
        <v>215</v>
      </c>
      <c r="D169" s="251">
        <v>45379</v>
      </c>
      <c r="E169" s="250">
        <v>763.6</v>
      </c>
      <c r="F169" s="250">
        <v>768.7166666666667</v>
      </c>
      <c r="G169" s="252">
        <v>756.28333333333342</v>
      </c>
      <c r="H169" s="252">
        <v>748.9666666666667</v>
      </c>
      <c r="I169" s="252">
        <v>736.53333333333342</v>
      </c>
      <c r="J169" s="252">
        <v>776.03333333333342</v>
      </c>
      <c r="K169" s="252">
        <v>788.46666666666681</v>
      </c>
      <c r="L169" s="252">
        <v>795.78333333333342</v>
      </c>
      <c r="M169" s="253">
        <v>781.15</v>
      </c>
      <c r="N169" s="253">
        <v>761.4</v>
      </c>
      <c r="O169" s="253">
        <v>89815500</v>
      </c>
      <c r="P169" s="254">
        <v>3.5593835936283923E-2</v>
      </c>
    </row>
    <row r="170" spans="1:16" ht="12.75" customHeight="1">
      <c r="A170" s="245">
        <v>160</v>
      </c>
      <c r="B170" s="258" t="s">
        <v>63</v>
      </c>
      <c r="C170" s="250" t="s">
        <v>216</v>
      </c>
      <c r="D170" s="251">
        <v>45379</v>
      </c>
      <c r="E170" s="250">
        <v>25050.65</v>
      </c>
      <c r="F170" s="250">
        <v>25097.866666666669</v>
      </c>
      <c r="G170" s="252">
        <v>24795.733333333337</v>
      </c>
      <c r="H170" s="252">
        <v>24540.816666666669</v>
      </c>
      <c r="I170" s="252">
        <v>24238.683333333338</v>
      </c>
      <c r="J170" s="252">
        <v>25352.783333333336</v>
      </c>
      <c r="K170" s="252">
        <v>25654.916666666668</v>
      </c>
      <c r="L170" s="252">
        <v>25909.833333333336</v>
      </c>
      <c r="M170" s="253">
        <v>25400</v>
      </c>
      <c r="N170" s="253">
        <v>24842.95</v>
      </c>
      <c r="O170" s="253">
        <v>291525</v>
      </c>
      <c r="P170" s="254">
        <v>-1.5533980582524271E-2</v>
      </c>
    </row>
    <row r="171" spans="1:16" ht="12.75" customHeight="1">
      <c r="A171" s="245">
        <v>161</v>
      </c>
      <c r="B171" s="258" t="s">
        <v>49</v>
      </c>
      <c r="C171" s="250" t="s">
        <v>217</v>
      </c>
      <c r="D171" s="251">
        <v>45379</v>
      </c>
      <c r="E171" s="250">
        <v>4801.25</v>
      </c>
      <c r="F171" s="250">
        <v>4789.75</v>
      </c>
      <c r="G171" s="252">
        <v>4731.3999999999996</v>
      </c>
      <c r="H171" s="252">
        <v>4661.5499999999993</v>
      </c>
      <c r="I171" s="252">
        <v>4603.1999999999989</v>
      </c>
      <c r="J171" s="252">
        <v>4859.6000000000004</v>
      </c>
      <c r="K171" s="252">
        <v>4917.9500000000007</v>
      </c>
      <c r="L171" s="252">
        <v>4987.8000000000011</v>
      </c>
      <c r="M171" s="253">
        <v>4848.1000000000004</v>
      </c>
      <c r="N171" s="253">
        <v>4719.8999999999996</v>
      </c>
      <c r="O171" s="253">
        <v>1121100</v>
      </c>
      <c r="P171" s="254">
        <v>-2.6752273943285177E-4</v>
      </c>
    </row>
    <row r="172" spans="1:16" ht="12.75" customHeight="1">
      <c r="A172" s="245">
        <v>162</v>
      </c>
      <c r="B172" s="258" t="s">
        <v>41</v>
      </c>
      <c r="C172" s="250" t="s">
        <v>218</v>
      </c>
      <c r="D172" s="251">
        <v>45379</v>
      </c>
      <c r="E172" s="250">
        <v>2430.8000000000002</v>
      </c>
      <c r="F172" s="250">
        <v>2438.6833333333334</v>
      </c>
      <c r="G172" s="252">
        <v>2408.3666666666668</v>
      </c>
      <c r="H172" s="252">
        <v>2385.9333333333334</v>
      </c>
      <c r="I172" s="252">
        <v>2355.6166666666668</v>
      </c>
      <c r="J172" s="252">
        <v>2461.1166666666668</v>
      </c>
      <c r="K172" s="252">
        <v>2491.4333333333334</v>
      </c>
      <c r="L172" s="252">
        <v>2513.8666666666668</v>
      </c>
      <c r="M172" s="253">
        <v>2469</v>
      </c>
      <c r="N172" s="253">
        <v>2416.25</v>
      </c>
      <c r="O172" s="253">
        <v>3510000</v>
      </c>
      <c r="P172" s="254">
        <v>-1.5358720807910793E-2</v>
      </c>
    </row>
    <row r="173" spans="1:16" ht="12.75" customHeight="1">
      <c r="A173" s="245">
        <v>163</v>
      </c>
      <c r="B173" s="258" t="s">
        <v>47</v>
      </c>
      <c r="C173" s="250" t="s">
        <v>219</v>
      </c>
      <c r="D173" s="251">
        <v>45379</v>
      </c>
      <c r="E173" s="250">
        <v>2433.8000000000002</v>
      </c>
      <c r="F173" s="250">
        <v>2448.9833333333331</v>
      </c>
      <c r="G173" s="252">
        <v>2408.3666666666663</v>
      </c>
      <c r="H173" s="252">
        <v>2382.9333333333334</v>
      </c>
      <c r="I173" s="252">
        <v>2342.3166666666666</v>
      </c>
      <c r="J173" s="252">
        <v>2474.4166666666661</v>
      </c>
      <c r="K173" s="252">
        <v>2515.0333333333328</v>
      </c>
      <c r="L173" s="252">
        <v>2540.4666666666658</v>
      </c>
      <c r="M173" s="253">
        <v>2489.6</v>
      </c>
      <c r="N173" s="253">
        <v>2423.5500000000002</v>
      </c>
      <c r="O173" s="253">
        <v>5834700</v>
      </c>
      <c r="P173" s="254">
        <v>-2.4526030695154979E-2</v>
      </c>
    </row>
    <row r="174" spans="1:16" ht="12.75" customHeight="1">
      <c r="A174" s="245">
        <v>164</v>
      </c>
      <c r="B174" s="258" t="s">
        <v>68</v>
      </c>
      <c r="C174" s="250" t="s">
        <v>220</v>
      </c>
      <c r="D174" s="251">
        <v>45379</v>
      </c>
      <c r="E174" s="250">
        <v>1590.95</v>
      </c>
      <c r="F174" s="250">
        <v>1595.6166666666668</v>
      </c>
      <c r="G174" s="252">
        <v>1582.0833333333335</v>
      </c>
      <c r="H174" s="252">
        <v>1573.2166666666667</v>
      </c>
      <c r="I174" s="252">
        <v>1559.6833333333334</v>
      </c>
      <c r="J174" s="252">
        <v>1604.4833333333336</v>
      </c>
      <c r="K174" s="252">
        <v>1618.0166666666669</v>
      </c>
      <c r="L174" s="252">
        <v>1626.8833333333337</v>
      </c>
      <c r="M174" s="253">
        <v>1609.15</v>
      </c>
      <c r="N174" s="253">
        <v>1586.75</v>
      </c>
      <c r="O174" s="253">
        <v>16718100</v>
      </c>
      <c r="P174" s="254">
        <v>2.434417628541448E-3</v>
      </c>
    </row>
    <row r="175" spans="1:16" ht="12.75" customHeight="1">
      <c r="A175" s="245">
        <v>165</v>
      </c>
      <c r="B175" s="258" t="s">
        <v>43</v>
      </c>
      <c r="C175" s="250" t="s">
        <v>221</v>
      </c>
      <c r="D175" s="251">
        <v>45379</v>
      </c>
      <c r="E175" s="250">
        <v>610.35</v>
      </c>
      <c r="F175" s="250">
        <v>611.28333333333342</v>
      </c>
      <c r="G175" s="252">
        <v>604.26666666666688</v>
      </c>
      <c r="H175" s="252">
        <v>598.18333333333351</v>
      </c>
      <c r="I175" s="252">
        <v>591.16666666666697</v>
      </c>
      <c r="J175" s="252">
        <v>617.36666666666679</v>
      </c>
      <c r="K175" s="252">
        <v>624.38333333333344</v>
      </c>
      <c r="L175" s="252">
        <v>630.4666666666667</v>
      </c>
      <c r="M175" s="253">
        <v>618.29999999999995</v>
      </c>
      <c r="N175" s="253">
        <v>605.20000000000005</v>
      </c>
      <c r="O175" s="253">
        <v>7225500</v>
      </c>
      <c r="P175" s="254">
        <v>-1.7339861281109752E-2</v>
      </c>
    </row>
    <row r="176" spans="1:16" ht="12.75" customHeight="1">
      <c r="A176" s="245">
        <v>166</v>
      </c>
      <c r="B176" s="258" t="s">
        <v>205</v>
      </c>
      <c r="C176" s="250" t="s">
        <v>222</v>
      </c>
      <c r="D176" s="251">
        <v>45379</v>
      </c>
      <c r="E176" s="250">
        <v>696.3</v>
      </c>
      <c r="F176" s="250">
        <v>693.31666666666661</v>
      </c>
      <c r="G176" s="252">
        <v>686.88333333333321</v>
      </c>
      <c r="H176" s="252">
        <v>677.46666666666658</v>
      </c>
      <c r="I176" s="252">
        <v>671.03333333333319</v>
      </c>
      <c r="J176" s="252">
        <v>702.73333333333323</v>
      </c>
      <c r="K176" s="252">
        <v>709.16666666666663</v>
      </c>
      <c r="L176" s="252">
        <v>718.58333333333326</v>
      </c>
      <c r="M176" s="253">
        <v>699.75</v>
      </c>
      <c r="N176" s="253">
        <v>683.9</v>
      </c>
      <c r="O176" s="253">
        <v>4996000</v>
      </c>
      <c r="P176" s="254">
        <v>-4.6382897499522811E-2</v>
      </c>
    </row>
    <row r="177" spans="1:16" ht="12.75" customHeight="1">
      <c r="A177" s="245">
        <v>167</v>
      </c>
      <c r="B177" s="258" t="s">
        <v>43</v>
      </c>
      <c r="C177" s="250" t="s">
        <v>223</v>
      </c>
      <c r="D177" s="251">
        <v>45379</v>
      </c>
      <c r="E177" s="250">
        <v>1143.8499999999999</v>
      </c>
      <c r="F177" s="250">
        <v>1135.7833333333333</v>
      </c>
      <c r="G177" s="252">
        <v>1117.5666666666666</v>
      </c>
      <c r="H177" s="252">
        <v>1091.2833333333333</v>
      </c>
      <c r="I177" s="252">
        <v>1073.0666666666666</v>
      </c>
      <c r="J177" s="252">
        <v>1162.0666666666666</v>
      </c>
      <c r="K177" s="252">
        <v>1180.2833333333333</v>
      </c>
      <c r="L177" s="252">
        <v>1206.5666666666666</v>
      </c>
      <c r="M177" s="253">
        <v>1154</v>
      </c>
      <c r="N177" s="253">
        <v>1109.5</v>
      </c>
      <c r="O177" s="253">
        <v>12231450</v>
      </c>
      <c r="P177" s="254">
        <v>-7.8252580096986782E-2</v>
      </c>
    </row>
    <row r="178" spans="1:16" ht="12.75" customHeight="1">
      <c r="A178" s="245">
        <v>168</v>
      </c>
      <c r="B178" s="258" t="s">
        <v>39</v>
      </c>
      <c r="C178" s="257" t="s">
        <v>224</v>
      </c>
      <c r="D178" s="251">
        <v>45379</v>
      </c>
      <c r="E178" s="250">
        <v>1996</v>
      </c>
      <c r="F178" s="250">
        <v>1985.8333333333333</v>
      </c>
      <c r="G178" s="252">
        <v>1959.7666666666664</v>
      </c>
      <c r="H178" s="252">
        <v>1923.5333333333331</v>
      </c>
      <c r="I178" s="252">
        <v>1897.4666666666662</v>
      </c>
      <c r="J178" s="252">
        <v>2022.0666666666666</v>
      </c>
      <c r="K178" s="252">
        <v>2048.1333333333337</v>
      </c>
      <c r="L178" s="252">
        <v>2084.3666666666668</v>
      </c>
      <c r="M178" s="253">
        <v>2011.9</v>
      </c>
      <c r="N178" s="253">
        <v>1949.6</v>
      </c>
      <c r="O178" s="253">
        <v>7178000</v>
      </c>
      <c r="P178" s="254">
        <v>-1.8460276220429374E-2</v>
      </c>
    </row>
    <row r="179" spans="1:16" ht="12.75" customHeight="1">
      <c r="A179" s="245">
        <v>169</v>
      </c>
      <c r="B179" s="258" t="s">
        <v>79</v>
      </c>
      <c r="C179" s="250" t="s">
        <v>225</v>
      </c>
      <c r="D179" s="251">
        <v>45379</v>
      </c>
      <c r="E179" s="250">
        <v>1220.8</v>
      </c>
      <c r="F179" s="250">
        <v>1221.75</v>
      </c>
      <c r="G179" s="252">
        <v>1215.0999999999999</v>
      </c>
      <c r="H179" s="252">
        <v>1209.3999999999999</v>
      </c>
      <c r="I179" s="252">
        <v>1202.7499999999998</v>
      </c>
      <c r="J179" s="252">
        <v>1227.45</v>
      </c>
      <c r="K179" s="252">
        <v>1234.1000000000001</v>
      </c>
      <c r="L179" s="252">
        <v>1239.8000000000002</v>
      </c>
      <c r="M179" s="253">
        <v>1228.4000000000001</v>
      </c>
      <c r="N179" s="253">
        <v>1216.05</v>
      </c>
      <c r="O179" s="253">
        <v>11065500</v>
      </c>
      <c r="P179" s="254">
        <v>-4.2115493642180283E-3</v>
      </c>
    </row>
    <row r="180" spans="1:16" ht="12.75" customHeight="1">
      <c r="A180" s="245">
        <v>170</v>
      </c>
      <c r="B180" s="258" t="s">
        <v>59</v>
      </c>
      <c r="C180" s="256" t="s">
        <v>226</v>
      </c>
      <c r="D180" s="251">
        <v>45379</v>
      </c>
      <c r="E180" s="250">
        <v>1021.05</v>
      </c>
      <c r="F180" s="250">
        <v>1024.6000000000001</v>
      </c>
      <c r="G180" s="252">
        <v>1010.7000000000003</v>
      </c>
      <c r="H180" s="252">
        <v>1000.3500000000001</v>
      </c>
      <c r="I180" s="252">
        <v>986.45000000000027</v>
      </c>
      <c r="J180" s="252">
        <v>1034.9500000000003</v>
      </c>
      <c r="K180" s="252">
        <v>1048.8500000000004</v>
      </c>
      <c r="L180" s="252">
        <v>1059.2000000000003</v>
      </c>
      <c r="M180" s="253">
        <v>1038.5</v>
      </c>
      <c r="N180" s="253">
        <v>1014.25</v>
      </c>
      <c r="O180" s="253">
        <v>62342325</v>
      </c>
      <c r="P180" s="254">
        <v>-2.917245937507122E-3</v>
      </c>
    </row>
    <row r="181" spans="1:16" ht="12.75" customHeight="1">
      <c r="A181" s="245">
        <v>171</v>
      </c>
      <c r="B181" s="258" t="s">
        <v>56</v>
      </c>
      <c r="C181" s="250" t="s">
        <v>227</v>
      </c>
      <c r="D181" s="251">
        <v>45379</v>
      </c>
      <c r="E181" s="250">
        <v>398.25</v>
      </c>
      <c r="F181" s="250">
        <v>403.55</v>
      </c>
      <c r="G181" s="252">
        <v>391.55</v>
      </c>
      <c r="H181" s="252">
        <v>384.85</v>
      </c>
      <c r="I181" s="252">
        <v>372.85</v>
      </c>
      <c r="J181" s="252">
        <v>410.25</v>
      </c>
      <c r="K181" s="252">
        <v>422.25</v>
      </c>
      <c r="L181" s="252">
        <v>428.95</v>
      </c>
      <c r="M181" s="253">
        <v>415.55</v>
      </c>
      <c r="N181" s="253">
        <v>396.85</v>
      </c>
      <c r="O181" s="253">
        <v>99420750</v>
      </c>
      <c r="P181" s="254">
        <v>1.9766677051961088E-2</v>
      </c>
    </row>
    <row r="182" spans="1:16" ht="12.75" customHeight="1">
      <c r="A182" s="245">
        <v>172</v>
      </c>
      <c r="B182" s="258" t="s">
        <v>190</v>
      </c>
      <c r="C182" s="250" t="s">
        <v>228</v>
      </c>
      <c r="D182" s="251">
        <v>45379</v>
      </c>
      <c r="E182" s="250">
        <v>153.30000000000001</v>
      </c>
      <c r="F182" s="250">
        <v>153.25</v>
      </c>
      <c r="G182" s="252">
        <v>151.69999999999999</v>
      </c>
      <c r="H182" s="252">
        <v>150.1</v>
      </c>
      <c r="I182" s="252">
        <v>148.54999999999998</v>
      </c>
      <c r="J182" s="252">
        <v>154.85</v>
      </c>
      <c r="K182" s="252">
        <v>156.4</v>
      </c>
      <c r="L182" s="252">
        <v>158</v>
      </c>
      <c r="M182" s="253">
        <v>154.80000000000001</v>
      </c>
      <c r="N182" s="253">
        <v>151.65</v>
      </c>
      <c r="O182" s="253">
        <v>268999500</v>
      </c>
      <c r="P182" s="254">
        <v>1.6588842467436717E-3</v>
      </c>
    </row>
    <row r="183" spans="1:16" ht="12.75" customHeight="1">
      <c r="A183" s="245">
        <v>173</v>
      </c>
      <c r="B183" s="258" t="s">
        <v>132</v>
      </c>
      <c r="C183" s="250" t="s">
        <v>229</v>
      </c>
      <c r="D183" s="251">
        <v>45379</v>
      </c>
      <c r="E183" s="250">
        <v>4210.75</v>
      </c>
      <c r="F183" s="250">
        <v>4197.833333333333</v>
      </c>
      <c r="G183" s="252">
        <v>4144.8166666666657</v>
      </c>
      <c r="H183" s="252">
        <v>4078.8833333333323</v>
      </c>
      <c r="I183" s="252">
        <v>4025.866666666665</v>
      </c>
      <c r="J183" s="252">
        <v>4263.7666666666664</v>
      </c>
      <c r="K183" s="252">
        <v>4316.7833333333347</v>
      </c>
      <c r="L183" s="252">
        <v>4382.7166666666672</v>
      </c>
      <c r="M183" s="253">
        <v>4250.8500000000004</v>
      </c>
      <c r="N183" s="253">
        <v>4131.8999999999996</v>
      </c>
      <c r="O183" s="253">
        <v>13492150</v>
      </c>
      <c r="P183" s="254">
        <v>4.953783743312596E-2</v>
      </c>
    </row>
    <row r="184" spans="1:16" ht="12.75" customHeight="1">
      <c r="A184" s="245">
        <v>174</v>
      </c>
      <c r="B184" s="258" t="s">
        <v>87</v>
      </c>
      <c r="C184" s="250" t="s">
        <v>230</v>
      </c>
      <c r="D184" s="251">
        <v>45379</v>
      </c>
      <c r="E184" s="250">
        <v>1297.4000000000001</v>
      </c>
      <c r="F184" s="250">
        <v>1297.2</v>
      </c>
      <c r="G184" s="252">
        <v>1284.0500000000002</v>
      </c>
      <c r="H184" s="252">
        <v>1270.7</v>
      </c>
      <c r="I184" s="252">
        <v>1257.5500000000002</v>
      </c>
      <c r="J184" s="252">
        <v>1310.5500000000002</v>
      </c>
      <c r="K184" s="252">
        <v>1323.7000000000003</v>
      </c>
      <c r="L184" s="252">
        <v>1337.0500000000002</v>
      </c>
      <c r="M184" s="253">
        <v>1310.3499999999999</v>
      </c>
      <c r="N184" s="253">
        <v>1283.8499999999999</v>
      </c>
      <c r="O184" s="253">
        <v>13804800</v>
      </c>
      <c r="P184" s="254">
        <v>-1.6055543501844217E-3</v>
      </c>
    </row>
    <row r="185" spans="1:16" ht="12.75" customHeight="1">
      <c r="A185" s="245">
        <v>175</v>
      </c>
      <c r="B185" s="258" t="s">
        <v>87</v>
      </c>
      <c r="C185" s="250" t="s">
        <v>231</v>
      </c>
      <c r="D185" s="251">
        <v>45379</v>
      </c>
      <c r="E185" s="250">
        <v>3763.25</v>
      </c>
      <c r="F185" s="250">
        <v>3758.4499999999994</v>
      </c>
      <c r="G185" s="252">
        <v>3732.4999999999986</v>
      </c>
      <c r="H185" s="252">
        <v>3701.7499999999991</v>
      </c>
      <c r="I185" s="252">
        <v>3675.7999999999984</v>
      </c>
      <c r="J185" s="252">
        <v>3789.1999999999989</v>
      </c>
      <c r="K185" s="252">
        <v>3815.1499999999996</v>
      </c>
      <c r="L185" s="252">
        <v>3845.8999999999992</v>
      </c>
      <c r="M185" s="253">
        <v>3784.4</v>
      </c>
      <c r="N185" s="253">
        <v>3727.7</v>
      </c>
      <c r="O185" s="253">
        <v>4832800</v>
      </c>
      <c r="P185" s="254">
        <v>4.8759187832035514E-3</v>
      </c>
    </row>
    <row r="186" spans="1:16" ht="12.75" customHeight="1">
      <c r="A186" s="245">
        <v>176</v>
      </c>
      <c r="B186" s="258" t="s">
        <v>59</v>
      </c>
      <c r="C186" s="250" t="s">
        <v>232</v>
      </c>
      <c r="D186" s="251">
        <v>45379</v>
      </c>
      <c r="E186" s="250">
        <v>2682.6</v>
      </c>
      <c r="F186" s="250">
        <v>2686.4500000000003</v>
      </c>
      <c r="G186" s="252">
        <v>2656.2500000000005</v>
      </c>
      <c r="H186" s="252">
        <v>2629.9</v>
      </c>
      <c r="I186" s="252">
        <v>2599.7000000000003</v>
      </c>
      <c r="J186" s="252">
        <v>2712.8000000000006</v>
      </c>
      <c r="K186" s="252">
        <v>2743.0000000000005</v>
      </c>
      <c r="L186" s="252">
        <v>2769.3500000000008</v>
      </c>
      <c r="M186" s="253">
        <v>2716.65</v>
      </c>
      <c r="N186" s="253">
        <v>2660.1</v>
      </c>
      <c r="O186" s="253">
        <v>1592500</v>
      </c>
      <c r="P186" s="254">
        <v>-2.9259372142639441E-2</v>
      </c>
    </row>
    <row r="187" spans="1:16" ht="12.75" customHeight="1">
      <c r="A187" s="245">
        <v>177</v>
      </c>
      <c r="B187" s="258" t="s">
        <v>43</v>
      </c>
      <c r="C187" s="250" t="s">
        <v>233</v>
      </c>
      <c r="D187" s="251">
        <v>45379</v>
      </c>
      <c r="E187" s="250">
        <v>4019.9</v>
      </c>
      <c r="F187" s="250">
        <v>4028.6666666666665</v>
      </c>
      <c r="G187" s="252">
        <v>3961.2333333333327</v>
      </c>
      <c r="H187" s="252">
        <v>3902.5666666666662</v>
      </c>
      <c r="I187" s="252">
        <v>3835.1333333333323</v>
      </c>
      <c r="J187" s="252">
        <v>4087.333333333333</v>
      </c>
      <c r="K187" s="252">
        <v>4154.7666666666664</v>
      </c>
      <c r="L187" s="252">
        <v>4213.4333333333334</v>
      </c>
      <c r="M187" s="253">
        <v>4096.1000000000004</v>
      </c>
      <c r="N187" s="253">
        <v>3970</v>
      </c>
      <c r="O187" s="253">
        <v>2985600</v>
      </c>
      <c r="P187" s="254">
        <v>-8.3698684734954173E-3</v>
      </c>
    </row>
    <row r="188" spans="1:16" ht="12.75" customHeight="1">
      <c r="A188" s="245">
        <v>178</v>
      </c>
      <c r="B188" s="258" t="s">
        <v>45</v>
      </c>
      <c r="C188" s="250" t="s">
        <v>234</v>
      </c>
      <c r="D188" s="251">
        <v>45379</v>
      </c>
      <c r="E188" s="250">
        <v>2242.4499999999998</v>
      </c>
      <c r="F188" s="250">
        <v>2261.1833333333329</v>
      </c>
      <c r="G188" s="252">
        <v>2213.3666666666659</v>
      </c>
      <c r="H188" s="252">
        <v>2184.2833333333328</v>
      </c>
      <c r="I188" s="252">
        <v>2136.4666666666658</v>
      </c>
      <c r="J188" s="252">
        <v>2290.266666666666</v>
      </c>
      <c r="K188" s="252">
        <v>2338.0833333333326</v>
      </c>
      <c r="L188" s="252">
        <v>2367.1666666666661</v>
      </c>
      <c r="M188" s="253">
        <v>2309</v>
      </c>
      <c r="N188" s="253">
        <v>2232.1</v>
      </c>
      <c r="O188" s="253">
        <v>4992750</v>
      </c>
      <c r="P188" s="254">
        <v>-2.8997345313457219E-2</v>
      </c>
    </row>
    <row r="189" spans="1:16" ht="12.75" customHeight="1">
      <c r="A189" s="245">
        <v>179</v>
      </c>
      <c r="B189" s="258" t="s">
        <v>56</v>
      </c>
      <c r="C189" s="250" t="s">
        <v>235</v>
      </c>
      <c r="D189" s="251">
        <v>45379</v>
      </c>
      <c r="E189" s="250">
        <v>1722.45</v>
      </c>
      <c r="F189" s="250">
        <v>1725.2166666666669</v>
      </c>
      <c r="G189" s="252">
        <v>1696.5333333333338</v>
      </c>
      <c r="H189" s="252">
        <v>1670.6166666666668</v>
      </c>
      <c r="I189" s="252">
        <v>1641.9333333333336</v>
      </c>
      <c r="J189" s="252">
        <v>1751.1333333333339</v>
      </c>
      <c r="K189" s="252">
        <v>1779.8166666666668</v>
      </c>
      <c r="L189" s="252">
        <v>1805.733333333334</v>
      </c>
      <c r="M189" s="253">
        <v>1753.9</v>
      </c>
      <c r="N189" s="253">
        <v>1699.3</v>
      </c>
      <c r="O189" s="253">
        <v>2441600</v>
      </c>
      <c r="P189" s="254">
        <v>3.2873109796186721E-3</v>
      </c>
    </row>
    <row r="190" spans="1:16" ht="12.75" customHeight="1">
      <c r="A190" s="245">
        <v>180</v>
      </c>
      <c r="B190" s="258" t="s">
        <v>59</v>
      </c>
      <c r="C190" s="250" t="s">
        <v>236</v>
      </c>
      <c r="D190" s="251">
        <v>45379</v>
      </c>
      <c r="E190" s="250">
        <v>9643.0499999999993</v>
      </c>
      <c r="F190" s="250">
        <v>9669.85</v>
      </c>
      <c r="G190" s="252">
        <v>9580.2000000000007</v>
      </c>
      <c r="H190" s="252">
        <v>9517.35</v>
      </c>
      <c r="I190" s="252">
        <v>9427.7000000000007</v>
      </c>
      <c r="J190" s="252">
        <v>9732.7000000000007</v>
      </c>
      <c r="K190" s="252">
        <v>9822.3499999999985</v>
      </c>
      <c r="L190" s="252">
        <v>9885.2000000000007</v>
      </c>
      <c r="M190" s="253">
        <v>9759.5</v>
      </c>
      <c r="N190" s="253">
        <v>9607</v>
      </c>
      <c r="O190" s="253">
        <v>2400300</v>
      </c>
      <c r="P190" s="254">
        <v>-4.7269560890658043E-3</v>
      </c>
    </row>
    <row r="191" spans="1:16" ht="12.75" customHeight="1">
      <c r="A191" s="245">
        <v>181</v>
      </c>
      <c r="B191" s="258" t="s">
        <v>49</v>
      </c>
      <c r="C191" s="250" t="s">
        <v>237</v>
      </c>
      <c r="D191" s="251">
        <v>45379</v>
      </c>
      <c r="E191" s="250">
        <v>476.4</v>
      </c>
      <c r="F191" s="250">
        <v>477.16666666666669</v>
      </c>
      <c r="G191" s="252">
        <v>473.73333333333335</v>
      </c>
      <c r="H191" s="252">
        <v>471.06666666666666</v>
      </c>
      <c r="I191" s="252">
        <v>467.63333333333333</v>
      </c>
      <c r="J191" s="252">
        <v>479.83333333333337</v>
      </c>
      <c r="K191" s="252">
        <v>483.26666666666665</v>
      </c>
      <c r="L191" s="252">
        <v>485.93333333333339</v>
      </c>
      <c r="M191" s="253">
        <v>480.6</v>
      </c>
      <c r="N191" s="253">
        <v>474.5</v>
      </c>
      <c r="O191" s="253">
        <v>38369500</v>
      </c>
      <c r="P191" s="254">
        <v>1.2868908716540837E-2</v>
      </c>
    </row>
    <row r="192" spans="1:16" ht="12.75" customHeight="1">
      <c r="A192" s="245">
        <v>182</v>
      </c>
      <c r="B192" s="258" t="s">
        <v>39</v>
      </c>
      <c r="C192" s="250" t="s">
        <v>238</v>
      </c>
      <c r="D192" s="251">
        <v>45379</v>
      </c>
      <c r="E192" s="250">
        <v>271.7</v>
      </c>
      <c r="F192" s="250">
        <v>272.51666666666665</v>
      </c>
      <c r="G192" s="252">
        <v>267.43333333333328</v>
      </c>
      <c r="H192" s="252">
        <v>263.16666666666663</v>
      </c>
      <c r="I192" s="252">
        <v>258.08333333333326</v>
      </c>
      <c r="J192" s="252">
        <v>276.7833333333333</v>
      </c>
      <c r="K192" s="252">
        <v>281.86666666666667</v>
      </c>
      <c r="L192" s="252">
        <v>286.13333333333333</v>
      </c>
      <c r="M192" s="253">
        <v>277.60000000000002</v>
      </c>
      <c r="N192" s="253">
        <v>268.25</v>
      </c>
      <c r="O192" s="253">
        <v>128634400</v>
      </c>
      <c r="P192" s="254">
        <v>-7.4008341467743368E-3</v>
      </c>
    </row>
    <row r="193" spans="1:16" ht="12.75" customHeight="1">
      <c r="A193" s="245">
        <v>183</v>
      </c>
      <c r="B193" s="258" t="s">
        <v>132</v>
      </c>
      <c r="C193" s="250" t="s">
        <v>239</v>
      </c>
      <c r="D193" s="251">
        <v>45379</v>
      </c>
      <c r="E193" s="250">
        <v>1059.25</v>
      </c>
      <c r="F193" s="250">
        <v>1065.4833333333333</v>
      </c>
      <c r="G193" s="252">
        <v>1047.9666666666667</v>
      </c>
      <c r="H193" s="252">
        <v>1036.6833333333334</v>
      </c>
      <c r="I193" s="252">
        <v>1019.1666666666667</v>
      </c>
      <c r="J193" s="252">
        <v>1076.7666666666667</v>
      </c>
      <c r="K193" s="252">
        <v>1094.2833333333335</v>
      </c>
      <c r="L193" s="252">
        <v>1105.5666666666666</v>
      </c>
      <c r="M193" s="253">
        <v>1083</v>
      </c>
      <c r="N193" s="253">
        <v>1054.2</v>
      </c>
      <c r="O193" s="253">
        <v>8529600</v>
      </c>
      <c r="P193" s="254">
        <v>7.1555083244775062E-3</v>
      </c>
    </row>
    <row r="194" spans="1:16" ht="12.75" customHeight="1">
      <c r="A194" s="245">
        <v>184</v>
      </c>
      <c r="B194" s="258" t="s">
        <v>41</v>
      </c>
      <c r="C194" s="250" t="s">
        <v>240</v>
      </c>
      <c r="D194" s="251">
        <v>45379</v>
      </c>
      <c r="E194" s="250">
        <v>513.4</v>
      </c>
      <c r="F194" s="250">
        <v>515.51666666666677</v>
      </c>
      <c r="G194" s="252">
        <v>507.53333333333353</v>
      </c>
      <c r="H194" s="252">
        <v>501.66666666666674</v>
      </c>
      <c r="I194" s="252">
        <v>493.68333333333351</v>
      </c>
      <c r="J194" s="252">
        <v>521.38333333333355</v>
      </c>
      <c r="K194" s="252">
        <v>529.3666666666669</v>
      </c>
      <c r="L194" s="252">
        <v>535.23333333333358</v>
      </c>
      <c r="M194" s="253">
        <v>523.5</v>
      </c>
      <c r="N194" s="253">
        <v>509.65</v>
      </c>
      <c r="O194" s="253">
        <v>54117000</v>
      </c>
      <c r="P194" s="254">
        <v>1.2403187787630486E-2</v>
      </c>
    </row>
    <row r="195" spans="1:16" ht="12.75" customHeight="1">
      <c r="A195" s="245">
        <v>185</v>
      </c>
      <c r="B195" s="258" t="s">
        <v>87</v>
      </c>
      <c r="C195" s="250" t="s">
        <v>241</v>
      </c>
      <c r="D195" s="251">
        <v>45379</v>
      </c>
      <c r="E195" s="250">
        <v>155.94999999999999</v>
      </c>
      <c r="F195" s="250">
        <v>157.16666666666666</v>
      </c>
      <c r="G195" s="252">
        <v>152.7833333333333</v>
      </c>
      <c r="H195" s="252">
        <v>149.61666666666665</v>
      </c>
      <c r="I195" s="252">
        <v>145.23333333333329</v>
      </c>
      <c r="J195" s="252">
        <v>160.33333333333331</v>
      </c>
      <c r="K195" s="252">
        <v>164.7166666666667</v>
      </c>
      <c r="L195" s="252">
        <v>167.88333333333333</v>
      </c>
      <c r="M195" s="253">
        <v>161.55000000000001</v>
      </c>
      <c r="N195" s="253">
        <v>154</v>
      </c>
      <c r="O195" s="253">
        <v>118917000</v>
      </c>
      <c r="P195" s="254">
        <v>-1.2136769177092159E-2</v>
      </c>
    </row>
    <row r="196" spans="1:16" ht="12.75" customHeight="1">
      <c r="A196" s="245">
        <v>186</v>
      </c>
      <c r="B196" s="258" t="s">
        <v>205</v>
      </c>
      <c r="C196" s="250" t="s">
        <v>242</v>
      </c>
      <c r="D196" s="251">
        <v>45379</v>
      </c>
      <c r="E196" s="250">
        <v>991.9</v>
      </c>
      <c r="F196" s="250">
        <v>994.55000000000007</v>
      </c>
      <c r="G196" s="252">
        <v>980.10000000000014</v>
      </c>
      <c r="H196" s="252">
        <v>968.30000000000007</v>
      </c>
      <c r="I196" s="252">
        <v>953.85000000000014</v>
      </c>
      <c r="J196" s="252">
        <v>1006.3500000000001</v>
      </c>
      <c r="K196" s="252">
        <v>1020.8000000000002</v>
      </c>
      <c r="L196" s="252">
        <v>1032.6000000000001</v>
      </c>
      <c r="M196" s="253">
        <v>1009</v>
      </c>
      <c r="N196" s="253">
        <v>982.75</v>
      </c>
      <c r="O196" s="253">
        <v>7723800</v>
      </c>
      <c r="P196" s="254">
        <v>-2.2328548644338118E-2</v>
      </c>
    </row>
    <row r="197" spans="1:16" ht="12.75" customHeight="1">
      <c r="A197" s="245">
        <v>187</v>
      </c>
      <c r="B197" s="258" t="s">
        <v>43</v>
      </c>
      <c r="C197" s="250" t="s">
        <v>242</v>
      </c>
      <c r="D197" s="251">
        <v>45379</v>
      </c>
      <c r="E197" s="250">
        <v>928.3</v>
      </c>
      <c r="F197" s="250">
        <v>929.58333333333337</v>
      </c>
      <c r="G197" s="252">
        <v>924.7166666666667</v>
      </c>
      <c r="H197" s="252">
        <v>921.13333333333333</v>
      </c>
      <c r="I197" s="252">
        <v>916.26666666666665</v>
      </c>
      <c r="J197" s="252">
        <v>933.16666666666674</v>
      </c>
      <c r="K197" s="252">
        <v>938.0333333333333</v>
      </c>
      <c r="L197" s="252">
        <v>941.61666666666679</v>
      </c>
      <c r="M197" s="253">
        <v>934.45</v>
      </c>
      <c r="N197" s="253">
        <v>926</v>
      </c>
      <c r="O197" s="253">
        <v>6537600</v>
      </c>
      <c r="P197" s="254">
        <v>4.8416101812145526E-3</v>
      </c>
    </row>
    <row r="198" spans="1:16" ht="12.75" customHeight="1">
      <c r="A198" s="245"/>
      <c r="B198" s="246"/>
      <c r="C198" s="250"/>
      <c r="D198" s="251"/>
      <c r="E198" s="250"/>
      <c r="F198" s="250"/>
      <c r="G198" s="252"/>
      <c r="H198" s="252"/>
      <c r="I198" s="252"/>
      <c r="J198" s="252"/>
      <c r="K198" s="252"/>
      <c r="L198" s="252"/>
      <c r="M198" s="253"/>
      <c r="N198" s="253"/>
      <c r="O198" s="253"/>
      <c r="P198" s="254"/>
    </row>
    <row r="199" spans="1:16" ht="12.75" customHeight="1">
      <c r="A199" s="239"/>
      <c r="B199" s="246"/>
      <c r="C199" s="239"/>
      <c r="D199" s="240"/>
      <c r="E199" s="241"/>
      <c r="F199" s="241"/>
      <c r="G199" s="242"/>
      <c r="H199" s="242"/>
      <c r="I199" s="242"/>
      <c r="J199" s="242"/>
      <c r="K199" s="242"/>
      <c r="L199" s="242"/>
      <c r="M199" s="239"/>
      <c r="N199" s="239"/>
      <c r="O199" s="243"/>
      <c r="P199" s="244"/>
    </row>
    <row r="200" spans="1:16" ht="12.75" customHeight="1">
      <c r="A200" s="239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39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39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39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39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39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39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3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3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3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3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3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3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45364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7" t="s">
        <v>16</v>
      </c>
      <c r="B8" s="349"/>
      <c r="C8" s="352" t="s">
        <v>20</v>
      </c>
      <c r="D8" s="352" t="s">
        <v>21</v>
      </c>
      <c r="E8" s="344" t="s">
        <v>22</v>
      </c>
      <c r="F8" s="345"/>
      <c r="G8" s="346"/>
      <c r="H8" s="344" t="s">
        <v>23</v>
      </c>
      <c r="I8" s="345"/>
      <c r="J8" s="346"/>
      <c r="K8" s="26"/>
      <c r="L8" s="48"/>
      <c r="M8" s="48"/>
      <c r="N8" s="1"/>
      <c r="O8" s="1"/>
    </row>
    <row r="9" spans="1:15" ht="36" customHeight="1">
      <c r="A9" s="348"/>
      <c r="B9" s="351"/>
      <c r="C9" s="351"/>
      <c r="D9" s="35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22335.7</v>
      </c>
      <c r="D10" s="34">
        <v>22348.083333333332</v>
      </c>
      <c r="E10" s="34">
        <v>22243.616666666665</v>
      </c>
      <c r="F10" s="34">
        <v>22151.533333333333</v>
      </c>
      <c r="G10" s="34">
        <v>22047.066666666666</v>
      </c>
      <c r="H10" s="34">
        <v>22440.166666666664</v>
      </c>
      <c r="I10" s="34">
        <v>22544.633333333331</v>
      </c>
      <c r="J10" s="34">
        <v>22636.716666666664</v>
      </c>
      <c r="K10" s="34">
        <v>22452.55</v>
      </c>
      <c r="L10" s="34">
        <v>22256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47282.400000000001</v>
      </c>
      <c r="D11" s="34">
        <v>47326.533333333326</v>
      </c>
      <c r="E11" s="34">
        <v>46840.316666666651</v>
      </c>
      <c r="F11" s="34">
        <v>46398.233333333323</v>
      </c>
      <c r="G11" s="34">
        <v>45912.016666666648</v>
      </c>
      <c r="H11" s="34">
        <v>47768.616666666654</v>
      </c>
      <c r="I11" s="34">
        <v>48254.833333333328</v>
      </c>
      <c r="J11" s="34">
        <v>48696.916666666657</v>
      </c>
      <c r="K11" s="34">
        <v>47812.75</v>
      </c>
      <c r="L11" s="34">
        <v>46884.45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5859.55</v>
      </c>
      <c r="D12" s="36">
        <v>5883.083333333333</v>
      </c>
      <c r="E12" s="36">
        <v>5816.5166666666664</v>
      </c>
      <c r="F12" s="36">
        <v>5773.4833333333336</v>
      </c>
      <c r="G12" s="36">
        <v>5706.916666666667</v>
      </c>
      <c r="H12" s="36">
        <v>5926.1166666666659</v>
      </c>
      <c r="I12" s="36">
        <v>5992.6833333333334</v>
      </c>
      <c r="J12" s="36">
        <v>6035.7166666666653</v>
      </c>
      <c r="K12" s="36">
        <v>5949.65</v>
      </c>
      <c r="L12" s="36">
        <v>5840.05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8226.2000000000007</v>
      </c>
      <c r="D13" s="36">
        <v>8248.4833333333336</v>
      </c>
      <c r="E13" s="36">
        <v>8192.2666666666664</v>
      </c>
      <c r="F13" s="36">
        <v>8158.3333333333321</v>
      </c>
      <c r="G13" s="36">
        <v>8102.116666666665</v>
      </c>
      <c r="H13" s="36">
        <v>8282.4166666666679</v>
      </c>
      <c r="I13" s="36">
        <v>8338.633333333335</v>
      </c>
      <c r="J13" s="36">
        <v>8372.5666666666693</v>
      </c>
      <c r="K13" s="36">
        <v>8304.7000000000007</v>
      </c>
      <c r="L13" s="36">
        <v>8214.5499999999993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37224.25</v>
      </c>
      <c r="D14" s="36">
        <v>37258.299999999996</v>
      </c>
      <c r="E14" s="36">
        <v>36947.649999999994</v>
      </c>
      <c r="F14" s="36">
        <v>36671.049999999996</v>
      </c>
      <c r="G14" s="36">
        <v>36360.399999999994</v>
      </c>
      <c r="H14" s="36">
        <v>37534.899999999994</v>
      </c>
      <c r="I14" s="36">
        <v>37845.550000000003</v>
      </c>
      <c r="J14" s="36">
        <v>38122.149999999994</v>
      </c>
      <c r="K14" s="36">
        <v>37568.949999999997</v>
      </c>
      <c r="L14" s="36">
        <v>36981.699999999997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9379.7000000000007</v>
      </c>
      <c r="D15" s="36">
        <v>9419.4166666666661</v>
      </c>
      <c r="E15" s="36">
        <v>9298.7833333333328</v>
      </c>
      <c r="F15" s="36">
        <v>9217.8666666666668</v>
      </c>
      <c r="G15" s="36">
        <v>9097.2333333333336</v>
      </c>
      <c r="H15" s="36">
        <v>9500.3333333333321</v>
      </c>
      <c r="I15" s="36">
        <v>9620.9666666666672</v>
      </c>
      <c r="J15" s="36">
        <v>9701.8833333333314</v>
      </c>
      <c r="K15" s="36">
        <v>9540.0499999999993</v>
      </c>
      <c r="L15" s="36">
        <v>9338.5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13719.3</v>
      </c>
      <c r="D16" s="36">
        <v>13772.483333333332</v>
      </c>
      <c r="E16" s="36">
        <v>13613.166666666664</v>
      </c>
      <c r="F16" s="36">
        <v>13507.033333333333</v>
      </c>
      <c r="G16" s="36">
        <v>13347.716666666665</v>
      </c>
      <c r="H16" s="36">
        <v>13878.616666666663</v>
      </c>
      <c r="I16" s="36">
        <v>14037.933333333332</v>
      </c>
      <c r="J16" s="36">
        <v>14144.066666666662</v>
      </c>
      <c r="K16" s="36">
        <v>13931.8</v>
      </c>
      <c r="L16" s="36">
        <v>13666.35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5718</v>
      </c>
      <c r="D17" s="36">
        <v>5754.333333333333</v>
      </c>
      <c r="E17" s="36">
        <v>5653.6666666666661</v>
      </c>
      <c r="F17" s="36">
        <v>5589.333333333333</v>
      </c>
      <c r="G17" s="36">
        <v>5488.6666666666661</v>
      </c>
      <c r="H17" s="36">
        <v>5818.6666666666661</v>
      </c>
      <c r="I17" s="36">
        <v>5919.3333333333321</v>
      </c>
      <c r="J17" s="36">
        <v>5983.6666666666661</v>
      </c>
      <c r="K17" s="31">
        <v>5855</v>
      </c>
      <c r="L17" s="31">
        <v>5690</v>
      </c>
      <c r="M17" s="31">
        <v>3.1081300000000001</v>
      </c>
      <c r="N17" s="1"/>
      <c r="O17" s="1"/>
    </row>
    <row r="18" spans="1:15" ht="12.75" customHeight="1">
      <c r="A18" s="51">
        <v>9</v>
      </c>
      <c r="B18" s="53" t="s">
        <v>50</v>
      </c>
      <c r="C18" s="31">
        <v>2561.6</v>
      </c>
      <c r="D18" s="36">
        <v>2590.3333333333335</v>
      </c>
      <c r="E18" s="36">
        <v>2521.3166666666671</v>
      </c>
      <c r="F18" s="36">
        <v>2481.0333333333338</v>
      </c>
      <c r="G18" s="36">
        <v>2412.0166666666673</v>
      </c>
      <c r="H18" s="36">
        <v>2630.6166666666668</v>
      </c>
      <c r="I18" s="36">
        <v>2699.6333333333332</v>
      </c>
      <c r="J18" s="36">
        <v>2739.9166666666665</v>
      </c>
      <c r="K18" s="31">
        <v>2659.35</v>
      </c>
      <c r="L18" s="31">
        <v>2550.0500000000002</v>
      </c>
      <c r="M18" s="31">
        <v>2.8888600000000002</v>
      </c>
      <c r="N18" s="1"/>
      <c r="O18" s="1"/>
    </row>
    <row r="19" spans="1:15" ht="12.75" customHeight="1">
      <c r="A19" s="51">
        <v>10</v>
      </c>
      <c r="B19" s="53" t="s">
        <v>315</v>
      </c>
      <c r="C19" s="31">
        <v>1592.6</v>
      </c>
      <c r="D19" s="36">
        <v>1588.3</v>
      </c>
      <c r="E19" s="36">
        <v>1576.6999999999998</v>
      </c>
      <c r="F19" s="36">
        <v>1560.8</v>
      </c>
      <c r="G19" s="36">
        <v>1549.1999999999998</v>
      </c>
      <c r="H19" s="36">
        <v>1604.1999999999998</v>
      </c>
      <c r="I19" s="36">
        <v>1615.7999999999997</v>
      </c>
      <c r="J19" s="36">
        <v>1631.6999999999998</v>
      </c>
      <c r="K19" s="31">
        <v>1599.9</v>
      </c>
      <c r="L19" s="31">
        <v>1572.4</v>
      </c>
      <c r="M19" s="31">
        <v>4.5880900000000002</v>
      </c>
      <c r="N19" s="1"/>
      <c r="O19" s="1"/>
    </row>
    <row r="20" spans="1:15" ht="12.75" customHeight="1">
      <c r="A20" s="51">
        <v>11</v>
      </c>
      <c r="B20" s="53" t="s">
        <v>64</v>
      </c>
      <c r="C20" s="31">
        <v>576.04999999999995</v>
      </c>
      <c r="D20" s="36">
        <v>580.51666666666677</v>
      </c>
      <c r="E20" s="36">
        <v>570.18333333333351</v>
      </c>
      <c r="F20" s="36">
        <v>564.31666666666672</v>
      </c>
      <c r="G20" s="36">
        <v>553.98333333333346</v>
      </c>
      <c r="H20" s="36">
        <v>586.38333333333355</v>
      </c>
      <c r="I20" s="36">
        <v>596.71666666666681</v>
      </c>
      <c r="J20" s="36">
        <v>602.5833333333336</v>
      </c>
      <c r="K20" s="31">
        <v>590.85</v>
      </c>
      <c r="L20" s="31">
        <v>574.65</v>
      </c>
      <c r="M20" s="31">
        <v>26.574719999999999</v>
      </c>
      <c r="N20" s="1"/>
      <c r="O20" s="1"/>
    </row>
    <row r="21" spans="1:15" ht="12.75" customHeight="1">
      <c r="A21" s="51">
        <v>12</v>
      </c>
      <c r="B21" s="53" t="s">
        <v>886</v>
      </c>
      <c r="C21" s="31">
        <v>1037.25</v>
      </c>
      <c r="D21" s="36">
        <v>1044.4333333333334</v>
      </c>
      <c r="E21" s="36">
        <v>1019.8666666666668</v>
      </c>
      <c r="F21" s="36">
        <v>1002.4833333333333</v>
      </c>
      <c r="G21" s="36">
        <v>977.91666666666674</v>
      </c>
      <c r="H21" s="36">
        <v>1061.8166666666668</v>
      </c>
      <c r="I21" s="36">
        <v>1086.3833333333334</v>
      </c>
      <c r="J21" s="36">
        <v>1103.7666666666669</v>
      </c>
      <c r="K21" s="31">
        <v>1069</v>
      </c>
      <c r="L21" s="31">
        <v>1027.05</v>
      </c>
      <c r="M21" s="31">
        <v>28.952010000000001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3122.5</v>
      </c>
      <c r="D22" s="36">
        <v>3152.0666666666671</v>
      </c>
      <c r="E22" s="36">
        <v>3081.4333333333343</v>
      </c>
      <c r="F22" s="36">
        <v>3040.3666666666672</v>
      </c>
      <c r="G22" s="36">
        <v>2969.7333333333345</v>
      </c>
      <c r="H22" s="36">
        <v>3193.1333333333341</v>
      </c>
      <c r="I22" s="36">
        <v>3263.7666666666664</v>
      </c>
      <c r="J22" s="36">
        <v>3304.8333333333339</v>
      </c>
      <c r="K22" s="31">
        <v>3222.7</v>
      </c>
      <c r="L22" s="31">
        <v>3111</v>
      </c>
      <c r="M22" s="31">
        <v>11.994870000000001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1897.1</v>
      </c>
      <c r="D23" s="36">
        <v>1903.0666666666666</v>
      </c>
      <c r="E23" s="36">
        <v>1867.1333333333332</v>
      </c>
      <c r="F23" s="36">
        <v>1837.1666666666665</v>
      </c>
      <c r="G23" s="36">
        <v>1801.2333333333331</v>
      </c>
      <c r="H23" s="36">
        <v>1933.0333333333333</v>
      </c>
      <c r="I23" s="36">
        <v>1968.9666666666667</v>
      </c>
      <c r="J23" s="36">
        <v>1998.9333333333334</v>
      </c>
      <c r="K23" s="31">
        <v>1939</v>
      </c>
      <c r="L23" s="31">
        <v>1873.1</v>
      </c>
      <c r="M23" s="31">
        <v>6.3940900000000003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1301.3</v>
      </c>
      <c r="D24" s="36">
        <v>1313.8999999999999</v>
      </c>
      <c r="E24" s="36">
        <v>1280.8499999999997</v>
      </c>
      <c r="F24" s="36">
        <v>1260.3999999999999</v>
      </c>
      <c r="G24" s="36">
        <v>1227.3499999999997</v>
      </c>
      <c r="H24" s="36">
        <v>1334.3499999999997</v>
      </c>
      <c r="I24" s="36">
        <v>1367.3999999999999</v>
      </c>
      <c r="J24" s="36">
        <v>1387.8499999999997</v>
      </c>
      <c r="K24" s="31">
        <v>1346.95</v>
      </c>
      <c r="L24" s="31">
        <v>1293.45</v>
      </c>
      <c r="M24" s="31">
        <v>31.397680000000001</v>
      </c>
      <c r="N24" s="1"/>
      <c r="O24" s="1"/>
    </row>
    <row r="25" spans="1:15" ht="12.75" customHeight="1">
      <c r="A25" s="51">
        <v>16</v>
      </c>
      <c r="B25" s="53" t="s">
        <v>826</v>
      </c>
      <c r="C25" s="31">
        <v>556.1</v>
      </c>
      <c r="D25" s="36">
        <v>554.69999999999993</v>
      </c>
      <c r="E25" s="36">
        <v>543.39999999999986</v>
      </c>
      <c r="F25" s="36">
        <v>530.69999999999993</v>
      </c>
      <c r="G25" s="36">
        <v>519.39999999999986</v>
      </c>
      <c r="H25" s="36">
        <v>567.39999999999986</v>
      </c>
      <c r="I25" s="36">
        <v>578.69999999999982</v>
      </c>
      <c r="J25" s="36">
        <v>591.39999999999986</v>
      </c>
      <c r="K25" s="31">
        <v>566</v>
      </c>
      <c r="L25" s="31">
        <v>542</v>
      </c>
      <c r="M25" s="31">
        <v>12.149380000000001</v>
      </c>
      <c r="N25" s="1"/>
      <c r="O25" s="1"/>
    </row>
    <row r="26" spans="1:15" ht="12.75" customHeight="1">
      <c r="A26" s="51">
        <v>17</v>
      </c>
      <c r="B26" s="53" t="s">
        <v>267</v>
      </c>
      <c r="C26" s="31">
        <v>965.1</v>
      </c>
      <c r="D26" s="36">
        <v>977.63333333333333</v>
      </c>
      <c r="E26" s="36">
        <v>947.4666666666667</v>
      </c>
      <c r="F26" s="36">
        <v>929.83333333333337</v>
      </c>
      <c r="G26" s="36">
        <v>899.66666666666674</v>
      </c>
      <c r="H26" s="36">
        <v>995.26666666666665</v>
      </c>
      <c r="I26" s="36">
        <v>1025.4333333333334</v>
      </c>
      <c r="J26" s="36">
        <v>1043.0666666666666</v>
      </c>
      <c r="K26" s="31">
        <v>1007.8</v>
      </c>
      <c r="L26" s="31">
        <v>960</v>
      </c>
      <c r="M26" s="31">
        <v>16.687169999999998</v>
      </c>
      <c r="N26" s="1"/>
      <c r="O26" s="1"/>
    </row>
    <row r="27" spans="1:15" ht="12.75" customHeight="1">
      <c r="A27" s="51">
        <v>18</v>
      </c>
      <c r="B27" s="53" t="s">
        <v>268</v>
      </c>
      <c r="C27" s="31">
        <v>347.1</v>
      </c>
      <c r="D27" s="36">
        <v>349.93333333333334</v>
      </c>
      <c r="E27" s="36">
        <v>340.9666666666667</v>
      </c>
      <c r="F27" s="36">
        <v>334.83333333333337</v>
      </c>
      <c r="G27" s="36">
        <v>325.86666666666673</v>
      </c>
      <c r="H27" s="36">
        <v>356.06666666666666</v>
      </c>
      <c r="I27" s="36">
        <v>365.03333333333325</v>
      </c>
      <c r="J27" s="36">
        <v>371.16666666666663</v>
      </c>
      <c r="K27" s="31">
        <v>358.9</v>
      </c>
      <c r="L27" s="31">
        <v>343.8</v>
      </c>
      <c r="M27" s="31">
        <v>24.738060000000001</v>
      </c>
      <c r="N27" s="1"/>
      <c r="O27" s="1"/>
    </row>
    <row r="28" spans="1:15" ht="12.75" customHeight="1">
      <c r="A28" s="51">
        <v>19</v>
      </c>
      <c r="B28" s="53" t="s">
        <v>46</v>
      </c>
      <c r="C28" s="31">
        <v>183.7</v>
      </c>
      <c r="D28" s="36">
        <v>185.63333333333333</v>
      </c>
      <c r="E28" s="36">
        <v>180.96666666666664</v>
      </c>
      <c r="F28" s="36">
        <v>178.23333333333332</v>
      </c>
      <c r="G28" s="36">
        <v>173.56666666666663</v>
      </c>
      <c r="H28" s="36">
        <v>188.36666666666665</v>
      </c>
      <c r="I28" s="36">
        <v>193.03333333333333</v>
      </c>
      <c r="J28" s="36">
        <v>195.76666666666665</v>
      </c>
      <c r="K28" s="31">
        <v>190.3</v>
      </c>
      <c r="L28" s="31">
        <v>182.9</v>
      </c>
      <c r="M28" s="31">
        <v>279.70661999999999</v>
      </c>
      <c r="N28" s="1"/>
      <c r="O28" s="1"/>
    </row>
    <row r="29" spans="1:15" ht="12.75" customHeight="1">
      <c r="A29" s="51">
        <v>20</v>
      </c>
      <c r="B29" s="53" t="s">
        <v>48</v>
      </c>
      <c r="C29" s="31">
        <v>213.35</v>
      </c>
      <c r="D29" s="36">
        <v>215.54999999999998</v>
      </c>
      <c r="E29" s="36">
        <v>210.29999999999995</v>
      </c>
      <c r="F29" s="36">
        <v>207.24999999999997</v>
      </c>
      <c r="G29" s="36">
        <v>201.99999999999994</v>
      </c>
      <c r="H29" s="36">
        <v>218.59999999999997</v>
      </c>
      <c r="I29" s="36">
        <v>223.85000000000002</v>
      </c>
      <c r="J29" s="36">
        <v>226.89999999999998</v>
      </c>
      <c r="K29" s="31">
        <v>220.8</v>
      </c>
      <c r="L29" s="31">
        <v>212.5</v>
      </c>
      <c r="M29" s="31">
        <v>37.198909999999998</v>
      </c>
      <c r="N29" s="1"/>
      <c r="O29" s="1"/>
    </row>
    <row r="30" spans="1:15" ht="12.75" customHeight="1">
      <c r="A30" s="51">
        <v>21</v>
      </c>
      <c r="B30" s="53" t="s">
        <v>53</v>
      </c>
      <c r="C30" s="31">
        <v>5056.8</v>
      </c>
      <c r="D30" s="36">
        <v>5095.6833333333334</v>
      </c>
      <c r="E30" s="36">
        <v>5002.416666666667</v>
      </c>
      <c r="F30" s="36">
        <v>4948.0333333333338</v>
      </c>
      <c r="G30" s="36">
        <v>4854.7666666666673</v>
      </c>
      <c r="H30" s="36">
        <v>5150.0666666666666</v>
      </c>
      <c r="I30" s="36">
        <v>5243.333333333333</v>
      </c>
      <c r="J30" s="36">
        <v>5297.7166666666662</v>
      </c>
      <c r="K30" s="31">
        <v>5188.95</v>
      </c>
      <c r="L30" s="31">
        <v>5041.3</v>
      </c>
      <c r="M30" s="31">
        <v>0.70615000000000006</v>
      </c>
      <c r="N30" s="1"/>
      <c r="O30" s="1"/>
    </row>
    <row r="31" spans="1:15" ht="12.75" customHeight="1">
      <c r="A31" s="51">
        <v>22</v>
      </c>
      <c r="B31" s="53" t="s">
        <v>54</v>
      </c>
      <c r="C31" s="31">
        <v>587.54999999999995</v>
      </c>
      <c r="D31" s="36">
        <v>592.49999999999989</v>
      </c>
      <c r="E31" s="36">
        <v>579.0999999999998</v>
      </c>
      <c r="F31" s="36">
        <v>570.64999999999986</v>
      </c>
      <c r="G31" s="36">
        <v>557.24999999999977</v>
      </c>
      <c r="H31" s="36">
        <v>600.94999999999982</v>
      </c>
      <c r="I31" s="36">
        <v>614.34999999999991</v>
      </c>
      <c r="J31" s="36">
        <v>622.79999999999984</v>
      </c>
      <c r="K31" s="31">
        <v>605.9</v>
      </c>
      <c r="L31" s="31">
        <v>584.04999999999995</v>
      </c>
      <c r="M31" s="31">
        <v>29.00178</v>
      </c>
      <c r="N31" s="1"/>
      <c r="O31" s="1"/>
    </row>
    <row r="32" spans="1:15" ht="12.75" customHeight="1">
      <c r="A32" s="51">
        <v>23</v>
      </c>
      <c r="B32" s="53" t="s">
        <v>55</v>
      </c>
      <c r="C32" s="31">
        <v>6144.8</v>
      </c>
      <c r="D32" s="36">
        <v>6175.5166666666664</v>
      </c>
      <c r="E32" s="36">
        <v>6076.7833333333328</v>
      </c>
      <c r="F32" s="36">
        <v>6008.7666666666664</v>
      </c>
      <c r="G32" s="36">
        <v>5910.0333333333328</v>
      </c>
      <c r="H32" s="36">
        <v>6243.5333333333328</v>
      </c>
      <c r="I32" s="36">
        <v>6342.2666666666664</v>
      </c>
      <c r="J32" s="36">
        <v>6410.2833333333328</v>
      </c>
      <c r="K32" s="31">
        <v>6274.25</v>
      </c>
      <c r="L32" s="31">
        <v>6107.5</v>
      </c>
      <c r="M32" s="31">
        <v>4.8211199999999996</v>
      </c>
      <c r="N32" s="1"/>
      <c r="O32" s="1"/>
    </row>
    <row r="33" spans="1:15" ht="12.75" customHeight="1">
      <c r="A33" s="51">
        <v>24</v>
      </c>
      <c r="B33" s="53" t="s">
        <v>57</v>
      </c>
      <c r="C33" s="31">
        <v>507.1</v>
      </c>
      <c r="D33" s="36">
        <v>506.73333333333335</v>
      </c>
      <c r="E33" s="36">
        <v>501.06666666666672</v>
      </c>
      <c r="F33" s="36">
        <v>495.03333333333336</v>
      </c>
      <c r="G33" s="36">
        <v>489.36666666666673</v>
      </c>
      <c r="H33" s="36">
        <v>512.76666666666665</v>
      </c>
      <c r="I33" s="36">
        <v>518.43333333333339</v>
      </c>
      <c r="J33" s="36">
        <v>524.4666666666667</v>
      </c>
      <c r="K33" s="31">
        <v>512.4</v>
      </c>
      <c r="L33" s="31">
        <v>500.7</v>
      </c>
      <c r="M33" s="31">
        <v>23.963159999999998</v>
      </c>
      <c r="N33" s="1"/>
      <c r="O33" s="1"/>
    </row>
    <row r="34" spans="1:15" ht="12.75" customHeight="1">
      <c r="A34" s="51">
        <v>25</v>
      </c>
      <c r="B34" s="53" t="s">
        <v>58</v>
      </c>
      <c r="C34" s="31">
        <v>167.3</v>
      </c>
      <c r="D34" s="36">
        <v>168.15</v>
      </c>
      <c r="E34" s="36">
        <v>166.15</v>
      </c>
      <c r="F34" s="36">
        <v>165</v>
      </c>
      <c r="G34" s="36">
        <v>163</v>
      </c>
      <c r="H34" s="36">
        <v>169.3</v>
      </c>
      <c r="I34" s="36">
        <v>171.3</v>
      </c>
      <c r="J34" s="36">
        <v>172.45000000000002</v>
      </c>
      <c r="K34" s="31">
        <v>170.15</v>
      </c>
      <c r="L34" s="31">
        <v>167</v>
      </c>
      <c r="M34" s="31">
        <v>101.11311000000001</v>
      </c>
      <c r="N34" s="1"/>
      <c r="O34" s="1"/>
    </row>
    <row r="35" spans="1:15" ht="12.75" customHeight="1">
      <c r="A35" s="51">
        <v>26</v>
      </c>
      <c r="B35" s="53" t="s">
        <v>60</v>
      </c>
      <c r="C35" s="31">
        <v>2876.15</v>
      </c>
      <c r="D35" s="36">
        <v>2880.5</v>
      </c>
      <c r="E35" s="36">
        <v>2861.1</v>
      </c>
      <c r="F35" s="36">
        <v>2846.0499999999997</v>
      </c>
      <c r="G35" s="36">
        <v>2826.6499999999996</v>
      </c>
      <c r="H35" s="36">
        <v>2895.55</v>
      </c>
      <c r="I35" s="36">
        <v>2914.95</v>
      </c>
      <c r="J35" s="36">
        <v>2930.0000000000005</v>
      </c>
      <c r="K35" s="31">
        <v>2899.9</v>
      </c>
      <c r="L35" s="31">
        <v>2865.45</v>
      </c>
      <c r="M35" s="31">
        <v>6.6318599999999996</v>
      </c>
      <c r="N35" s="1"/>
      <c r="O35" s="1"/>
    </row>
    <row r="36" spans="1:15" ht="12.75" customHeight="1">
      <c r="A36" s="51">
        <v>27</v>
      </c>
      <c r="B36" s="53" t="s">
        <v>61</v>
      </c>
      <c r="C36" s="31">
        <v>2044.35</v>
      </c>
      <c r="D36" s="36">
        <v>2063.1999999999998</v>
      </c>
      <c r="E36" s="36">
        <v>2016.6999999999998</v>
      </c>
      <c r="F36" s="36">
        <v>1989.05</v>
      </c>
      <c r="G36" s="36">
        <v>1942.55</v>
      </c>
      <c r="H36" s="36">
        <v>2090.8499999999995</v>
      </c>
      <c r="I36" s="36">
        <v>2137.3499999999995</v>
      </c>
      <c r="J36" s="36">
        <v>2164.9999999999995</v>
      </c>
      <c r="K36" s="31">
        <v>2109.6999999999998</v>
      </c>
      <c r="L36" s="31">
        <v>2035.55</v>
      </c>
      <c r="M36" s="31">
        <v>4.7994000000000003</v>
      </c>
      <c r="N36" s="1"/>
      <c r="O36" s="1"/>
    </row>
    <row r="37" spans="1:15" ht="12.75" customHeight="1">
      <c r="A37" s="51">
        <v>28</v>
      </c>
      <c r="B37" s="53" t="s">
        <v>65</v>
      </c>
      <c r="C37" s="31">
        <v>1044.7</v>
      </c>
      <c r="D37" s="36">
        <v>1055.6166666666666</v>
      </c>
      <c r="E37" s="36">
        <v>1026.2333333333331</v>
      </c>
      <c r="F37" s="36">
        <v>1007.7666666666667</v>
      </c>
      <c r="G37" s="36">
        <v>978.38333333333321</v>
      </c>
      <c r="H37" s="36">
        <v>1074.083333333333</v>
      </c>
      <c r="I37" s="36">
        <v>1103.4666666666667</v>
      </c>
      <c r="J37" s="36">
        <v>1121.9333333333329</v>
      </c>
      <c r="K37" s="31">
        <v>1085</v>
      </c>
      <c r="L37" s="31">
        <v>1037.1500000000001</v>
      </c>
      <c r="M37" s="31">
        <v>14.928140000000001</v>
      </c>
      <c r="N37" s="1"/>
      <c r="O37" s="1"/>
    </row>
    <row r="38" spans="1:15" ht="12.75" customHeight="1">
      <c r="A38" s="51">
        <v>29</v>
      </c>
      <c r="B38" s="53" t="s">
        <v>269</v>
      </c>
      <c r="C38" s="31">
        <v>4031.7</v>
      </c>
      <c r="D38" s="36">
        <v>3991.2333333333336</v>
      </c>
      <c r="E38" s="36">
        <v>3940.4666666666672</v>
      </c>
      <c r="F38" s="36">
        <v>3849.2333333333336</v>
      </c>
      <c r="G38" s="36">
        <v>3798.4666666666672</v>
      </c>
      <c r="H38" s="36">
        <v>4082.4666666666672</v>
      </c>
      <c r="I38" s="36">
        <v>4133.2333333333336</v>
      </c>
      <c r="J38" s="36">
        <v>4224.4666666666672</v>
      </c>
      <c r="K38" s="31">
        <v>4042</v>
      </c>
      <c r="L38" s="31">
        <v>3900</v>
      </c>
      <c r="M38" s="31">
        <v>4.9999900000000004</v>
      </c>
      <c r="N38" s="1"/>
      <c r="O38" s="1"/>
    </row>
    <row r="39" spans="1:15" ht="12.75" customHeight="1">
      <c r="A39" s="51">
        <v>30</v>
      </c>
      <c r="B39" s="53" t="s">
        <v>66</v>
      </c>
      <c r="C39" s="31">
        <v>1097</v>
      </c>
      <c r="D39" s="36">
        <v>1100.8833333333334</v>
      </c>
      <c r="E39" s="36">
        <v>1080.3666666666668</v>
      </c>
      <c r="F39" s="36">
        <v>1063.7333333333333</v>
      </c>
      <c r="G39" s="36">
        <v>1043.2166666666667</v>
      </c>
      <c r="H39" s="36">
        <v>1117.5166666666669</v>
      </c>
      <c r="I39" s="36">
        <v>1138.0333333333338</v>
      </c>
      <c r="J39" s="36">
        <v>1154.666666666667</v>
      </c>
      <c r="K39" s="31">
        <v>1121.4000000000001</v>
      </c>
      <c r="L39" s="31">
        <v>1084.25</v>
      </c>
      <c r="M39" s="31">
        <v>98.171379999999999</v>
      </c>
      <c r="N39" s="1"/>
      <c r="O39" s="1"/>
    </row>
    <row r="40" spans="1:15" ht="12.75" customHeight="1">
      <c r="A40" s="51">
        <v>31</v>
      </c>
      <c r="B40" s="53" t="s">
        <v>67</v>
      </c>
      <c r="C40" s="31">
        <v>8527.7000000000007</v>
      </c>
      <c r="D40" s="36">
        <v>8567.6333333333332</v>
      </c>
      <c r="E40" s="36">
        <v>8435.3166666666657</v>
      </c>
      <c r="F40" s="36">
        <v>8342.9333333333325</v>
      </c>
      <c r="G40" s="36">
        <v>8210.616666666665</v>
      </c>
      <c r="H40" s="36">
        <v>8660.0166666666664</v>
      </c>
      <c r="I40" s="36">
        <v>8792.3333333333358</v>
      </c>
      <c r="J40" s="36">
        <v>8884.7166666666672</v>
      </c>
      <c r="K40" s="31">
        <v>8699.9500000000007</v>
      </c>
      <c r="L40" s="31">
        <v>8475.25</v>
      </c>
      <c r="M40" s="31">
        <v>3.24864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6436.05</v>
      </c>
      <c r="D41" s="36">
        <v>6420.8</v>
      </c>
      <c r="E41" s="36">
        <v>6356.6</v>
      </c>
      <c r="F41" s="36">
        <v>6277.1500000000005</v>
      </c>
      <c r="G41" s="36">
        <v>6212.9500000000007</v>
      </c>
      <c r="H41" s="36">
        <v>6500.25</v>
      </c>
      <c r="I41" s="36">
        <v>6564.4499999999989</v>
      </c>
      <c r="J41" s="36">
        <v>6643.9</v>
      </c>
      <c r="K41" s="31">
        <v>6485</v>
      </c>
      <c r="L41" s="31">
        <v>6341.35</v>
      </c>
      <c r="M41" s="31">
        <v>10.946770000000001</v>
      </c>
      <c r="N41" s="1"/>
      <c r="O41" s="1"/>
    </row>
    <row r="42" spans="1:15" ht="12.75" customHeight="1">
      <c r="A42" s="51">
        <v>33</v>
      </c>
      <c r="B42" s="53" t="s">
        <v>69</v>
      </c>
      <c r="C42" s="31">
        <v>1593.55</v>
      </c>
      <c r="D42" s="36">
        <v>1590.2333333333336</v>
      </c>
      <c r="E42" s="36">
        <v>1568.4666666666672</v>
      </c>
      <c r="F42" s="36">
        <v>1543.3833333333337</v>
      </c>
      <c r="G42" s="36">
        <v>1521.6166666666672</v>
      </c>
      <c r="H42" s="36">
        <v>1615.3166666666671</v>
      </c>
      <c r="I42" s="36">
        <v>1637.0833333333335</v>
      </c>
      <c r="J42" s="36">
        <v>1662.166666666667</v>
      </c>
      <c r="K42" s="31">
        <v>1612</v>
      </c>
      <c r="L42" s="31">
        <v>1565.15</v>
      </c>
      <c r="M42" s="31">
        <v>15.87096</v>
      </c>
      <c r="N42" s="1"/>
      <c r="O42" s="1"/>
    </row>
    <row r="43" spans="1:15" ht="12.75" customHeight="1">
      <c r="A43" s="51">
        <v>34</v>
      </c>
      <c r="B43" s="53" t="s">
        <v>270</v>
      </c>
      <c r="C43" s="31">
        <v>8594.15</v>
      </c>
      <c r="D43" s="36">
        <v>8593.8666666666668</v>
      </c>
      <c r="E43" s="36">
        <v>8525.2833333333328</v>
      </c>
      <c r="F43" s="36">
        <v>8456.4166666666661</v>
      </c>
      <c r="G43" s="36">
        <v>8387.8333333333321</v>
      </c>
      <c r="H43" s="36">
        <v>8662.7333333333336</v>
      </c>
      <c r="I43" s="36">
        <v>8731.3166666666657</v>
      </c>
      <c r="J43" s="36">
        <v>8800.1833333333343</v>
      </c>
      <c r="K43" s="31">
        <v>8662.4500000000007</v>
      </c>
      <c r="L43" s="31">
        <v>8525</v>
      </c>
      <c r="M43" s="31">
        <v>0.23669000000000001</v>
      </c>
      <c r="N43" s="1"/>
      <c r="O43" s="1"/>
    </row>
    <row r="44" spans="1:15" ht="12.75" customHeight="1">
      <c r="A44" s="51">
        <v>35</v>
      </c>
      <c r="B44" s="53" t="s">
        <v>71</v>
      </c>
      <c r="C44" s="31">
        <v>2344.4</v>
      </c>
      <c r="D44" s="36">
        <v>2312.1333333333332</v>
      </c>
      <c r="E44" s="36">
        <v>2266.2666666666664</v>
      </c>
      <c r="F44" s="36">
        <v>2188.1333333333332</v>
      </c>
      <c r="G44" s="36">
        <v>2142.2666666666664</v>
      </c>
      <c r="H44" s="36">
        <v>2390.2666666666664</v>
      </c>
      <c r="I44" s="36">
        <v>2436.1333333333332</v>
      </c>
      <c r="J44" s="36">
        <v>2514.2666666666664</v>
      </c>
      <c r="K44" s="31">
        <v>2358</v>
      </c>
      <c r="L44" s="31">
        <v>2234</v>
      </c>
      <c r="M44" s="31">
        <v>11.341900000000001</v>
      </c>
      <c r="N44" s="1"/>
      <c r="O44" s="1"/>
    </row>
    <row r="45" spans="1:15" ht="12.75" customHeight="1">
      <c r="A45" s="51">
        <v>36</v>
      </c>
      <c r="B45" s="53" t="s">
        <v>73</v>
      </c>
      <c r="C45" s="31">
        <v>188.7</v>
      </c>
      <c r="D45" s="36">
        <v>189.91666666666666</v>
      </c>
      <c r="E45" s="36">
        <v>186.93333333333331</v>
      </c>
      <c r="F45" s="36">
        <v>185.16666666666666</v>
      </c>
      <c r="G45" s="36">
        <v>182.18333333333331</v>
      </c>
      <c r="H45" s="36">
        <v>191.68333333333331</v>
      </c>
      <c r="I45" s="36">
        <v>194.66666666666666</v>
      </c>
      <c r="J45" s="36">
        <v>196.43333333333331</v>
      </c>
      <c r="K45" s="31">
        <v>192.9</v>
      </c>
      <c r="L45" s="31">
        <v>188.15</v>
      </c>
      <c r="M45" s="31">
        <v>96.647419999999997</v>
      </c>
      <c r="N45" s="1"/>
      <c r="O45" s="1"/>
    </row>
    <row r="46" spans="1:15" ht="12.75" customHeight="1">
      <c r="A46" s="51">
        <v>37</v>
      </c>
      <c r="B46" s="53" t="s">
        <v>74</v>
      </c>
      <c r="C46" s="31">
        <v>271.60000000000002</v>
      </c>
      <c r="D46" s="36">
        <v>273.98333333333335</v>
      </c>
      <c r="E46" s="36">
        <v>268.4666666666667</v>
      </c>
      <c r="F46" s="36">
        <v>265.33333333333337</v>
      </c>
      <c r="G46" s="36">
        <v>259.81666666666672</v>
      </c>
      <c r="H46" s="36">
        <v>277.11666666666667</v>
      </c>
      <c r="I46" s="36">
        <v>282.63333333333333</v>
      </c>
      <c r="J46" s="36">
        <v>285.76666666666665</v>
      </c>
      <c r="K46" s="31">
        <v>279.5</v>
      </c>
      <c r="L46" s="31">
        <v>270.85000000000002</v>
      </c>
      <c r="M46" s="31">
        <v>120.03823</v>
      </c>
      <c r="N46" s="1"/>
      <c r="O46" s="1"/>
    </row>
    <row r="47" spans="1:15" ht="12.75" customHeight="1">
      <c r="A47" s="51">
        <v>38</v>
      </c>
      <c r="B47" s="53" t="s">
        <v>271</v>
      </c>
      <c r="C47" s="31">
        <v>140.19999999999999</v>
      </c>
      <c r="D47" s="36">
        <v>140.98333333333335</v>
      </c>
      <c r="E47" s="36">
        <v>137.31666666666669</v>
      </c>
      <c r="F47" s="36">
        <v>134.43333333333334</v>
      </c>
      <c r="G47" s="36">
        <v>130.76666666666668</v>
      </c>
      <c r="H47" s="36">
        <v>143.8666666666667</v>
      </c>
      <c r="I47" s="36">
        <v>147.53333333333333</v>
      </c>
      <c r="J47" s="36">
        <v>150.41666666666671</v>
      </c>
      <c r="K47" s="31">
        <v>144.65</v>
      </c>
      <c r="L47" s="31">
        <v>138.1</v>
      </c>
      <c r="M47" s="31">
        <v>133.18583000000001</v>
      </c>
      <c r="N47" s="1"/>
      <c r="O47" s="1"/>
    </row>
    <row r="48" spans="1:15" ht="12.75" customHeight="1">
      <c r="A48" s="51">
        <v>39</v>
      </c>
      <c r="B48" s="53" t="s">
        <v>75</v>
      </c>
      <c r="C48" s="31">
        <v>1427.05</v>
      </c>
      <c r="D48" s="36">
        <v>1435.6333333333332</v>
      </c>
      <c r="E48" s="36">
        <v>1409.4166666666665</v>
      </c>
      <c r="F48" s="36">
        <v>1391.7833333333333</v>
      </c>
      <c r="G48" s="36">
        <v>1365.5666666666666</v>
      </c>
      <c r="H48" s="36">
        <v>1453.2666666666664</v>
      </c>
      <c r="I48" s="36">
        <v>1479.4833333333331</v>
      </c>
      <c r="J48" s="36">
        <v>1497.1166666666663</v>
      </c>
      <c r="K48" s="31">
        <v>1461.85</v>
      </c>
      <c r="L48" s="31">
        <v>1418</v>
      </c>
      <c r="M48" s="31">
        <v>3.2012399999999999</v>
      </c>
      <c r="N48" s="1"/>
      <c r="O48" s="1"/>
    </row>
    <row r="49" spans="1:15" ht="12.75" customHeight="1">
      <c r="A49" s="51">
        <v>40</v>
      </c>
      <c r="B49" s="53" t="s">
        <v>77</v>
      </c>
      <c r="C49" s="31">
        <v>563.85</v>
      </c>
      <c r="D49" s="36">
        <v>567.4666666666667</v>
      </c>
      <c r="E49" s="36">
        <v>558.63333333333344</v>
      </c>
      <c r="F49" s="36">
        <v>553.41666666666674</v>
      </c>
      <c r="G49" s="36">
        <v>544.58333333333348</v>
      </c>
      <c r="H49" s="36">
        <v>572.68333333333339</v>
      </c>
      <c r="I49" s="36">
        <v>581.51666666666665</v>
      </c>
      <c r="J49" s="36">
        <v>586.73333333333335</v>
      </c>
      <c r="K49" s="31">
        <v>576.29999999999995</v>
      </c>
      <c r="L49" s="31">
        <v>562.25</v>
      </c>
      <c r="M49" s="31">
        <v>5.1303000000000001</v>
      </c>
      <c r="N49" s="1"/>
      <c r="O49" s="1"/>
    </row>
    <row r="50" spans="1:15" ht="12.75" customHeight="1">
      <c r="A50" s="51">
        <v>41</v>
      </c>
      <c r="B50" s="53" t="s">
        <v>336</v>
      </c>
      <c r="C50" s="31">
        <v>1727.55</v>
      </c>
      <c r="D50" s="36">
        <v>1748.1833333333334</v>
      </c>
      <c r="E50" s="36">
        <v>1688.3666666666668</v>
      </c>
      <c r="F50" s="36">
        <v>1649.1833333333334</v>
      </c>
      <c r="G50" s="36">
        <v>1589.3666666666668</v>
      </c>
      <c r="H50" s="36">
        <v>1787.3666666666668</v>
      </c>
      <c r="I50" s="36">
        <v>1847.1833333333334</v>
      </c>
      <c r="J50" s="36">
        <v>1886.3666666666668</v>
      </c>
      <c r="K50" s="31">
        <v>1808</v>
      </c>
      <c r="L50" s="31">
        <v>1709</v>
      </c>
      <c r="M50" s="31">
        <v>9.3277999999999999</v>
      </c>
      <c r="N50" s="1"/>
      <c r="O50" s="1"/>
    </row>
    <row r="51" spans="1:15" ht="12.75" customHeight="1">
      <c r="A51" s="51">
        <v>42</v>
      </c>
      <c r="B51" s="53" t="s">
        <v>76</v>
      </c>
      <c r="C51" s="31">
        <v>204.25</v>
      </c>
      <c r="D51" s="36">
        <v>205.70000000000002</v>
      </c>
      <c r="E51" s="36">
        <v>200.05000000000004</v>
      </c>
      <c r="F51" s="36">
        <v>195.85000000000002</v>
      </c>
      <c r="G51" s="36">
        <v>190.20000000000005</v>
      </c>
      <c r="H51" s="36">
        <v>209.90000000000003</v>
      </c>
      <c r="I51" s="36">
        <v>215.55</v>
      </c>
      <c r="J51" s="36">
        <v>219.75000000000003</v>
      </c>
      <c r="K51" s="31">
        <v>211.35</v>
      </c>
      <c r="L51" s="31">
        <v>201.5</v>
      </c>
      <c r="M51" s="31">
        <v>347.19549999999998</v>
      </c>
      <c r="N51" s="1"/>
      <c r="O51" s="1"/>
    </row>
    <row r="52" spans="1:15" ht="12.75" customHeight="1">
      <c r="A52" s="51">
        <v>43</v>
      </c>
      <c r="B52" s="53" t="s">
        <v>78</v>
      </c>
      <c r="C52" s="31">
        <v>1155.8499999999999</v>
      </c>
      <c r="D52" s="36">
        <v>1155.25</v>
      </c>
      <c r="E52" s="36">
        <v>1139.5999999999999</v>
      </c>
      <c r="F52" s="36">
        <v>1123.3499999999999</v>
      </c>
      <c r="G52" s="36">
        <v>1107.6999999999998</v>
      </c>
      <c r="H52" s="36">
        <v>1171.5</v>
      </c>
      <c r="I52" s="36">
        <v>1187.1500000000001</v>
      </c>
      <c r="J52" s="36">
        <v>1203.4000000000001</v>
      </c>
      <c r="K52" s="31">
        <v>1170.9000000000001</v>
      </c>
      <c r="L52" s="31">
        <v>1139</v>
      </c>
      <c r="M52" s="31">
        <v>9.4256700000000002</v>
      </c>
      <c r="N52" s="1"/>
      <c r="O52" s="1"/>
    </row>
    <row r="53" spans="1:15" ht="12.75" customHeight="1">
      <c r="A53" s="51">
        <v>44</v>
      </c>
      <c r="B53" s="53" t="s">
        <v>81</v>
      </c>
      <c r="C53" s="31">
        <v>244.1</v>
      </c>
      <c r="D53" s="36">
        <v>247.70000000000002</v>
      </c>
      <c r="E53" s="36">
        <v>239.55000000000004</v>
      </c>
      <c r="F53" s="36">
        <v>235.00000000000003</v>
      </c>
      <c r="G53" s="36">
        <v>226.85000000000005</v>
      </c>
      <c r="H53" s="36">
        <v>252.25000000000003</v>
      </c>
      <c r="I53" s="36">
        <v>260.39999999999998</v>
      </c>
      <c r="J53" s="36">
        <v>264.95000000000005</v>
      </c>
      <c r="K53" s="31">
        <v>255.85</v>
      </c>
      <c r="L53" s="31">
        <v>243.15</v>
      </c>
      <c r="M53" s="31">
        <v>279.19779999999997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625.45000000000005</v>
      </c>
      <c r="D54" s="36">
        <v>625.81666666666672</v>
      </c>
      <c r="E54" s="36">
        <v>616.28333333333342</v>
      </c>
      <c r="F54" s="36">
        <v>607.11666666666667</v>
      </c>
      <c r="G54" s="36">
        <v>597.58333333333337</v>
      </c>
      <c r="H54" s="36">
        <v>634.98333333333346</v>
      </c>
      <c r="I54" s="36">
        <v>644.51666666666677</v>
      </c>
      <c r="J54" s="36">
        <v>653.68333333333351</v>
      </c>
      <c r="K54" s="31">
        <v>635.35</v>
      </c>
      <c r="L54" s="31">
        <v>616.65</v>
      </c>
      <c r="M54" s="31">
        <v>70.37182</v>
      </c>
      <c r="N54" s="1"/>
      <c r="O54" s="1"/>
    </row>
    <row r="55" spans="1:15" ht="12.75" customHeight="1">
      <c r="A55" s="51">
        <v>46</v>
      </c>
      <c r="B55" s="53" t="s">
        <v>80</v>
      </c>
      <c r="C55" s="31">
        <v>1204.25</v>
      </c>
      <c r="D55" s="36">
        <v>1203.3500000000001</v>
      </c>
      <c r="E55" s="36">
        <v>1198.7000000000003</v>
      </c>
      <c r="F55" s="36">
        <v>1193.1500000000001</v>
      </c>
      <c r="G55" s="36">
        <v>1188.5000000000002</v>
      </c>
      <c r="H55" s="36">
        <v>1208.9000000000003</v>
      </c>
      <c r="I55" s="36">
        <v>1213.5500000000004</v>
      </c>
      <c r="J55" s="36">
        <v>1219.1000000000004</v>
      </c>
      <c r="K55" s="31">
        <v>1208</v>
      </c>
      <c r="L55" s="31">
        <v>1197.8</v>
      </c>
      <c r="M55" s="31">
        <v>42.495480000000001</v>
      </c>
      <c r="N55" s="1"/>
      <c r="O55" s="1"/>
    </row>
    <row r="56" spans="1:15" ht="12.75" customHeight="1">
      <c r="A56" s="51">
        <v>47</v>
      </c>
      <c r="B56" s="53" t="s">
        <v>82</v>
      </c>
      <c r="C56" s="31">
        <v>270.35000000000002</v>
      </c>
      <c r="D56" s="36">
        <v>274</v>
      </c>
      <c r="E56" s="36">
        <v>266.35000000000002</v>
      </c>
      <c r="F56" s="36">
        <v>262.35000000000002</v>
      </c>
      <c r="G56" s="36">
        <v>254.70000000000005</v>
      </c>
      <c r="H56" s="36">
        <v>278</v>
      </c>
      <c r="I56" s="36">
        <v>285.64999999999998</v>
      </c>
      <c r="J56" s="36">
        <v>289.64999999999998</v>
      </c>
      <c r="K56" s="31">
        <v>281.64999999999998</v>
      </c>
      <c r="L56" s="31">
        <v>270</v>
      </c>
      <c r="M56" s="31">
        <v>36.287570000000002</v>
      </c>
      <c r="N56" s="1"/>
      <c r="O56" s="1"/>
    </row>
    <row r="57" spans="1:15" ht="12.75" customHeight="1">
      <c r="A57" s="51">
        <v>48</v>
      </c>
      <c r="B57" s="53" t="s">
        <v>83</v>
      </c>
      <c r="C57" s="31">
        <v>29473</v>
      </c>
      <c r="D57" s="36">
        <v>29525.133333333331</v>
      </c>
      <c r="E57" s="36">
        <v>29250.266666666663</v>
      </c>
      <c r="F57" s="36">
        <v>29027.533333333333</v>
      </c>
      <c r="G57" s="36">
        <v>28752.666666666664</v>
      </c>
      <c r="H57" s="36">
        <v>29747.866666666661</v>
      </c>
      <c r="I57" s="36">
        <v>30022.73333333333</v>
      </c>
      <c r="J57" s="36">
        <v>30245.46666666666</v>
      </c>
      <c r="K57" s="31">
        <v>29800</v>
      </c>
      <c r="L57" s="31">
        <v>29302.400000000001</v>
      </c>
      <c r="M57" s="31">
        <v>0.26774999999999999</v>
      </c>
      <c r="N57" s="1"/>
      <c r="O57" s="1"/>
    </row>
    <row r="58" spans="1:15" ht="12.75" customHeight="1">
      <c r="A58" s="51">
        <v>49</v>
      </c>
      <c r="B58" s="53" t="s">
        <v>86</v>
      </c>
      <c r="C58" s="31">
        <v>4869.1499999999996</v>
      </c>
      <c r="D58" s="36">
        <v>4887.3166666666666</v>
      </c>
      <c r="E58" s="36">
        <v>4834.6333333333332</v>
      </c>
      <c r="F58" s="36">
        <v>4800.1166666666668</v>
      </c>
      <c r="G58" s="36">
        <v>4747.4333333333334</v>
      </c>
      <c r="H58" s="36">
        <v>4921.833333333333</v>
      </c>
      <c r="I58" s="36">
        <v>4974.5166666666655</v>
      </c>
      <c r="J58" s="36">
        <v>5009.0333333333328</v>
      </c>
      <c r="K58" s="31">
        <v>4940</v>
      </c>
      <c r="L58" s="31">
        <v>4852.8</v>
      </c>
      <c r="M58" s="31">
        <v>1.40625</v>
      </c>
      <c r="N58" s="1"/>
      <c r="O58" s="1"/>
    </row>
    <row r="59" spans="1:15" ht="12.75" customHeight="1">
      <c r="A59" s="51">
        <v>50</v>
      </c>
      <c r="B59" s="53" t="s">
        <v>347</v>
      </c>
      <c r="C59" s="31">
        <v>455.65</v>
      </c>
      <c r="D59" s="36">
        <v>459.81666666666666</v>
      </c>
      <c r="E59" s="36">
        <v>448.83333333333331</v>
      </c>
      <c r="F59" s="36">
        <v>442.01666666666665</v>
      </c>
      <c r="G59" s="36">
        <v>431.0333333333333</v>
      </c>
      <c r="H59" s="36">
        <v>466.63333333333333</v>
      </c>
      <c r="I59" s="36">
        <v>477.61666666666667</v>
      </c>
      <c r="J59" s="36">
        <v>484.43333333333334</v>
      </c>
      <c r="K59" s="31">
        <v>470.8</v>
      </c>
      <c r="L59" s="31">
        <v>453</v>
      </c>
      <c r="M59" s="31">
        <v>25.733699999999999</v>
      </c>
      <c r="N59" s="1"/>
      <c r="O59" s="1"/>
    </row>
    <row r="60" spans="1:15" ht="12.75" customHeight="1">
      <c r="A60" s="51">
        <v>51</v>
      </c>
      <c r="B60" s="53" t="s">
        <v>89</v>
      </c>
      <c r="C60" s="31">
        <v>566.9</v>
      </c>
      <c r="D60" s="36">
        <v>573.66666666666663</v>
      </c>
      <c r="E60" s="36">
        <v>558.23333333333323</v>
      </c>
      <c r="F60" s="36">
        <v>549.56666666666661</v>
      </c>
      <c r="G60" s="36">
        <v>534.13333333333321</v>
      </c>
      <c r="H60" s="36">
        <v>582.33333333333326</v>
      </c>
      <c r="I60" s="36">
        <v>597.76666666666665</v>
      </c>
      <c r="J60" s="36">
        <v>606.43333333333328</v>
      </c>
      <c r="K60" s="31">
        <v>589.1</v>
      </c>
      <c r="L60" s="31">
        <v>565</v>
      </c>
      <c r="M60" s="31">
        <v>86.372129999999999</v>
      </c>
      <c r="N60" s="1"/>
      <c r="O60" s="1"/>
    </row>
    <row r="61" spans="1:15" ht="12.75" customHeight="1">
      <c r="A61" s="51">
        <v>52</v>
      </c>
      <c r="B61" s="53" t="s">
        <v>92</v>
      </c>
      <c r="C61" s="31">
        <v>1066.45</v>
      </c>
      <c r="D61" s="36">
        <v>1074.2666666666667</v>
      </c>
      <c r="E61" s="36">
        <v>1051.9833333333333</v>
      </c>
      <c r="F61" s="36">
        <v>1037.5166666666667</v>
      </c>
      <c r="G61" s="36">
        <v>1015.2333333333333</v>
      </c>
      <c r="H61" s="36">
        <v>1088.7333333333333</v>
      </c>
      <c r="I61" s="36">
        <v>1111.0166666666667</v>
      </c>
      <c r="J61" s="36">
        <v>1125.4833333333333</v>
      </c>
      <c r="K61" s="31">
        <v>1096.55</v>
      </c>
      <c r="L61" s="31">
        <v>1059.8</v>
      </c>
      <c r="M61" s="31">
        <v>18.606200000000001</v>
      </c>
      <c r="N61" s="1"/>
      <c r="O61" s="1"/>
    </row>
    <row r="62" spans="1:15" ht="12.75" customHeight="1">
      <c r="A62" s="51">
        <v>53</v>
      </c>
      <c r="B62" s="53" t="s">
        <v>93</v>
      </c>
      <c r="C62" s="31">
        <v>1465.75</v>
      </c>
      <c r="D62" s="36">
        <v>1479.9166666666667</v>
      </c>
      <c r="E62" s="36">
        <v>1445.8333333333335</v>
      </c>
      <c r="F62" s="36">
        <v>1425.9166666666667</v>
      </c>
      <c r="G62" s="36">
        <v>1391.8333333333335</v>
      </c>
      <c r="H62" s="36">
        <v>1499.8333333333335</v>
      </c>
      <c r="I62" s="36">
        <v>1533.916666666667</v>
      </c>
      <c r="J62" s="36">
        <v>1553.8333333333335</v>
      </c>
      <c r="K62" s="31">
        <v>1514</v>
      </c>
      <c r="L62" s="31">
        <v>1460</v>
      </c>
      <c r="M62" s="31">
        <v>18.559159999999999</v>
      </c>
      <c r="N62" s="1"/>
      <c r="O62" s="1"/>
    </row>
    <row r="63" spans="1:15" ht="12.75" customHeight="1">
      <c r="A63" s="51">
        <v>54</v>
      </c>
      <c r="B63" s="53" t="s">
        <v>94</v>
      </c>
      <c r="C63" s="31">
        <v>449.3</v>
      </c>
      <c r="D63" s="36">
        <v>450.59999999999997</v>
      </c>
      <c r="E63" s="36">
        <v>445.39999999999992</v>
      </c>
      <c r="F63" s="36">
        <v>441.49999999999994</v>
      </c>
      <c r="G63" s="36">
        <v>436.2999999999999</v>
      </c>
      <c r="H63" s="36">
        <v>454.49999999999994</v>
      </c>
      <c r="I63" s="36">
        <v>459.7</v>
      </c>
      <c r="J63" s="36">
        <v>463.59999999999997</v>
      </c>
      <c r="K63" s="31">
        <v>455.8</v>
      </c>
      <c r="L63" s="31">
        <v>446.7</v>
      </c>
      <c r="M63" s="31">
        <v>84.096130000000002</v>
      </c>
      <c r="N63" s="1"/>
      <c r="O63" s="1"/>
    </row>
    <row r="64" spans="1:15" ht="12.75" customHeight="1">
      <c r="A64" s="51">
        <v>55</v>
      </c>
      <c r="B64" s="53" t="s">
        <v>95</v>
      </c>
      <c r="C64" s="31">
        <v>6263.65</v>
      </c>
      <c r="D64" s="36">
        <v>6266.0999999999995</v>
      </c>
      <c r="E64" s="36">
        <v>6185.5999999999985</v>
      </c>
      <c r="F64" s="36">
        <v>6107.5499999999993</v>
      </c>
      <c r="G64" s="36">
        <v>6027.0499999999984</v>
      </c>
      <c r="H64" s="36">
        <v>6344.1499999999987</v>
      </c>
      <c r="I64" s="36">
        <v>6424.6500000000005</v>
      </c>
      <c r="J64" s="36">
        <v>6502.6999999999989</v>
      </c>
      <c r="K64" s="31">
        <v>6346.6</v>
      </c>
      <c r="L64" s="31">
        <v>6188.05</v>
      </c>
      <c r="M64" s="31">
        <v>2.7702200000000001</v>
      </c>
      <c r="N64" s="1"/>
      <c r="O64" s="1"/>
    </row>
    <row r="65" spans="1:15" ht="12.75" customHeight="1">
      <c r="A65" s="51">
        <v>56</v>
      </c>
      <c r="B65" s="53" t="s">
        <v>96</v>
      </c>
      <c r="C65" s="31">
        <v>2602.75</v>
      </c>
      <c r="D65" s="36">
        <v>2602.8833333333332</v>
      </c>
      <c r="E65" s="36">
        <v>2581.9666666666662</v>
      </c>
      <c r="F65" s="36">
        <v>2561.1833333333329</v>
      </c>
      <c r="G65" s="36">
        <v>2540.266666666666</v>
      </c>
      <c r="H65" s="36">
        <v>2623.6666666666665</v>
      </c>
      <c r="I65" s="36">
        <v>2644.5833333333335</v>
      </c>
      <c r="J65" s="36">
        <v>2665.3666666666668</v>
      </c>
      <c r="K65" s="31">
        <v>2623.8</v>
      </c>
      <c r="L65" s="31">
        <v>2582.1</v>
      </c>
      <c r="M65" s="31">
        <v>1.3634299999999999</v>
      </c>
      <c r="N65" s="1"/>
      <c r="O65" s="1"/>
    </row>
    <row r="66" spans="1:15" ht="12.75" customHeight="1">
      <c r="A66" s="51">
        <v>57</v>
      </c>
      <c r="B66" s="53" t="s">
        <v>97</v>
      </c>
      <c r="C66" s="31">
        <v>925</v>
      </c>
      <c r="D66" s="36">
        <v>936.9</v>
      </c>
      <c r="E66" s="36">
        <v>909.8</v>
      </c>
      <c r="F66" s="36">
        <v>894.6</v>
      </c>
      <c r="G66" s="36">
        <v>867.5</v>
      </c>
      <c r="H66" s="36">
        <v>952.09999999999991</v>
      </c>
      <c r="I66" s="36">
        <v>979.2</v>
      </c>
      <c r="J66" s="36">
        <v>994.39999999999986</v>
      </c>
      <c r="K66" s="31">
        <v>964</v>
      </c>
      <c r="L66" s="31">
        <v>921.7</v>
      </c>
      <c r="M66" s="31">
        <v>8.1703299999999999</v>
      </c>
      <c r="N66" s="1"/>
      <c r="O66" s="1"/>
    </row>
    <row r="67" spans="1:15" ht="12.75" customHeight="1">
      <c r="A67" s="51">
        <v>58</v>
      </c>
      <c r="B67" s="53" t="s">
        <v>98</v>
      </c>
      <c r="C67" s="31">
        <v>1117.8499999999999</v>
      </c>
      <c r="D67" s="36">
        <v>1116.1666666666667</v>
      </c>
      <c r="E67" s="36">
        <v>1108.8833333333334</v>
      </c>
      <c r="F67" s="36">
        <v>1099.9166666666667</v>
      </c>
      <c r="G67" s="36">
        <v>1092.6333333333334</v>
      </c>
      <c r="H67" s="36">
        <v>1125.1333333333334</v>
      </c>
      <c r="I67" s="36">
        <v>1132.4166666666667</v>
      </c>
      <c r="J67" s="36">
        <v>1141.3833333333334</v>
      </c>
      <c r="K67" s="31">
        <v>1123.45</v>
      </c>
      <c r="L67" s="31">
        <v>1107.2</v>
      </c>
      <c r="M67" s="31">
        <v>4.6767200000000004</v>
      </c>
      <c r="N67" s="1"/>
      <c r="O67" s="1"/>
    </row>
    <row r="68" spans="1:15" ht="12.75" customHeight="1">
      <c r="A68" s="51">
        <v>59</v>
      </c>
      <c r="B68" s="53" t="s">
        <v>99</v>
      </c>
      <c r="C68" s="31">
        <v>286</v>
      </c>
      <c r="D68" s="36">
        <v>287.34999999999997</v>
      </c>
      <c r="E68" s="36">
        <v>283.89999999999992</v>
      </c>
      <c r="F68" s="36">
        <v>281.79999999999995</v>
      </c>
      <c r="G68" s="36">
        <v>278.34999999999991</v>
      </c>
      <c r="H68" s="36">
        <v>289.44999999999993</v>
      </c>
      <c r="I68" s="36">
        <v>292.89999999999998</v>
      </c>
      <c r="J68" s="36">
        <v>294.99999999999994</v>
      </c>
      <c r="K68" s="31">
        <v>290.8</v>
      </c>
      <c r="L68" s="31">
        <v>285.25</v>
      </c>
      <c r="M68" s="31">
        <v>19.36402</v>
      </c>
      <c r="N68" s="1"/>
      <c r="O68" s="1"/>
    </row>
    <row r="69" spans="1:15" ht="12.75" customHeight="1">
      <c r="A69" s="51">
        <v>60</v>
      </c>
      <c r="B69" s="53" t="s">
        <v>101</v>
      </c>
      <c r="C69" s="31">
        <v>2759.7</v>
      </c>
      <c r="D69" s="36">
        <v>2770.9333333333329</v>
      </c>
      <c r="E69" s="36">
        <v>2735.6666666666661</v>
      </c>
      <c r="F69" s="36">
        <v>2711.6333333333332</v>
      </c>
      <c r="G69" s="36">
        <v>2676.3666666666663</v>
      </c>
      <c r="H69" s="36">
        <v>2794.9666666666658</v>
      </c>
      <c r="I69" s="36">
        <v>2830.2333333333331</v>
      </c>
      <c r="J69" s="36">
        <v>2854.2666666666655</v>
      </c>
      <c r="K69" s="31">
        <v>2806.2</v>
      </c>
      <c r="L69" s="31">
        <v>2746.9</v>
      </c>
      <c r="M69" s="31">
        <v>2.87216</v>
      </c>
      <c r="N69" s="1"/>
      <c r="O69" s="1"/>
    </row>
    <row r="70" spans="1:15" ht="12.75" customHeight="1">
      <c r="A70" s="51">
        <v>61</v>
      </c>
      <c r="B70" s="53" t="s">
        <v>109</v>
      </c>
      <c r="C70" s="31">
        <v>864.4</v>
      </c>
      <c r="D70" s="36">
        <v>880.23333333333323</v>
      </c>
      <c r="E70" s="36">
        <v>845.16666666666652</v>
      </c>
      <c r="F70" s="36">
        <v>825.93333333333328</v>
      </c>
      <c r="G70" s="36">
        <v>790.86666666666656</v>
      </c>
      <c r="H70" s="36">
        <v>899.46666666666647</v>
      </c>
      <c r="I70" s="36">
        <v>934.5333333333333</v>
      </c>
      <c r="J70" s="36">
        <v>953.76666666666642</v>
      </c>
      <c r="K70" s="31">
        <v>915.3</v>
      </c>
      <c r="L70" s="31">
        <v>861</v>
      </c>
      <c r="M70" s="31">
        <v>83.410870000000003</v>
      </c>
      <c r="N70" s="1"/>
      <c r="O70" s="1"/>
    </row>
    <row r="71" spans="1:15" ht="12.75" customHeight="1">
      <c r="A71" s="51">
        <v>62</v>
      </c>
      <c r="B71" s="53" t="s">
        <v>102</v>
      </c>
      <c r="C71" s="31">
        <v>529</v>
      </c>
      <c r="D71" s="36">
        <v>529.05000000000007</v>
      </c>
      <c r="E71" s="36">
        <v>525.80000000000018</v>
      </c>
      <c r="F71" s="36">
        <v>522.60000000000014</v>
      </c>
      <c r="G71" s="36">
        <v>519.35000000000025</v>
      </c>
      <c r="H71" s="36">
        <v>532.25000000000011</v>
      </c>
      <c r="I71" s="36">
        <v>535.49999999999989</v>
      </c>
      <c r="J71" s="36">
        <v>538.70000000000005</v>
      </c>
      <c r="K71" s="31">
        <v>532.29999999999995</v>
      </c>
      <c r="L71" s="31">
        <v>525.85</v>
      </c>
      <c r="M71" s="31">
        <v>10.11782</v>
      </c>
      <c r="N71" s="1"/>
      <c r="O71" s="1"/>
    </row>
    <row r="72" spans="1:15" ht="12.75" customHeight="1">
      <c r="A72" s="51">
        <v>63</v>
      </c>
      <c r="B72" s="53" t="s">
        <v>103</v>
      </c>
      <c r="C72" s="31">
        <v>1909.15</v>
      </c>
      <c r="D72" s="36">
        <v>1916.75</v>
      </c>
      <c r="E72" s="36">
        <v>1883.5</v>
      </c>
      <c r="F72" s="36">
        <v>1857.85</v>
      </c>
      <c r="G72" s="36">
        <v>1824.6</v>
      </c>
      <c r="H72" s="36">
        <v>1942.4</v>
      </c>
      <c r="I72" s="36">
        <v>1975.65</v>
      </c>
      <c r="J72" s="36">
        <v>2001.3000000000002</v>
      </c>
      <c r="K72" s="31">
        <v>1950</v>
      </c>
      <c r="L72" s="31">
        <v>1891.1</v>
      </c>
      <c r="M72" s="31">
        <v>5.8868200000000002</v>
      </c>
      <c r="N72" s="1"/>
      <c r="O72" s="1"/>
    </row>
    <row r="73" spans="1:15" ht="12.75" customHeight="1">
      <c r="A73" s="51">
        <v>64</v>
      </c>
      <c r="B73" s="53" t="s">
        <v>104</v>
      </c>
      <c r="C73" s="31">
        <v>2129.35</v>
      </c>
      <c r="D73" s="36">
        <v>2141.9500000000003</v>
      </c>
      <c r="E73" s="36">
        <v>2108.9000000000005</v>
      </c>
      <c r="F73" s="36">
        <v>2088.4500000000003</v>
      </c>
      <c r="G73" s="36">
        <v>2055.4000000000005</v>
      </c>
      <c r="H73" s="36">
        <v>2162.4000000000005</v>
      </c>
      <c r="I73" s="36">
        <v>2195.4500000000007</v>
      </c>
      <c r="J73" s="36">
        <v>2215.9000000000005</v>
      </c>
      <c r="K73" s="31">
        <v>2175</v>
      </c>
      <c r="L73" s="31">
        <v>2121.5</v>
      </c>
      <c r="M73" s="31">
        <v>1.8329</v>
      </c>
      <c r="N73" s="1"/>
      <c r="O73" s="1"/>
    </row>
    <row r="74" spans="1:15" ht="12.75" customHeight="1">
      <c r="A74" s="51">
        <v>65</v>
      </c>
      <c r="B74" s="53" t="s">
        <v>273</v>
      </c>
      <c r="C74" s="31">
        <v>448.05</v>
      </c>
      <c r="D74" s="36">
        <v>447.7833333333333</v>
      </c>
      <c r="E74" s="36">
        <v>441.36666666666662</v>
      </c>
      <c r="F74" s="36">
        <v>434.68333333333334</v>
      </c>
      <c r="G74" s="36">
        <v>428.26666666666665</v>
      </c>
      <c r="H74" s="36">
        <v>454.46666666666658</v>
      </c>
      <c r="I74" s="36">
        <v>460.88333333333333</v>
      </c>
      <c r="J74" s="36">
        <v>467.56666666666655</v>
      </c>
      <c r="K74" s="31">
        <v>454.2</v>
      </c>
      <c r="L74" s="31">
        <v>441.1</v>
      </c>
      <c r="M74" s="31">
        <v>8.3074100000000008</v>
      </c>
      <c r="N74" s="1"/>
      <c r="O74" s="1"/>
    </row>
    <row r="75" spans="1:15" ht="12.75" customHeight="1">
      <c r="A75" s="51">
        <v>66</v>
      </c>
      <c r="B75" s="53" t="s">
        <v>369</v>
      </c>
      <c r="C75" s="31">
        <v>150.85</v>
      </c>
      <c r="D75" s="36">
        <v>151.76666666666665</v>
      </c>
      <c r="E75" s="36">
        <v>149.18333333333331</v>
      </c>
      <c r="F75" s="36">
        <v>147.51666666666665</v>
      </c>
      <c r="G75" s="36">
        <v>144.93333333333331</v>
      </c>
      <c r="H75" s="36">
        <v>153.43333333333331</v>
      </c>
      <c r="I75" s="36">
        <v>156.01666666666668</v>
      </c>
      <c r="J75" s="36">
        <v>157.68333333333331</v>
      </c>
      <c r="K75" s="31">
        <v>154.35</v>
      </c>
      <c r="L75" s="31">
        <v>150.1</v>
      </c>
      <c r="M75" s="31">
        <v>23.084849999999999</v>
      </c>
      <c r="N75" s="1"/>
      <c r="O75" s="1"/>
    </row>
    <row r="76" spans="1:15" ht="12.75" customHeight="1">
      <c r="A76" s="51">
        <v>67</v>
      </c>
      <c r="B76" s="53" t="s">
        <v>106</v>
      </c>
      <c r="C76" s="31">
        <v>3577.75</v>
      </c>
      <c r="D76" s="36">
        <v>3592.4166666666665</v>
      </c>
      <c r="E76" s="36">
        <v>3549.9333333333329</v>
      </c>
      <c r="F76" s="36">
        <v>3522.1166666666663</v>
      </c>
      <c r="G76" s="36">
        <v>3479.6333333333328</v>
      </c>
      <c r="H76" s="36">
        <v>3620.2333333333331</v>
      </c>
      <c r="I76" s="36">
        <v>3662.7166666666667</v>
      </c>
      <c r="J76" s="36">
        <v>3690.5333333333333</v>
      </c>
      <c r="K76" s="31">
        <v>3634.9</v>
      </c>
      <c r="L76" s="31">
        <v>3564.6</v>
      </c>
      <c r="M76" s="31">
        <v>4.1524900000000002</v>
      </c>
      <c r="N76" s="1"/>
      <c r="O76" s="1"/>
    </row>
    <row r="77" spans="1:15" ht="12.75" customHeight="1">
      <c r="A77" s="51">
        <v>68</v>
      </c>
      <c r="B77" s="53" t="s">
        <v>107</v>
      </c>
      <c r="C77" s="31">
        <v>6894.6</v>
      </c>
      <c r="D77" s="36">
        <v>6949.55</v>
      </c>
      <c r="E77" s="36">
        <v>6804.1</v>
      </c>
      <c r="F77" s="36">
        <v>6713.6</v>
      </c>
      <c r="G77" s="36">
        <v>6568.1500000000005</v>
      </c>
      <c r="H77" s="36">
        <v>7040.05</v>
      </c>
      <c r="I77" s="36">
        <v>7185.4999999999991</v>
      </c>
      <c r="J77" s="36">
        <v>7276</v>
      </c>
      <c r="K77" s="31">
        <v>7095</v>
      </c>
      <c r="L77" s="31">
        <v>6859.05</v>
      </c>
      <c r="M77" s="31">
        <v>3.1947999999999999</v>
      </c>
      <c r="N77" s="1"/>
      <c r="O77" s="1"/>
    </row>
    <row r="78" spans="1:15" ht="12.75" customHeight="1">
      <c r="A78" s="51">
        <v>69</v>
      </c>
      <c r="B78" s="53" t="s">
        <v>164</v>
      </c>
      <c r="C78" s="31">
        <v>2093.4</v>
      </c>
      <c r="D78" s="36">
        <v>2113.7999999999997</v>
      </c>
      <c r="E78" s="36">
        <v>2067.5999999999995</v>
      </c>
      <c r="F78" s="36">
        <v>2041.7999999999997</v>
      </c>
      <c r="G78" s="36">
        <v>1995.5999999999995</v>
      </c>
      <c r="H78" s="36">
        <v>2139.5999999999995</v>
      </c>
      <c r="I78" s="36">
        <v>2185.7999999999993</v>
      </c>
      <c r="J78" s="36">
        <v>2211.5999999999995</v>
      </c>
      <c r="K78" s="31">
        <v>2160</v>
      </c>
      <c r="L78" s="31">
        <v>2088</v>
      </c>
      <c r="M78" s="31">
        <v>2.5503900000000002</v>
      </c>
      <c r="N78" s="1"/>
      <c r="O78" s="1"/>
    </row>
    <row r="79" spans="1:15" ht="12.75" customHeight="1">
      <c r="A79" s="51">
        <v>70</v>
      </c>
      <c r="B79" s="53" t="s">
        <v>110</v>
      </c>
      <c r="C79" s="31">
        <v>6302.15</v>
      </c>
      <c r="D79" s="36">
        <v>6332.1333333333341</v>
      </c>
      <c r="E79" s="36">
        <v>6236.2666666666682</v>
      </c>
      <c r="F79" s="36">
        <v>6170.3833333333341</v>
      </c>
      <c r="G79" s="36">
        <v>6074.5166666666682</v>
      </c>
      <c r="H79" s="36">
        <v>6398.0166666666682</v>
      </c>
      <c r="I79" s="36">
        <v>6493.883333333335</v>
      </c>
      <c r="J79" s="36">
        <v>6559.7666666666682</v>
      </c>
      <c r="K79" s="31">
        <v>6428</v>
      </c>
      <c r="L79" s="31">
        <v>6266.25</v>
      </c>
      <c r="M79" s="31">
        <v>3.2941099999999999</v>
      </c>
      <c r="N79" s="1"/>
      <c r="O79" s="1"/>
    </row>
    <row r="80" spans="1:15" ht="12.75" customHeight="1">
      <c r="A80" s="51">
        <v>71</v>
      </c>
      <c r="B80" s="53" t="s">
        <v>111</v>
      </c>
      <c r="C80" s="31">
        <v>3810.75</v>
      </c>
      <c r="D80" s="36">
        <v>3812.5166666666664</v>
      </c>
      <c r="E80" s="36">
        <v>3769.2333333333327</v>
      </c>
      <c r="F80" s="36">
        <v>3727.7166666666662</v>
      </c>
      <c r="G80" s="36">
        <v>3684.4333333333325</v>
      </c>
      <c r="H80" s="36">
        <v>3854.0333333333328</v>
      </c>
      <c r="I80" s="36">
        <v>3897.3166666666666</v>
      </c>
      <c r="J80" s="36">
        <v>3938.833333333333</v>
      </c>
      <c r="K80" s="31">
        <v>3855.8</v>
      </c>
      <c r="L80" s="31">
        <v>3771</v>
      </c>
      <c r="M80" s="31">
        <v>5.2803500000000003</v>
      </c>
      <c r="N80" s="1"/>
      <c r="O80" s="1"/>
    </row>
    <row r="81" spans="1:15" ht="12.75" customHeight="1">
      <c r="A81" s="51">
        <v>72</v>
      </c>
      <c r="B81" s="53" t="s">
        <v>112</v>
      </c>
      <c r="C81" s="31">
        <v>2816.35</v>
      </c>
      <c r="D81" s="36">
        <v>2821.4499999999994</v>
      </c>
      <c r="E81" s="36">
        <v>2794.9499999999989</v>
      </c>
      <c r="F81" s="36">
        <v>2773.5499999999997</v>
      </c>
      <c r="G81" s="36">
        <v>2747.0499999999993</v>
      </c>
      <c r="H81" s="36">
        <v>2842.8499999999985</v>
      </c>
      <c r="I81" s="36">
        <v>2869.3499999999995</v>
      </c>
      <c r="J81" s="36">
        <v>2890.7499999999982</v>
      </c>
      <c r="K81" s="31">
        <v>2847.95</v>
      </c>
      <c r="L81" s="31">
        <v>2800.05</v>
      </c>
      <c r="M81" s="31">
        <v>1.2411099999999999</v>
      </c>
      <c r="N81" s="1"/>
      <c r="O81" s="1"/>
    </row>
    <row r="82" spans="1:15" ht="12.75" customHeight="1">
      <c r="A82" s="51">
        <v>73</v>
      </c>
      <c r="B82" s="53" t="s">
        <v>275</v>
      </c>
      <c r="C82" s="31">
        <v>156.25</v>
      </c>
      <c r="D82" s="36">
        <v>157.46666666666667</v>
      </c>
      <c r="E82" s="36">
        <v>153.23333333333335</v>
      </c>
      <c r="F82" s="36">
        <v>150.21666666666667</v>
      </c>
      <c r="G82" s="36">
        <v>145.98333333333335</v>
      </c>
      <c r="H82" s="36">
        <v>160.48333333333335</v>
      </c>
      <c r="I82" s="36">
        <v>164.71666666666664</v>
      </c>
      <c r="J82" s="36">
        <v>167.73333333333335</v>
      </c>
      <c r="K82" s="31">
        <v>161.69999999999999</v>
      </c>
      <c r="L82" s="31">
        <v>154.44999999999999</v>
      </c>
      <c r="M82" s="31">
        <v>76.850210000000004</v>
      </c>
      <c r="N82" s="1"/>
      <c r="O82" s="1"/>
    </row>
    <row r="83" spans="1:15" ht="12.75" customHeight="1">
      <c r="A83" s="51">
        <v>74</v>
      </c>
      <c r="B83" s="53" t="s">
        <v>114</v>
      </c>
      <c r="C83" s="31">
        <v>151.75</v>
      </c>
      <c r="D83" s="36">
        <v>153.11666666666667</v>
      </c>
      <c r="E83" s="36">
        <v>149.88333333333335</v>
      </c>
      <c r="F83" s="36">
        <v>148.01666666666668</v>
      </c>
      <c r="G83" s="36">
        <v>144.78333333333336</v>
      </c>
      <c r="H83" s="36">
        <v>154.98333333333335</v>
      </c>
      <c r="I83" s="36">
        <v>158.2166666666667</v>
      </c>
      <c r="J83" s="36">
        <v>160.08333333333334</v>
      </c>
      <c r="K83" s="31">
        <v>156.35</v>
      </c>
      <c r="L83" s="31">
        <v>151.25</v>
      </c>
      <c r="M83" s="31">
        <v>129.26472000000001</v>
      </c>
      <c r="N83" s="1"/>
      <c r="O83" s="1"/>
    </row>
    <row r="84" spans="1:15" ht="12.75" customHeight="1">
      <c r="A84" s="51">
        <v>75</v>
      </c>
      <c r="B84" s="53" t="s">
        <v>379</v>
      </c>
      <c r="C84" s="31">
        <v>653.4</v>
      </c>
      <c r="D84" s="36">
        <v>662.73333333333323</v>
      </c>
      <c r="E84" s="36">
        <v>638.66666666666652</v>
      </c>
      <c r="F84" s="36">
        <v>623.93333333333328</v>
      </c>
      <c r="G84" s="36">
        <v>599.86666666666656</v>
      </c>
      <c r="H84" s="36">
        <v>677.46666666666647</v>
      </c>
      <c r="I84" s="36">
        <v>701.5333333333333</v>
      </c>
      <c r="J84" s="36">
        <v>716.26666666666642</v>
      </c>
      <c r="K84" s="31">
        <v>686.8</v>
      </c>
      <c r="L84" s="31">
        <v>648</v>
      </c>
      <c r="M84" s="31">
        <v>2.4717899999999999</v>
      </c>
      <c r="N84" s="1"/>
      <c r="O84" s="1"/>
    </row>
    <row r="85" spans="1:15" ht="12.75" customHeight="1">
      <c r="A85" s="51">
        <v>76</v>
      </c>
      <c r="B85" s="53" t="s">
        <v>276</v>
      </c>
      <c r="C85" s="31">
        <v>409.3</v>
      </c>
      <c r="D85" s="36">
        <v>407.5333333333333</v>
      </c>
      <c r="E85" s="36">
        <v>401.06666666666661</v>
      </c>
      <c r="F85" s="36">
        <v>392.83333333333331</v>
      </c>
      <c r="G85" s="36">
        <v>386.36666666666662</v>
      </c>
      <c r="H85" s="36">
        <v>415.76666666666659</v>
      </c>
      <c r="I85" s="36">
        <v>422.23333333333329</v>
      </c>
      <c r="J85" s="36">
        <v>430.46666666666658</v>
      </c>
      <c r="K85" s="31">
        <v>414</v>
      </c>
      <c r="L85" s="31">
        <v>399.3</v>
      </c>
      <c r="M85" s="31">
        <v>26.484999999999999</v>
      </c>
      <c r="N85" s="1"/>
      <c r="O85" s="1"/>
    </row>
    <row r="86" spans="1:15" ht="12.75" customHeight="1">
      <c r="A86" s="51">
        <v>77</v>
      </c>
      <c r="B86" s="53" t="s">
        <v>115</v>
      </c>
      <c r="C86" s="31">
        <v>179.9</v>
      </c>
      <c r="D86" s="36">
        <v>181.06666666666669</v>
      </c>
      <c r="E86" s="36">
        <v>177.53333333333339</v>
      </c>
      <c r="F86" s="36">
        <v>175.16666666666669</v>
      </c>
      <c r="G86" s="36">
        <v>171.63333333333338</v>
      </c>
      <c r="H86" s="36">
        <v>183.43333333333339</v>
      </c>
      <c r="I86" s="36">
        <v>186.9666666666667</v>
      </c>
      <c r="J86" s="36">
        <v>189.3333333333334</v>
      </c>
      <c r="K86" s="31">
        <v>184.6</v>
      </c>
      <c r="L86" s="31">
        <v>178.7</v>
      </c>
      <c r="M86" s="31">
        <v>164.35560000000001</v>
      </c>
      <c r="N86" s="1"/>
      <c r="O86" s="1"/>
    </row>
    <row r="87" spans="1:15" ht="12.75" customHeight="1">
      <c r="A87" s="51">
        <v>78</v>
      </c>
      <c r="B87" s="53" t="s">
        <v>277</v>
      </c>
      <c r="C87" s="31">
        <v>1731.75</v>
      </c>
      <c r="D87" s="36">
        <v>1732.8</v>
      </c>
      <c r="E87" s="36">
        <v>1705.05</v>
      </c>
      <c r="F87" s="36">
        <v>1678.35</v>
      </c>
      <c r="G87" s="36">
        <v>1650.6</v>
      </c>
      <c r="H87" s="36">
        <v>1759.5</v>
      </c>
      <c r="I87" s="36">
        <v>1787.25</v>
      </c>
      <c r="J87" s="36">
        <v>1813.95</v>
      </c>
      <c r="K87" s="31">
        <v>1760.55</v>
      </c>
      <c r="L87" s="31">
        <v>1706.1</v>
      </c>
      <c r="M87" s="31">
        <v>2.3322400000000001</v>
      </c>
      <c r="N87" s="1"/>
      <c r="O87" s="1"/>
    </row>
    <row r="88" spans="1:15" ht="12.75" customHeight="1">
      <c r="A88" s="51">
        <v>79</v>
      </c>
      <c r="B88" s="53" t="s">
        <v>120</v>
      </c>
      <c r="C88" s="31">
        <v>1212.3499999999999</v>
      </c>
      <c r="D88" s="36">
        <v>1221.5166666666667</v>
      </c>
      <c r="E88" s="36">
        <v>1199.2833333333333</v>
      </c>
      <c r="F88" s="36">
        <v>1186.2166666666667</v>
      </c>
      <c r="G88" s="36">
        <v>1163.9833333333333</v>
      </c>
      <c r="H88" s="36">
        <v>1234.5833333333333</v>
      </c>
      <c r="I88" s="36">
        <v>1256.8166666666664</v>
      </c>
      <c r="J88" s="36">
        <v>1269.8833333333332</v>
      </c>
      <c r="K88" s="31">
        <v>1243.75</v>
      </c>
      <c r="L88" s="31">
        <v>1208.45</v>
      </c>
      <c r="M88" s="31">
        <v>6.15456</v>
      </c>
      <c r="N88" s="1"/>
      <c r="O88" s="1"/>
    </row>
    <row r="89" spans="1:15" ht="12.75" customHeight="1">
      <c r="A89" s="51">
        <v>80</v>
      </c>
      <c r="B89" s="53" t="s">
        <v>121</v>
      </c>
      <c r="C89" s="31">
        <v>2319.1999999999998</v>
      </c>
      <c r="D89" s="36">
        <v>2357.7166666666667</v>
      </c>
      <c r="E89" s="36">
        <v>2275.4833333333336</v>
      </c>
      <c r="F89" s="36">
        <v>2231.7666666666669</v>
      </c>
      <c r="G89" s="36">
        <v>2149.5333333333338</v>
      </c>
      <c r="H89" s="36">
        <v>2401.4333333333334</v>
      </c>
      <c r="I89" s="36">
        <v>2483.6666666666661</v>
      </c>
      <c r="J89" s="36">
        <v>2527.3833333333332</v>
      </c>
      <c r="K89" s="31">
        <v>2439.9499999999998</v>
      </c>
      <c r="L89" s="31">
        <v>2314</v>
      </c>
      <c r="M89" s="31">
        <v>6.2954800000000004</v>
      </c>
      <c r="N89" s="1"/>
      <c r="O89" s="1"/>
    </row>
    <row r="90" spans="1:15" ht="12.75" customHeight="1">
      <c r="A90" s="51">
        <v>81</v>
      </c>
      <c r="B90" s="53" t="s">
        <v>123</v>
      </c>
      <c r="C90" s="31">
        <v>2184</v>
      </c>
      <c r="D90" s="36">
        <v>2201.2666666666664</v>
      </c>
      <c r="E90" s="36">
        <v>2155.583333333333</v>
      </c>
      <c r="F90" s="36">
        <v>2127.1666666666665</v>
      </c>
      <c r="G90" s="36">
        <v>2081.4833333333331</v>
      </c>
      <c r="H90" s="36">
        <v>2229.6833333333329</v>
      </c>
      <c r="I90" s="36">
        <v>2275.3666666666663</v>
      </c>
      <c r="J90" s="36">
        <v>2303.7833333333328</v>
      </c>
      <c r="K90" s="31">
        <v>2246.9499999999998</v>
      </c>
      <c r="L90" s="31">
        <v>2172.85</v>
      </c>
      <c r="M90" s="31">
        <v>8.9172499999999992</v>
      </c>
      <c r="N90" s="1"/>
      <c r="O90" s="1"/>
    </row>
    <row r="91" spans="1:15" ht="12.75" customHeight="1">
      <c r="A91" s="51">
        <v>82</v>
      </c>
      <c r="B91" s="53" t="s">
        <v>397</v>
      </c>
      <c r="C91" s="31">
        <v>3365.8</v>
      </c>
      <c r="D91" s="36">
        <v>3387.8166666666671</v>
      </c>
      <c r="E91" s="36">
        <v>3308.0333333333342</v>
      </c>
      <c r="F91" s="36">
        <v>3250.2666666666673</v>
      </c>
      <c r="G91" s="36">
        <v>3170.4833333333345</v>
      </c>
      <c r="H91" s="36">
        <v>3445.5833333333339</v>
      </c>
      <c r="I91" s="36">
        <v>3525.3666666666668</v>
      </c>
      <c r="J91" s="36">
        <v>3583.1333333333337</v>
      </c>
      <c r="K91" s="31">
        <v>3467.6</v>
      </c>
      <c r="L91" s="31">
        <v>3330.05</v>
      </c>
      <c r="M91" s="31">
        <v>0.81259999999999999</v>
      </c>
      <c r="N91" s="1"/>
      <c r="O91" s="1"/>
    </row>
    <row r="92" spans="1:15" ht="12.75" customHeight="1">
      <c r="A92" s="51">
        <v>83</v>
      </c>
      <c r="B92" s="53" t="s">
        <v>124</v>
      </c>
      <c r="C92" s="31">
        <v>556.15</v>
      </c>
      <c r="D92" s="36">
        <v>562.01666666666665</v>
      </c>
      <c r="E92" s="36">
        <v>547.13333333333333</v>
      </c>
      <c r="F92" s="36">
        <v>538.11666666666667</v>
      </c>
      <c r="G92" s="36">
        <v>523.23333333333335</v>
      </c>
      <c r="H92" s="36">
        <v>571.0333333333333</v>
      </c>
      <c r="I92" s="36">
        <v>585.91666666666652</v>
      </c>
      <c r="J92" s="36">
        <v>594.93333333333328</v>
      </c>
      <c r="K92" s="31">
        <v>576.9</v>
      </c>
      <c r="L92" s="31">
        <v>553</v>
      </c>
      <c r="M92" s="31">
        <v>4.81623</v>
      </c>
      <c r="N92" s="1"/>
      <c r="O92" s="1"/>
    </row>
    <row r="93" spans="1:15" ht="12.75" customHeight="1">
      <c r="A93" s="51">
        <v>84</v>
      </c>
      <c r="B93" s="53" t="s">
        <v>127</v>
      </c>
      <c r="C93" s="31">
        <v>1635.6</v>
      </c>
      <c r="D93" s="36">
        <v>1644.55</v>
      </c>
      <c r="E93" s="36">
        <v>1624.1</v>
      </c>
      <c r="F93" s="36">
        <v>1612.6</v>
      </c>
      <c r="G93" s="36">
        <v>1592.1499999999999</v>
      </c>
      <c r="H93" s="36">
        <v>1656.05</v>
      </c>
      <c r="I93" s="36">
        <v>1676.5000000000002</v>
      </c>
      <c r="J93" s="36">
        <v>1688</v>
      </c>
      <c r="K93" s="31">
        <v>1665</v>
      </c>
      <c r="L93" s="31">
        <v>1633.05</v>
      </c>
      <c r="M93" s="31">
        <v>24.141819999999999</v>
      </c>
      <c r="N93" s="1"/>
      <c r="O93" s="1"/>
    </row>
    <row r="94" spans="1:15" ht="12.75" customHeight="1">
      <c r="A94" s="51">
        <v>85</v>
      </c>
      <c r="B94" s="53" t="s">
        <v>128</v>
      </c>
      <c r="C94" s="31">
        <v>3689.1</v>
      </c>
      <c r="D94" s="36">
        <v>3706.35</v>
      </c>
      <c r="E94" s="36">
        <v>3642.7</v>
      </c>
      <c r="F94" s="36">
        <v>3596.2999999999997</v>
      </c>
      <c r="G94" s="36">
        <v>3532.6499999999996</v>
      </c>
      <c r="H94" s="36">
        <v>3752.75</v>
      </c>
      <c r="I94" s="36">
        <v>3816.4000000000005</v>
      </c>
      <c r="J94" s="36">
        <v>3862.8</v>
      </c>
      <c r="K94" s="31">
        <v>3770</v>
      </c>
      <c r="L94" s="31">
        <v>3659.95</v>
      </c>
      <c r="M94" s="31">
        <v>3.9344399999999999</v>
      </c>
      <c r="N94" s="1"/>
      <c r="O94" s="1"/>
    </row>
    <row r="95" spans="1:15" ht="12.75" customHeight="1">
      <c r="A95" s="51">
        <v>86</v>
      </c>
      <c r="B95" s="53" t="s">
        <v>129</v>
      </c>
      <c r="C95" s="31">
        <v>1459.55</v>
      </c>
      <c r="D95" s="36">
        <v>1450.9333333333334</v>
      </c>
      <c r="E95" s="36">
        <v>1437.8666666666668</v>
      </c>
      <c r="F95" s="36">
        <v>1416.1833333333334</v>
      </c>
      <c r="G95" s="36">
        <v>1403.1166666666668</v>
      </c>
      <c r="H95" s="36">
        <v>1472.6166666666668</v>
      </c>
      <c r="I95" s="36">
        <v>1485.6833333333334</v>
      </c>
      <c r="J95" s="36">
        <v>1507.3666666666668</v>
      </c>
      <c r="K95" s="31">
        <v>1464</v>
      </c>
      <c r="L95" s="31">
        <v>1429.25</v>
      </c>
      <c r="M95" s="31">
        <v>327.09226999999998</v>
      </c>
      <c r="N95" s="1"/>
      <c r="O95" s="1"/>
    </row>
    <row r="96" spans="1:15" ht="12.75" customHeight="1">
      <c r="A96" s="51">
        <v>87</v>
      </c>
      <c r="B96" s="53" t="s">
        <v>130</v>
      </c>
      <c r="C96" s="31">
        <v>621.54999999999995</v>
      </c>
      <c r="D96" s="36">
        <v>622.13333333333333</v>
      </c>
      <c r="E96" s="36">
        <v>614.4666666666667</v>
      </c>
      <c r="F96" s="36">
        <v>607.38333333333333</v>
      </c>
      <c r="G96" s="36">
        <v>599.7166666666667</v>
      </c>
      <c r="H96" s="36">
        <v>629.2166666666667</v>
      </c>
      <c r="I96" s="36">
        <v>636.88333333333344</v>
      </c>
      <c r="J96" s="36">
        <v>643.9666666666667</v>
      </c>
      <c r="K96" s="31">
        <v>629.79999999999995</v>
      </c>
      <c r="L96" s="31">
        <v>615.04999999999995</v>
      </c>
      <c r="M96" s="31">
        <v>49.757359999999998</v>
      </c>
      <c r="N96" s="1"/>
      <c r="O96" s="1"/>
    </row>
    <row r="97" spans="1:15" ht="12.75" customHeight="1">
      <c r="A97" s="51">
        <v>88</v>
      </c>
      <c r="B97" s="53" t="s">
        <v>126</v>
      </c>
      <c r="C97" s="31">
        <v>1502</v>
      </c>
      <c r="D97" s="36">
        <v>1516.8833333333332</v>
      </c>
      <c r="E97" s="36">
        <v>1483.7666666666664</v>
      </c>
      <c r="F97" s="36">
        <v>1465.5333333333333</v>
      </c>
      <c r="G97" s="36">
        <v>1432.4166666666665</v>
      </c>
      <c r="H97" s="36">
        <v>1535.1166666666663</v>
      </c>
      <c r="I97" s="36">
        <v>1568.2333333333331</v>
      </c>
      <c r="J97" s="36">
        <v>1586.4666666666662</v>
      </c>
      <c r="K97" s="31">
        <v>1550</v>
      </c>
      <c r="L97" s="31">
        <v>1498.65</v>
      </c>
      <c r="M97" s="31">
        <v>5.6501000000000001</v>
      </c>
      <c r="N97" s="1"/>
      <c r="O97" s="1"/>
    </row>
    <row r="98" spans="1:15" ht="12.75" customHeight="1">
      <c r="A98" s="51">
        <v>89</v>
      </c>
      <c r="B98" s="53" t="s">
        <v>131</v>
      </c>
      <c r="C98" s="31">
        <v>4658.8999999999996</v>
      </c>
      <c r="D98" s="36">
        <v>4662.9666666666662</v>
      </c>
      <c r="E98" s="36">
        <v>4628.9333333333325</v>
      </c>
      <c r="F98" s="36">
        <v>4598.9666666666662</v>
      </c>
      <c r="G98" s="36">
        <v>4564.9333333333325</v>
      </c>
      <c r="H98" s="36">
        <v>4692.9333333333325</v>
      </c>
      <c r="I98" s="36">
        <v>4726.9666666666672</v>
      </c>
      <c r="J98" s="36">
        <v>4756.9333333333325</v>
      </c>
      <c r="K98" s="31">
        <v>4697</v>
      </c>
      <c r="L98" s="31">
        <v>4633</v>
      </c>
      <c r="M98" s="31">
        <v>3.12738</v>
      </c>
      <c r="N98" s="1"/>
      <c r="O98" s="1"/>
    </row>
    <row r="99" spans="1:15" ht="12.75" customHeight="1">
      <c r="A99" s="51">
        <v>90</v>
      </c>
      <c r="B99" s="53" t="s">
        <v>133</v>
      </c>
      <c r="C99" s="31">
        <v>528.95000000000005</v>
      </c>
      <c r="D99" s="36">
        <v>530.36666666666667</v>
      </c>
      <c r="E99" s="36">
        <v>523.88333333333333</v>
      </c>
      <c r="F99" s="36">
        <v>518.81666666666661</v>
      </c>
      <c r="G99" s="36">
        <v>512.33333333333326</v>
      </c>
      <c r="H99" s="36">
        <v>535.43333333333339</v>
      </c>
      <c r="I99" s="36">
        <v>541.91666666666674</v>
      </c>
      <c r="J99" s="36">
        <v>546.98333333333346</v>
      </c>
      <c r="K99" s="31">
        <v>536.85</v>
      </c>
      <c r="L99" s="31">
        <v>525.29999999999995</v>
      </c>
      <c r="M99" s="31">
        <v>37.036700000000003</v>
      </c>
      <c r="N99" s="1"/>
      <c r="O99" s="1"/>
    </row>
    <row r="100" spans="1:15" ht="12.75" customHeight="1">
      <c r="A100" s="51">
        <v>91</v>
      </c>
      <c r="B100" s="53" t="s">
        <v>125</v>
      </c>
      <c r="C100" s="31">
        <v>3267.55</v>
      </c>
      <c r="D100" s="36">
        <v>3296.2166666666667</v>
      </c>
      <c r="E100" s="36">
        <v>3212.4333333333334</v>
      </c>
      <c r="F100" s="36">
        <v>3157.3166666666666</v>
      </c>
      <c r="G100" s="36">
        <v>3073.5333333333333</v>
      </c>
      <c r="H100" s="36">
        <v>3351.3333333333335</v>
      </c>
      <c r="I100" s="36">
        <v>3435.1166666666672</v>
      </c>
      <c r="J100" s="36">
        <v>3490.2333333333336</v>
      </c>
      <c r="K100" s="31">
        <v>3380</v>
      </c>
      <c r="L100" s="31">
        <v>3241.1</v>
      </c>
      <c r="M100" s="31">
        <v>14.214829999999999</v>
      </c>
      <c r="N100" s="1"/>
      <c r="O100" s="1"/>
    </row>
    <row r="101" spans="1:15" ht="12.75" customHeight="1">
      <c r="A101" s="51">
        <v>92</v>
      </c>
      <c r="B101" s="53" t="s">
        <v>135</v>
      </c>
      <c r="C101" s="31">
        <v>514.29999999999995</v>
      </c>
      <c r="D101" s="36">
        <v>514.33333333333337</v>
      </c>
      <c r="E101" s="36">
        <v>507.2166666666667</v>
      </c>
      <c r="F101" s="36">
        <v>500.13333333333333</v>
      </c>
      <c r="G101" s="36">
        <v>493.01666666666665</v>
      </c>
      <c r="H101" s="36">
        <v>521.41666666666674</v>
      </c>
      <c r="I101" s="36">
        <v>528.5333333333333</v>
      </c>
      <c r="J101" s="36">
        <v>535.61666666666679</v>
      </c>
      <c r="K101" s="31">
        <v>521.45000000000005</v>
      </c>
      <c r="L101" s="31">
        <v>507.25</v>
      </c>
      <c r="M101" s="31">
        <v>60.913539999999998</v>
      </c>
      <c r="N101" s="1"/>
      <c r="O101" s="1"/>
    </row>
    <row r="102" spans="1:15" ht="12.75" customHeight="1">
      <c r="A102" s="51">
        <v>93</v>
      </c>
      <c r="B102" s="53" t="s">
        <v>136</v>
      </c>
      <c r="C102" s="31">
        <v>2378.15</v>
      </c>
      <c r="D102" s="36">
        <v>2374.65</v>
      </c>
      <c r="E102" s="36">
        <v>2364.3000000000002</v>
      </c>
      <c r="F102" s="36">
        <v>2350.4500000000003</v>
      </c>
      <c r="G102" s="36">
        <v>2340.1000000000004</v>
      </c>
      <c r="H102" s="36">
        <v>2388.5</v>
      </c>
      <c r="I102" s="36">
        <v>2398.8499999999995</v>
      </c>
      <c r="J102" s="36">
        <v>2412.6999999999998</v>
      </c>
      <c r="K102" s="31">
        <v>2385</v>
      </c>
      <c r="L102" s="31">
        <v>2360.8000000000002</v>
      </c>
      <c r="M102" s="31">
        <v>10.12157</v>
      </c>
      <c r="N102" s="1"/>
      <c r="O102" s="1"/>
    </row>
    <row r="103" spans="1:15" ht="12.75" customHeight="1">
      <c r="A103" s="51">
        <v>94</v>
      </c>
      <c r="B103" s="53" t="s">
        <v>138</v>
      </c>
      <c r="C103" s="31">
        <v>1076.8499999999999</v>
      </c>
      <c r="D103" s="36">
        <v>1075.7666666666667</v>
      </c>
      <c r="E103" s="36">
        <v>1056.7333333333333</v>
      </c>
      <c r="F103" s="36">
        <v>1036.6166666666668</v>
      </c>
      <c r="G103" s="36">
        <v>1017.5833333333335</v>
      </c>
      <c r="H103" s="36">
        <v>1095.8833333333332</v>
      </c>
      <c r="I103" s="36">
        <v>1114.9166666666665</v>
      </c>
      <c r="J103" s="36">
        <v>1135.0333333333331</v>
      </c>
      <c r="K103" s="31">
        <v>1094.8</v>
      </c>
      <c r="L103" s="31">
        <v>1055.6500000000001</v>
      </c>
      <c r="M103" s="31">
        <v>217.85435000000001</v>
      </c>
      <c r="N103" s="1"/>
      <c r="O103" s="1"/>
    </row>
    <row r="104" spans="1:15" ht="12.75" customHeight="1">
      <c r="A104" s="51">
        <v>95</v>
      </c>
      <c r="B104" s="53" t="s">
        <v>139</v>
      </c>
      <c r="C104" s="31">
        <v>1661.1</v>
      </c>
      <c r="D104" s="36">
        <v>1661.5666666666666</v>
      </c>
      <c r="E104" s="36">
        <v>1628.7333333333331</v>
      </c>
      <c r="F104" s="36">
        <v>1596.3666666666666</v>
      </c>
      <c r="G104" s="36">
        <v>1563.5333333333331</v>
      </c>
      <c r="H104" s="36">
        <v>1693.9333333333332</v>
      </c>
      <c r="I104" s="36">
        <v>1726.7666666666667</v>
      </c>
      <c r="J104" s="36">
        <v>1759.1333333333332</v>
      </c>
      <c r="K104" s="31">
        <v>1694.4</v>
      </c>
      <c r="L104" s="31">
        <v>1629.2</v>
      </c>
      <c r="M104" s="31">
        <v>12.72822</v>
      </c>
      <c r="N104" s="1"/>
      <c r="O104" s="1"/>
    </row>
    <row r="105" spans="1:15" ht="12.75" customHeight="1">
      <c r="A105" s="51">
        <v>96</v>
      </c>
      <c r="B105" s="53" t="s">
        <v>140</v>
      </c>
      <c r="C105" s="31">
        <v>600.5</v>
      </c>
      <c r="D105" s="36">
        <v>599.85</v>
      </c>
      <c r="E105" s="36">
        <v>592.80000000000007</v>
      </c>
      <c r="F105" s="36">
        <v>585.1</v>
      </c>
      <c r="G105" s="36">
        <v>578.05000000000007</v>
      </c>
      <c r="H105" s="36">
        <v>607.55000000000007</v>
      </c>
      <c r="I105" s="36">
        <v>614.6</v>
      </c>
      <c r="J105" s="36">
        <v>622.30000000000007</v>
      </c>
      <c r="K105" s="31">
        <v>606.9</v>
      </c>
      <c r="L105" s="31">
        <v>592.15</v>
      </c>
      <c r="M105" s="31">
        <v>30.650649999999999</v>
      </c>
      <c r="N105" s="1"/>
      <c r="O105" s="1"/>
    </row>
    <row r="106" spans="1:15" ht="12.75" customHeight="1">
      <c r="A106" s="51">
        <v>97</v>
      </c>
      <c r="B106" s="53" t="s">
        <v>143</v>
      </c>
      <c r="C106" s="31">
        <v>79.5</v>
      </c>
      <c r="D106" s="36">
        <v>79.966666666666654</v>
      </c>
      <c r="E106" s="36">
        <v>78.733333333333306</v>
      </c>
      <c r="F106" s="36">
        <v>77.966666666666654</v>
      </c>
      <c r="G106" s="36">
        <v>76.733333333333306</v>
      </c>
      <c r="H106" s="36">
        <v>80.733333333333306</v>
      </c>
      <c r="I106" s="36">
        <v>81.966666666666654</v>
      </c>
      <c r="J106" s="36">
        <v>82.733333333333306</v>
      </c>
      <c r="K106" s="31">
        <v>81.2</v>
      </c>
      <c r="L106" s="31">
        <v>79.2</v>
      </c>
      <c r="M106" s="31">
        <v>282.3519</v>
      </c>
      <c r="N106" s="1"/>
      <c r="O106" s="1"/>
    </row>
    <row r="107" spans="1:15" ht="12.75" customHeight="1">
      <c r="A107" s="51">
        <v>98</v>
      </c>
      <c r="B107" s="53" t="s">
        <v>157</v>
      </c>
      <c r="C107" s="31">
        <v>404.45</v>
      </c>
      <c r="D107" s="36">
        <v>403.43333333333339</v>
      </c>
      <c r="E107" s="36">
        <v>400.36666666666679</v>
      </c>
      <c r="F107" s="36">
        <v>396.28333333333342</v>
      </c>
      <c r="G107" s="36">
        <v>393.21666666666681</v>
      </c>
      <c r="H107" s="36">
        <v>407.51666666666677</v>
      </c>
      <c r="I107" s="36">
        <v>410.58333333333337</v>
      </c>
      <c r="J107" s="36">
        <v>414.66666666666674</v>
      </c>
      <c r="K107" s="31">
        <v>406.5</v>
      </c>
      <c r="L107" s="31">
        <v>399.35</v>
      </c>
      <c r="M107" s="31">
        <v>348.82639</v>
      </c>
      <c r="N107" s="1"/>
      <c r="O107" s="1"/>
    </row>
    <row r="108" spans="1:15" ht="12.75" customHeight="1">
      <c r="A108" s="51">
        <v>99</v>
      </c>
      <c r="B108" s="53" t="s">
        <v>282</v>
      </c>
      <c r="C108" s="31">
        <v>516.85</v>
      </c>
      <c r="D108" s="36">
        <v>524.63333333333333</v>
      </c>
      <c r="E108" s="36">
        <v>499.31666666666661</v>
      </c>
      <c r="F108" s="36">
        <v>481.7833333333333</v>
      </c>
      <c r="G108" s="36">
        <v>456.46666666666658</v>
      </c>
      <c r="H108" s="36">
        <v>542.16666666666663</v>
      </c>
      <c r="I108" s="36">
        <v>567.48333333333346</v>
      </c>
      <c r="J108" s="36">
        <v>585.01666666666665</v>
      </c>
      <c r="K108" s="31">
        <v>549.95000000000005</v>
      </c>
      <c r="L108" s="31">
        <v>507.1</v>
      </c>
      <c r="M108" s="31">
        <v>39.471890000000002</v>
      </c>
      <c r="N108" s="1"/>
      <c r="O108" s="1"/>
    </row>
    <row r="109" spans="1:15" ht="12.75" customHeight="1">
      <c r="A109" s="51">
        <v>100</v>
      </c>
      <c r="B109" s="53" t="s">
        <v>146</v>
      </c>
      <c r="C109" s="31">
        <v>568.25</v>
      </c>
      <c r="D109" s="36">
        <v>569.26666666666665</v>
      </c>
      <c r="E109" s="36">
        <v>562.18333333333328</v>
      </c>
      <c r="F109" s="36">
        <v>556.11666666666667</v>
      </c>
      <c r="G109" s="36">
        <v>549.0333333333333</v>
      </c>
      <c r="H109" s="36">
        <v>575.33333333333326</v>
      </c>
      <c r="I109" s="36">
        <v>582.41666666666674</v>
      </c>
      <c r="J109" s="36">
        <v>588.48333333333323</v>
      </c>
      <c r="K109" s="31">
        <v>576.35</v>
      </c>
      <c r="L109" s="31">
        <v>563.20000000000005</v>
      </c>
      <c r="M109" s="31">
        <v>21.26951</v>
      </c>
      <c r="N109" s="1"/>
      <c r="O109" s="1"/>
    </row>
    <row r="110" spans="1:15" ht="12.75" customHeight="1">
      <c r="A110" s="51">
        <v>101</v>
      </c>
      <c r="B110" s="53" t="s">
        <v>154</v>
      </c>
      <c r="C110" s="31">
        <v>172.9</v>
      </c>
      <c r="D110" s="36">
        <v>173.41666666666666</v>
      </c>
      <c r="E110" s="36">
        <v>170.93333333333331</v>
      </c>
      <c r="F110" s="36">
        <v>168.96666666666664</v>
      </c>
      <c r="G110" s="36">
        <v>166.48333333333329</v>
      </c>
      <c r="H110" s="36">
        <v>175.38333333333333</v>
      </c>
      <c r="I110" s="36">
        <v>177.86666666666667</v>
      </c>
      <c r="J110" s="36">
        <v>179.83333333333334</v>
      </c>
      <c r="K110" s="31">
        <v>175.9</v>
      </c>
      <c r="L110" s="31">
        <v>171.45</v>
      </c>
      <c r="M110" s="31">
        <v>202.084</v>
      </c>
      <c r="N110" s="1"/>
      <c r="O110" s="1"/>
    </row>
    <row r="111" spans="1:15" ht="12.75" customHeight="1">
      <c r="A111" s="51">
        <v>102</v>
      </c>
      <c r="B111" s="53" t="s">
        <v>156</v>
      </c>
      <c r="C111" s="31">
        <v>920.95</v>
      </c>
      <c r="D111" s="36">
        <v>925.94999999999993</v>
      </c>
      <c r="E111" s="36">
        <v>910.49999999999989</v>
      </c>
      <c r="F111" s="36">
        <v>900.05</v>
      </c>
      <c r="G111" s="36">
        <v>884.59999999999991</v>
      </c>
      <c r="H111" s="36">
        <v>936.39999999999986</v>
      </c>
      <c r="I111" s="36">
        <v>951.84999999999991</v>
      </c>
      <c r="J111" s="36">
        <v>962.29999999999984</v>
      </c>
      <c r="K111" s="31">
        <v>941.4</v>
      </c>
      <c r="L111" s="31">
        <v>915.5</v>
      </c>
      <c r="M111" s="31">
        <v>15.70749</v>
      </c>
      <c r="N111" s="1"/>
      <c r="O111" s="1"/>
    </row>
    <row r="112" spans="1:15" ht="12.75" customHeight="1">
      <c r="A112" s="51">
        <v>103</v>
      </c>
      <c r="B112" s="53" t="s">
        <v>414</v>
      </c>
      <c r="C112" s="31">
        <v>136.75</v>
      </c>
      <c r="D112" s="36">
        <v>138.26666666666665</v>
      </c>
      <c r="E112" s="36">
        <v>134.1333333333333</v>
      </c>
      <c r="F112" s="36">
        <v>131.51666666666665</v>
      </c>
      <c r="G112" s="36">
        <v>127.3833333333333</v>
      </c>
      <c r="H112" s="36">
        <v>140.8833333333333</v>
      </c>
      <c r="I112" s="36">
        <v>145.01666666666662</v>
      </c>
      <c r="J112" s="36">
        <v>147.6333333333333</v>
      </c>
      <c r="K112" s="31">
        <v>142.4</v>
      </c>
      <c r="L112" s="31">
        <v>135.65</v>
      </c>
      <c r="M112" s="31">
        <v>347.60039</v>
      </c>
      <c r="N112" s="1"/>
      <c r="O112" s="1"/>
    </row>
    <row r="113" spans="1:15" ht="12.75" customHeight="1">
      <c r="A113" s="51">
        <v>104</v>
      </c>
      <c r="B113" s="53" t="s">
        <v>145</v>
      </c>
      <c r="C113" s="31">
        <v>426.15</v>
      </c>
      <c r="D113" s="36">
        <v>429.04999999999995</v>
      </c>
      <c r="E113" s="36">
        <v>420.14999999999992</v>
      </c>
      <c r="F113" s="36">
        <v>414.15</v>
      </c>
      <c r="G113" s="36">
        <v>405.24999999999994</v>
      </c>
      <c r="H113" s="36">
        <v>435.0499999999999</v>
      </c>
      <c r="I113" s="36">
        <v>443.95</v>
      </c>
      <c r="J113" s="36">
        <v>449.94999999999987</v>
      </c>
      <c r="K113" s="31">
        <v>437.95</v>
      </c>
      <c r="L113" s="31">
        <v>423.05</v>
      </c>
      <c r="M113" s="31">
        <v>35.364080000000001</v>
      </c>
      <c r="N113" s="1"/>
      <c r="O113" s="1"/>
    </row>
    <row r="114" spans="1:15" ht="12.75" customHeight="1">
      <c r="A114" s="51">
        <v>105</v>
      </c>
      <c r="B114" s="53" t="s">
        <v>151</v>
      </c>
      <c r="C114" s="31">
        <v>247.2</v>
      </c>
      <c r="D114" s="36">
        <v>246.48333333333335</v>
      </c>
      <c r="E114" s="36">
        <v>242.41666666666669</v>
      </c>
      <c r="F114" s="36">
        <v>237.63333333333333</v>
      </c>
      <c r="G114" s="36">
        <v>233.56666666666666</v>
      </c>
      <c r="H114" s="36">
        <v>251.26666666666671</v>
      </c>
      <c r="I114" s="36">
        <v>255.33333333333337</v>
      </c>
      <c r="J114" s="36">
        <v>260.11666666666673</v>
      </c>
      <c r="K114" s="31">
        <v>250.55</v>
      </c>
      <c r="L114" s="31">
        <v>241.7</v>
      </c>
      <c r="M114" s="31">
        <v>101.11208999999999</v>
      </c>
      <c r="N114" s="1"/>
      <c r="O114" s="1"/>
    </row>
    <row r="115" spans="1:15" ht="12.75" customHeight="1">
      <c r="A115" s="51">
        <v>106</v>
      </c>
      <c r="B115" s="53" t="s">
        <v>150</v>
      </c>
      <c r="C115" s="31">
        <v>1533.05</v>
      </c>
      <c r="D115" s="36">
        <v>1539.1666666666667</v>
      </c>
      <c r="E115" s="36">
        <v>1522.3833333333334</v>
      </c>
      <c r="F115" s="36">
        <v>1511.7166666666667</v>
      </c>
      <c r="G115" s="36">
        <v>1494.9333333333334</v>
      </c>
      <c r="H115" s="36">
        <v>1549.8333333333335</v>
      </c>
      <c r="I115" s="36">
        <v>1566.6166666666668</v>
      </c>
      <c r="J115" s="36">
        <v>1577.2833333333335</v>
      </c>
      <c r="K115" s="31">
        <v>1555.95</v>
      </c>
      <c r="L115" s="31">
        <v>1528.5</v>
      </c>
      <c r="M115" s="31">
        <v>19.18571</v>
      </c>
      <c r="N115" s="1"/>
      <c r="O115" s="1"/>
    </row>
    <row r="116" spans="1:15" ht="12.75" customHeight="1">
      <c r="A116" s="51">
        <v>107</v>
      </c>
      <c r="B116" s="53" t="s">
        <v>186</v>
      </c>
      <c r="C116" s="31">
        <v>5154.1000000000004</v>
      </c>
      <c r="D116" s="36">
        <v>5173.8999999999996</v>
      </c>
      <c r="E116" s="36">
        <v>5104.5999999999995</v>
      </c>
      <c r="F116" s="36">
        <v>5055.0999999999995</v>
      </c>
      <c r="G116" s="36">
        <v>4985.7999999999993</v>
      </c>
      <c r="H116" s="36">
        <v>5223.3999999999996</v>
      </c>
      <c r="I116" s="36">
        <v>5292.6999999999989</v>
      </c>
      <c r="J116" s="36">
        <v>5342.2</v>
      </c>
      <c r="K116" s="31">
        <v>5243.2</v>
      </c>
      <c r="L116" s="31">
        <v>5124.3999999999996</v>
      </c>
      <c r="M116" s="31">
        <v>2.4398</v>
      </c>
      <c r="N116" s="1"/>
      <c r="O116" s="1"/>
    </row>
    <row r="117" spans="1:15" ht="12.75" customHeight="1">
      <c r="A117" s="51">
        <v>108</v>
      </c>
      <c r="B117" s="53" t="s">
        <v>152</v>
      </c>
      <c r="C117" s="31">
        <v>1612.95</v>
      </c>
      <c r="D117" s="36">
        <v>1611.8666666666668</v>
      </c>
      <c r="E117" s="36">
        <v>1598.7333333333336</v>
      </c>
      <c r="F117" s="36">
        <v>1584.5166666666669</v>
      </c>
      <c r="G117" s="36">
        <v>1571.3833333333337</v>
      </c>
      <c r="H117" s="36">
        <v>1626.0833333333335</v>
      </c>
      <c r="I117" s="36">
        <v>1639.2166666666667</v>
      </c>
      <c r="J117" s="36">
        <v>1653.4333333333334</v>
      </c>
      <c r="K117" s="31">
        <v>1625</v>
      </c>
      <c r="L117" s="31">
        <v>1597.65</v>
      </c>
      <c r="M117" s="31">
        <v>46.142220000000002</v>
      </c>
      <c r="N117" s="1"/>
      <c r="O117" s="1"/>
    </row>
    <row r="118" spans="1:15" ht="12.75" customHeight="1">
      <c r="A118" s="51">
        <v>109</v>
      </c>
      <c r="B118" s="53" t="s">
        <v>149</v>
      </c>
      <c r="C118" s="31">
        <v>3242.95</v>
      </c>
      <c r="D118" s="36">
        <v>3252.4500000000003</v>
      </c>
      <c r="E118" s="36">
        <v>3187.9000000000005</v>
      </c>
      <c r="F118" s="36">
        <v>3132.8500000000004</v>
      </c>
      <c r="G118" s="36">
        <v>3068.3000000000006</v>
      </c>
      <c r="H118" s="36">
        <v>3307.5000000000005</v>
      </c>
      <c r="I118" s="36">
        <v>3372.0500000000006</v>
      </c>
      <c r="J118" s="36">
        <v>3427.1000000000004</v>
      </c>
      <c r="K118" s="31">
        <v>3317</v>
      </c>
      <c r="L118" s="31">
        <v>3197.4</v>
      </c>
      <c r="M118" s="31">
        <v>32.511090000000003</v>
      </c>
      <c r="N118" s="1"/>
      <c r="O118" s="1"/>
    </row>
    <row r="119" spans="1:15" ht="12.75" customHeight="1">
      <c r="A119" s="51">
        <v>110</v>
      </c>
      <c r="B119" s="53" t="s">
        <v>155</v>
      </c>
      <c r="C119" s="31">
        <v>1177.25</v>
      </c>
      <c r="D119" s="36">
        <v>1176.1000000000001</v>
      </c>
      <c r="E119" s="36">
        <v>1158.2000000000003</v>
      </c>
      <c r="F119" s="36">
        <v>1139.1500000000001</v>
      </c>
      <c r="G119" s="36">
        <v>1121.2500000000002</v>
      </c>
      <c r="H119" s="36">
        <v>1195.1500000000003</v>
      </c>
      <c r="I119" s="36">
        <v>1213.0500000000004</v>
      </c>
      <c r="J119" s="36">
        <v>1232.1000000000004</v>
      </c>
      <c r="K119" s="31">
        <v>1194</v>
      </c>
      <c r="L119" s="31">
        <v>1157.05</v>
      </c>
      <c r="M119" s="31">
        <v>2.65483</v>
      </c>
      <c r="N119" s="1"/>
      <c r="O119" s="1"/>
    </row>
    <row r="120" spans="1:15" ht="12.75" customHeight="1">
      <c r="A120" s="51">
        <v>111</v>
      </c>
      <c r="B120" s="53" t="s">
        <v>283</v>
      </c>
      <c r="C120" s="31">
        <v>509.3</v>
      </c>
      <c r="D120" s="36">
        <v>504.8</v>
      </c>
      <c r="E120" s="36">
        <v>495.65</v>
      </c>
      <c r="F120" s="36">
        <v>481.99999999999994</v>
      </c>
      <c r="G120" s="36">
        <v>472.84999999999991</v>
      </c>
      <c r="H120" s="36">
        <v>518.45000000000005</v>
      </c>
      <c r="I120" s="36">
        <v>527.6</v>
      </c>
      <c r="J120" s="36">
        <v>541.25000000000011</v>
      </c>
      <c r="K120" s="31">
        <v>513.95000000000005</v>
      </c>
      <c r="L120" s="31">
        <v>491.15</v>
      </c>
      <c r="M120" s="31">
        <v>36.448070000000001</v>
      </c>
      <c r="N120" s="1"/>
      <c r="O120" s="1"/>
    </row>
    <row r="121" spans="1:15" ht="12.75" customHeight="1">
      <c r="A121" s="51">
        <v>112</v>
      </c>
      <c r="B121" s="53" t="s">
        <v>160</v>
      </c>
      <c r="C121" s="31">
        <v>817.8</v>
      </c>
      <c r="D121" s="36">
        <v>820.69999999999993</v>
      </c>
      <c r="E121" s="36">
        <v>812.09999999999991</v>
      </c>
      <c r="F121" s="36">
        <v>806.4</v>
      </c>
      <c r="G121" s="36">
        <v>797.8</v>
      </c>
      <c r="H121" s="36">
        <v>826.39999999999986</v>
      </c>
      <c r="I121" s="36">
        <v>835</v>
      </c>
      <c r="J121" s="36">
        <v>840.69999999999982</v>
      </c>
      <c r="K121" s="31">
        <v>829.3</v>
      </c>
      <c r="L121" s="31">
        <v>815</v>
      </c>
      <c r="M121" s="31">
        <v>12.31413</v>
      </c>
      <c r="N121" s="1"/>
      <c r="O121" s="1"/>
    </row>
    <row r="122" spans="1:15" ht="12.75" customHeight="1">
      <c r="A122" s="51">
        <v>113</v>
      </c>
      <c r="B122" s="53" t="s">
        <v>158</v>
      </c>
      <c r="C122" s="31">
        <v>807.15</v>
      </c>
      <c r="D122" s="36">
        <v>813.56666666666661</v>
      </c>
      <c r="E122" s="36">
        <v>794.23333333333323</v>
      </c>
      <c r="F122" s="36">
        <v>781.31666666666661</v>
      </c>
      <c r="G122" s="36">
        <v>761.98333333333323</v>
      </c>
      <c r="H122" s="36">
        <v>826.48333333333323</v>
      </c>
      <c r="I122" s="36">
        <v>845.81666666666672</v>
      </c>
      <c r="J122" s="36">
        <v>858.73333333333323</v>
      </c>
      <c r="K122" s="31">
        <v>832.9</v>
      </c>
      <c r="L122" s="31">
        <v>800.65</v>
      </c>
      <c r="M122" s="31">
        <v>16.46471</v>
      </c>
      <c r="N122" s="1"/>
      <c r="O122" s="1"/>
    </row>
    <row r="123" spans="1:15" ht="12.75" customHeight="1">
      <c r="A123" s="51">
        <v>114</v>
      </c>
      <c r="B123" s="53" t="s">
        <v>161</v>
      </c>
      <c r="C123" s="31">
        <v>445</v>
      </c>
      <c r="D123" s="36">
        <v>447.26666666666665</v>
      </c>
      <c r="E123" s="36">
        <v>440.5333333333333</v>
      </c>
      <c r="F123" s="36">
        <v>436.06666666666666</v>
      </c>
      <c r="G123" s="36">
        <v>429.33333333333331</v>
      </c>
      <c r="H123" s="36">
        <v>451.73333333333329</v>
      </c>
      <c r="I123" s="36">
        <v>458.46666666666664</v>
      </c>
      <c r="J123" s="36">
        <v>462.93333333333328</v>
      </c>
      <c r="K123" s="31">
        <v>454</v>
      </c>
      <c r="L123" s="31">
        <v>442.8</v>
      </c>
      <c r="M123" s="31">
        <v>30.81183</v>
      </c>
      <c r="N123" s="1"/>
      <c r="O123" s="1"/>
    </row>
    <row r="124" spans="1:15" ht="12.75" customHeight="1">
      <c r="A124" s="51">
        <v>115</v>
      </c>
      <c r="B124" s="53" t="s">
        <v>431</v>
      </c>
      <c r="C124" s="31">
        <v>1456.3</v>
      </c>
      <c r="D124" s="36">
        <v>1473.6000000000001</v>
      </c>
      <c r="E124" s="36">
        <v>1432.7500000000002</v>
      </c>
      <c r="F124" s="36">
        <v>1409.2</v>
      </c>
      <c r="G124" s="36">
        <v>1368.3500000000001</v>
      </c>
      <c r="H124" s="36">
        <v>1497.1500000000003</v>
      </c>
      <c r="I124" s="36">
        <v>1538.0000000000002</v>
      </c>
      <c r="J124" s="36">
        <v>1561.5500000000004</v>
      </c>
      <c r="K124" s="31">
        <v>1514.45</v>
      </c>
      <c r="L124" s="31">
        <v>1450.05</v>
      </c>
      <c r="M124" s="31">
        <v>7.5070300000000003</v>
      </c>
      <c r="N124" s="1"/>
      <c r="O124" s="1"/>
    </row>
    <row r="125" spans="1:15" ht="12.75" customHeight="1">
      <c r="A125" s="51">
        <v>116</v>
      </c>
      <c r="B125" s="53" t="s">
        <v>162</v>
      </c>
      <c r="C125" s="31">
        <v>1720.35</v>
      </c>
      <c r="D125" s="36">
        <v>1723.7166666666665</v>
      </c>
      <c r="E125" s="36">
        <v>1703.9833333333329</v>
      </c>
      <c r="F125" s="36">
        <v>1687.6166666666663</v>
      </c>
      <c r="G125" s="36">
        <v>1667.8833333333328</v>
      </c>
      <c r="H125" s="36">
        <v>1740.083333333333</v>
      </c>
      <c r="I125" s="36">
        <v>1759.8166666666666</v>
      </c>
      <c r="J125" s="36">
        <v>1776.1833333333332</v>
      </c>
      <c r="K125" s="31">
        <v>1743.45</v>
      </c>
      <c r="L125" s="31">
        <v>1707.35</v>
      </c>
      <c r="M125" s="31">
        <v>102.43298</v>
      </c>
      <c r="N125" s="1"/>
      <c r="O125" s="1"/>
    </row>
    <row r="126" spans="1:15" ht="12.75" customHeight="1">
      <c r="A126" s="51">
        <v>117</v>
      </c>
      <c r="B126" s="53" t="s">
        <v>163</v>
      </c>
      <c r="C126" s="31">
        <v>155.55000000000001</v>
      </c>
      <c r="D126" s="36">
        <v>156.01666666666668</v>
      </c>
      <c r="E126" s="36">
        <v>153.63333333333335</v>
      </c>
      <c r="F126" s="36">
        <v>151.71666666666667</v>
      </c>
      <c r="G126" s="36">
        <v>149.33333333333334</v>
      </c>
      <c r="H126" s="36">
        <v>157.93333333333337</v>
      </c>
      <c r="I126" s="36">
        <v>160.31666666666669</v>
      </c>
      <c r="J126" s="36">
        <v>162.23333333333338</v>
      </c>
      <c r="K126" s="31">
        <v>158.4</v>
      </c>
      <c r="L126" s="31">
        <v>154.1</v>
      </c>
      <c r="M126" s="31">
        <v>36.213169999999998</v>
      </c>
      <c r="N126" s="1"/>
      <c r="O126" s="1"/>
    </row>
    <row r="127" spans="1:15" ht="12.75" customHeight="1">
      <c r="A127" s="51">
        <v>118</v>
      </c>
      <c r="B127" s="53" t="s">
        <v>169</v>
      </c>
      <c r="C127" s="31">
        <v>5271.05</v>
      </c>
      <c r="D127" s="36">
        <v>5264.4000000000005</v>
      </c>
      <c r="E127" s="36">
        <v>5206.8500000000013</v>
      </c>
      <c r="F127" s="36">
        <v>5142.6500000000005</v>
      </c>
      <c r="G127" s="36">
        <v>5085.1000000000013</v>
      </c>
      <c r="H127" s="36">
        <v>5328.6000000000013</v>
      </c>
      <c r="I127" s="36">
        <v>5386.1500000000005</v>
      </c>
      <c r="J127" s="36">
        <v>5450.3500000000013</v>
      </c>
      <c r="K127" s="31">
        <v>5321.95</v>
      </c>
      <c r="L127" s="31">
        <v>5200.2</v>
      </c>
      <c r="M127" s="31">
        <v>2.0396800000000002</v>
      </c>
      <c r="N127" s="1"/>
      <c r="O127" s="1"/>
    </row>
    <row r="128" spans="1:15" ht="12.75" customHeight="1">
      <c r="A128" s="51">
        <v>119</v>
      </c>
      <c r="B128" s="53" t="s">
        <v>166</v>
      </c>
      <c r="C128" s="31">
        <v>624.1</v>
      </c>
      <c r="D128" s="36">
        <v>627.65</v>
      </c>
      <c r="E128" s="36">
        <v>616.29999999999995</v>
      </c>
      <c r="F128" s="36">
        <v>608.5</v>
      </c>
      <c r="G128" s="36">
        <v>597.15</v>
      </c>
      <c r="H128" s="36">
        <v>635.44999999999993</v>
      </c>
      <c r="I128" s="36">
        <v>646.80000000000007</v>
      </c>
      <c r="J128" s="36">
        <v>654.59999999999991</v>
      </c>
      <c r="K128" s="31">
        <v>639</v>
      </c>
      <c r="L128" s="31">
        <v>619.85</v>
      </c>
      <c r="M128" s="31">
        <v>18.548079999999999</v>
      </c>
      <c r="N128" s="1"/>
      <c r="O128" s="1"/>
    </row>
    <row r="129" spans="1:15" ht="12.75" customHeight="1">
      <c r="A129" s="51">
        <v>120</v>
      </c>
      <c r="B129" s="53" t="s">
        <v>168</v>
      </c>
      <c r="C129" s="31">
        <v>5209.2</v>
      </c>
      <c r="D129" s="36">
        <v>5183.8166666666666</v>
      </c>
      <c r="E129" s="36">
        <v>5148.3833333333332</v>
      </c>
      <c r="F129" s="36">
        <v>5087.5666666666666</v>
      </c>
      <c r="G129" s="36">
        <v>5052.1333333333332</v>
      </c>
      <c r="H129" s="36">
        <v>5244.6333333333332</v>
      </c>
      <c r="I129" s="36">
        <v>5280.0666666666657</v>
      </c>
      <c r="J129" s="36">
        <v>5340.8833333333332</v>
      </c>
      <c r="K129" s="31">
        <v>5219.25</v>
      </c>
      <c r="L129" s="31">
        <v>5123</v>
      </c>
      <c r="M129" s="31">
        <v>4.9348000000000001</v>
      </c>
      <c r="N129" s="1"/>
      <c r="O129" s="1"/>
    </row>
    <row r="130" spans="1:15" ht="12.75" customHeight="1">
      <c r="A130" s="51">
        <v>121</v>
      </c>
      <c r="B130" s="53" t="s">
        <v>167</v>
      </c>
      <c r="C130" s="31">
        <v>3621.65</v>
      </c>
      <c r="D130" s="36">
        <v>3635.6</v>
      </c>
      <c r="E130" s="36">
        <v>3599.2</v>
      </c>
      <c r="F130" s="36">
        <v>3576.75</v>
      </c>
      <c r="G130" s="36">
        <v>3540.35</v>
      </c>
      <c r="H130" s="36">
        <v>3658.0499999999997</v>
      </c>
      <c r="I130" s="36">
        <v>3694.4500000000003</v>
      </c>
      <c r="J130" s="36">
        <v>3716.8999999999996</v>
      </c>
      <c r="K130" s="31">
        <v>3672</v>
      </c>
      <c r="L130" s="31">
        <v>3613.15</v>
      </c>
      <c r="M130" s="31">
        <v>14.70377</v>
      </c>
      <c r="N130" s="1"/>
      <c r="O130" s="1"/>
    </row>
    <row r="131" spans="1:15" ht="12.75" customHeight="1">
      <c r="A131" s="51">
        <v>122</v>
      </c>
      <c r="B131" s="53" t="s">
        <v>165</v>
      </c>
      <c r="C131" s="31">
        <v>414.05</v>
      </c>
      <c r="D131" s="36">
        <v>413.35000000000008</v>
      </c>
      <c r="E131" s="36">
        <v>405.85000000000014</v>
      </c>
      <c r="F131" s="36">
        <v>397.65000000000003</v>
      </c>
      <c r="G131" s="36">
        <v>390.15000000000009</v>
      </c>
      <c r="H131" s="36">
        <v>421.55000000000018</v>
      </c>
      <c r="I131" s="36">
        <v>429.05000000000007</v>
      </c>
      <c r="J131" s="36">
        <v>437.25000000000023</v>
      </c>
      <c r="K131" s="31">
        <v>420.85</v>
      </c>
      <c r="L131" s="31">
        <v>405.15</v>
      </c>
      <c r="M131" s="31">
        <v>20.98319</v>
      </c>
      <c r="N131" s="1"/>
      <c r="O131" s="1"/>
    </row>
    <row r="132" spans="1:15" ht="12.75" customHeight="1">
      <c r="A132" s="51">
        <v>123</v>
      </c>
      <c r="B132" s="53" t="s">
        <v>284</v>
      </c>
      <c r="C132" s="31">
        <v>986.25</v>
      </c>
      <c r="D132" s="36">
        <v>995.23333333333323</v>
      </c>
      <c r="E132" s="36">
        <v>971.56666666666649</v>
      </c>
      <c r="F132" s="36">
        <v>956.88333333333321</v>
      </c>
      <c r="G132" s="36">
        <v>933.21666666666647</v>
      </c>
      <c r="H132" s="36">
        <v>1009.9166666666665</v>
      </c>
      <c r="I132" s="36">
        <v>1033.5833333333333</v>
      </c>
      <c r="J132" s="36">
        <v>1048.2666666666664</v>
      </c>
      <c r="K132" s="31">
        <v>1018.9</v>
      </c>
      <c r="L132" s="31">
        <v>980.55</v>
      </c>
      <c r="M132" s="31">
        <v>28.783249999999999</v>
      </c>
      <c r="N132" s="1"/>
      <c r="O132" s="1"/>
    </row>
    <row r="133" spans="1:15" ht="12.75" customHeight="1">
      <c r="A133" s="51">
        <v>124</v>
      </c>
      <c r="B133" s="53" t="s">
        <v>170</v>
      </c>
      <c r="C133" s="31">
        <v>1646.05</v>
      </c>
      <c r="D133" s="36">
        <v>1658.2</v>
      </c>
      <c r="E133" s="36">
        <v>1628</v>
      </c>
      <c r="F133" s="36">
        <v>1609.95</v>
      </c>
      <c r="G133" s="36">
        <v>1579.75</v>
      </c>
      <c r="H133" s="36">
        <v>1676.25</v>
      </c>
      <c r="I133" s="36">
        <v>1706.4500000000003</v>
      </c>
      <c r="J133" s="36">
        <v>1724.5</v>
      </c>
      <c r="K133" s="31">
        <v>1688.4</v>
      </c>
      <c r="L133" s="31">
        <v>1640.15</v>
      </c>
      <c r="M133" s="31">
        <v>6.39229</v>
      </c>
      <c r="N133" s="1"/>
      <c r="O133" s="1"/>
    </row>
    <row r="134" spans="1:15" ht="12.75" customHeight="1">
      <c r="A134" s="51">
        <v>125</v>
      </c>
      <c r="B134" s="53" t="s">
        <v>183</v>
      </c>
      <c r="C134" s="31">
        <v>142276.65</v>
      </c>
      <c r="D134" s="36">
        <v>142840.38333333333</v>
      </c>
      <c r="E134" s="36">
        <v>141036.26666666666</v>
      </c>
      <c r="F134" s="36">
        <v>139795.88333333333</v>
      </c>
      <c r="G134" s="36">
        <v>137991.76666666666</v>
      </c>
      <c r="H134" s="36">
        <v>144080.76666666666</v>
      </c>
      <c r="I134" s="36">
        <v>145884.8833333333</v>
      </c>
      <c r="J134" s="36">
        <v>147125.26666666666</v>
      </c>
      <c r="K134" s="31">
        <v>144644.5</v>
      </c>
      <c r="L134" s="31">
        <v>141600</v>
      </c>
      <c r="M134" s="31">
        <v>6.3030000000000003E-2</v>
      </c>
      <c r="N134" s="1"/>
      <c r="O134" s="1"/>
    </row>
    <row r="135" spans="1:15" ht="12.75" customHeight="1">
      <c r="A135" s="51">
        <v>126</v>
      </c>
      <c r="B135" s="53" t="s">
        <v>446</v>
      </c>
      <c r="C135" s="31">
        <v>1121.05</v>
      </c>
      <c r="D135" s="36">
        <v>1141.2166666666665</v>
      </c>
      <c r="E135" s="36">
        <v>1085.083333333333</v>
      </c>
      <c r="F135" s="36">
        <v>1049.1166666666666</v>
      </c>
      <c r="G135" s="36">
        <v>992.98333333333312</v>
      </c>
      <c r="H135" s="36">
        <v>1177.1833333333329</v>
      </c>
      <c r="I135" s="36">
        <v>1233.3166666666666</v>
      </c>
      <c r="J135" s="36">
        <v>1269.2833333333328</v>
      </c>
      <c r="K135" s="31">
        <v>1197.3499999999999</v>
      </c>
      <c r="L135" s="31">
        <v>1105.25</v>
      </c>
      <c r="M135" s="31">
        <v>63.000230000000002</v>
      </c>
      <c r="N135" s="1"/>
      <c r="O135" s="1"/>
    </row>
    <row r="136" spans="1:15" ht="12.75" customHeight="1">
      <c r="A136" s="51">
        <v>127</v>
      </c>
      <c r="B136" s="53" t="s">
        <v>172</v>
      </c>
      <c r="C136" s="31">
        <v>281.45</v>
      </c>
      <c r="D136" s="36">
        <v>283.16666666666669</v>
      </c>
      <c r="E136" s="36">
        <v>278.28333333333336</v>
      </c>
      <c r="F136" s="36">
        <v>275.11666666666667</v>
      </c>
      <c r="G136" s="36">
        <v>270.23333333333335</v>
      </c>
      <c r="H136" s="36">
        <v>286.33333333333337</v>
      </c>
      <c r="I136" s="36">
        <v>291.2166666666667</v>
      </c>
      <c r="J136" s="36">
        <v>294.38333333333338</v>
      </c>
      <c r="K136" s="31">
        <v>288.05</v>
      </c>
      <c r="L136" s="31">
        <v>280</v>
      </c>
      <c r="M136" s="31">
        <v>21.76369</v>
      </c>
      <c r="N136" s="1"/>
      <c r="O136" s="1"/>
    </row>
    <row r="137" spans="1:15" ht="12.75" customHeight="1">
      <c r="A137" s="51">
        <v>128</v>
      </c>
      <c r="B137" s="53" t="s">
        <v>171</v>
      </c>
      <c r="C137" s="31">
        <v>1895.15</v>
      </c>
      <c r="D137" s="36">
        <v>1890.05</v>
      </c>
      <c r="E137" s="36">
        <v>1881.75</v>
      </c>
      <c r="F137" s="36">
        <v>1868.3500000000001</v>
      </c>
      <c r="G137" s="36">
        <v>1860.0500000000002</v>
      </c>
      <c r="H137" s="36">
        <v>1903.4499999999998</v>
      </c>
      <c r="I137" s="36">
        <v>1911.7499999999995</v>
      </c>
      <c r="J137" s="36">
        <v>1925.1499999999996</v>
      </c>
      <c r="K137" s="31">
        <v>1898.35</v>
      </c>
      <c r="L137" s="31">
        <v>1876.65</v>
      </c>
      <c r="M137" s="31">
        <v>31.865100000000002</v>
      </c>
      <c r="N137" s="1"/>
      <c r="O137" s="1"/>
    </row>
    <row r="138" spans="1:15" ht="12.75" customHeight="1">
      <c r="A138" s="51">
        <v>129</v>
      </c>
      <c r="B138" s="53" t="s">
        <v>842</v>
      </c>
      <c r="C138" s="31">
        <v>2140.5</v>
      </c>
      <c r="D138" s="36">
        <v>2154.2666666666669</v>
      </c>
      <c r="E138" s="36">
        <v>2113.7833333333338</v>
      </c>
      <c r="F138" s="36">
        <v>2087.0666666666671</v>
      </c>
      <c r="G138" s="36">
        <v>2046.5833333333339</v>
      </c>
      <c r="H138" s="36">
        <v>2180.9833333333336</v>
      </c>
      <c r="I138" s="36">
        <v>2221.4666666666662</v>
      </c>
      <c r="J138" s="36">
        <v>2248.1833333333334</v>
      </c>
      <c r="K138" s="31">
        <v>2194.75</v>
      </c>
      <c r="L138" s="31">
        <v>2127.5500000000002</v>
      </c>
      <c r="M138" s="31">
        <v>3.4405700000000001</v>
      </c>
      <c r="N138" s="1"/>
      <c r="O138" s="1"/>
    </row>
    <row r="139" spans="1:15" ht="12.75" customHeight="1">
      <c r="A139" s="51">
        <v>130</v>
      </c>
      <c r="B139" s="53" t="s">
        <v>174</v>
      </c>
      <c r="C139" s="31">
        <v>503.6</v>
      </c>
      <c r="D139" s="36">
        <v>505.0333333333333</v>
      </c>
      <c r="E139" s="36">
        <v>499.56666666666661</v>
      </c>
      <c r="F139" s="36">
        <v>495.5333333333333</v>
      </c>
      <c r="G139" s="36">
        <v>490.06666666666661</v>
      </c>
      <c r="H139" s="36">
        <v>509.06666666666661</v>
      </c>
      <c r="I139" s="36">
        <v>514.5333333333333</v>
      </c>
      <c r="J139" s="36">
        <v>518.56666666666661</v>
      </c>
      <c r="K139" s="31">
        <v>510.5</v>
      </c>
      <c r="L139" s="31">
        <v>501</v>
      </c>
      <c r="M139" s="31">
        <v>8.02956</v>
      </c>
      <c r="N139" s="1"/>
      <c r="O139" s="1"/>
    </row>
    <row r="140" spans="1:15" ht="12.75" customHeight="1">
      <c r="A140" s="51">
        <v>131</v>
      </c>
      <c r="B140" s="53" t="s">
        <v>175</v>
      </c>
      <c r="C140" s="31">
        <v>11509.9</v>
      </c>
      <c r="D140" s="36">
        <v>11488.933333333334</v>
      </c>
      <c r="E140" s="36">
        <v>11401.966666666669</v>
      </c>
      <c r="F140" s="36">
        <v>11294.033333333335</v>
      </c>
      <c r="G140" s="36">
        <v>11207.066666666669</v>
      </c>
      <c r="H140" s="36">
        <v>11596.866666666669</v>
      </c>
      <c r="I140" s="36">
        <v>11683.833333333336</v>
      </c>
      <c r="J140" s="36">
        <v>11791.766666666668</v>
      </c>
      <c r="K140" s="31">
        <v>11575.9</v>
      </c>
      <c r="L140" s="31">
        <v>11381</v>
      </c>
      <c r="M140" s="31">
        <v>2.8381599999999998</v>
      </c>
      <c r="N140" s="1"/>
      <c r="O140" s="1"/>
    </row>
    <row r="141" spans="1:15" ht="12.75" customHeight="1">
      <c r="A141" s="51">
        <v>132</v>
      </c>
      <c r="B141" s="53" t="s">
        <v>179</v>
      </c>
      <c r="C141" s="31">
        <v>979.4</v>
      </c>
      <c r="D141" s="36">
        <v>980.91666666666663</v>
      </c>
      <c r="E141" s="36">
        <v>966.83333333333326</v>
      </c>
      <c r="F141" s="36">
        <v>954.26666666666665</v>
      </c>
      <c r="G141" s="36">
        <v>940.18333333333328</v>
      </c>
      <c r="H141" s="36">
        <v>993.48333333333323</v>
      </c>
      <c r="I141" s="36">
        <v>1007.5666666666665</v>
      </c>
      <c r="J141" s="36">
        <v>1020.1333333333332</v>
      </c>
      <c r="K141" s="31">
        <v>995</v>
      </c>
      <c r="L141" s="31">
        <v>968.35</v>
      </c>
      <c r="M141" s="31">
        <v>5.7713900000000002</v>
      </c>
      <c r="N141" s="1"/>
      <c r="O141" s="1"/>
    </row>
    <row r="142" spans="1:15" ht="12.75" customHeight="1">
      <c r="A142" s="51">
        <v>133</v>
      </c>
      <c r="B142" s="53" t="s">
        <v>286</v>
      </c>
      <c r="C142" s="31">
        <v>768</v>
      </c>
      <c r="D142" s="36">
        <v>763.5333333333333</v>
      </c>
      <c r="E142" s="36">
        <v>755.26666666666665</v>
      </c>
      <c r="F142" s="36">
        <v>742.5333333333333</v>
      </c>
      <c r="G142" s="36">
        <v>734.26666666666665</v>
      </c>
      <c r="H142" s="36">
        <v>776.26666666666665</v>
      </c>
      <c r="I142" s="36">
        <v>784.5333333333333</v>
      </c>
      <c r="J142" s="36">
        <v>797.26666666666665</v>
      </c>
      <c r="K142" s="31">
        <v>771.8</v>
      </c>
      <c r="L142" s="31">
        <v>750.8</v>
      </c>
      <c r="M142" s="31">
        <v>15.66168</v>
      </c>
      <c r="N142" s="1"/>
      <c r="O142" s="1"/>
    </row>
    <row r="143" spans="1:15" ht="12.75" customHeight="1">
      <c r="A143" s="51">
        <v>134</v>
      </c>
      <c r="B143" s="53" t="s">
        <v>451</v>
      </c>
      <c r="C143" s="31">
        <v>2018.2</v>
      </c>
      <c r="D143" s="36">
        <v>2030.2833333333331</v>
      </c>
      <c r="E143" s="36">
        <v>1988.3666666666663</v>
      </c>
      <c r="F143" s="36">
        <v>1958.5333333333333</v>
      </c>
      <c r="G143" s="36">
        <v>1916.6166666666666</v>
      </c>
      <c r="H143" s="36">
        <v>2060.1166666666659</v>
      </c>
      <c r="I143" s="36">
        <v>2102.0333333333328</v>
      </c>
      <c r="J143" s="36">
        <v>2131.8666666666659</v>
      </c>
      <c r="K143" s="31">
        <v>2072.1999999999998</v>
      </c>
      <c r="L143" s="31">
        <v>2000.45</v>
      </c>
      <c r="M143" s="31">
        <v>4.4244199999999996</v>
      </c>
      <c r="N143" s="1"/>
      <c r="O143" s="1"/>
    </row>
    <row r="144" spans="1:15" ht="12.75" customHeight="1">
      <c r="A144" s="51">
        <v>135</v>
      </c>
      <c r="B144" s="53" t="s">
        <v>287</v>
      </c>
      <c r="C144" s="31">
        <v>64.650000000000006</v>
      </c>
      <c r="D144" s="36">
        <v>64.733333333333334</v>
      </c>
      <c r="E144" s="36">
        <v>63.066666666666663</v>
      </c>
      <c r="F144" s="36">
        <v>61.483333333333327</v>
      </c>
      <c r="G144" s="36">
        <v>59.816666666666656</v>
      </c>
      <c r="H144" s="36">
        <v>66.316666666666663</v>
      </c>
      <c r="I144" s="36">
        <v>67.98333333333332</v>
      </c>
      <c r="J144" s="36">
        <v>69.566666666666677</v>
      </c>
      <c r="K144" s="31">
        <v>66.400000000000006</v>
      </c>
      <c r="L144" s="31">
        <v>63.15</v>
      </c>
      <c r="M144" s="31">
        <v>110.08793</v>
      </c>
      <c r="N144" s="1"/>
      <c r="O144" s="1"/>
    </row>
    <row r="145" spans="1:15" ht="12.75" customHeight="1">
      <c r="A145" s="51">
        <v>136</v>
      </c>
      <c r="B145" s="53" t="s">
        <v>182</v>
      </c>
      <c r="C145" s="31">
        <v>2426.35</v>
      </c>
      <c r="D145" s="36">
        <v>2449.8000000000002</v>
      </c>
      <c r="E145" s="36">
        <v>2396.1000000000004</v>
      </c>
      <c r="F145" s="36">
        <v>2365.8500000000004</v>
      </c>
      <c r="G145" s="36">
        <v>2312.1500000000005</v>
      </c>
      <c r="H145" s="36">
        <v>2480.0500000000002</v>
      </c>
      <c r="I145" s="36">
        <v>2533.75</v>
      </c>
      <c r="J145" s="36">
        <v>2564</v>
      </c>
      <c r="K145" s="31">
        <v>2503.5</v>
      </c>
      <c r="L145" s="31">
        <v>2419.5500000000002</v>
      </c>
      <c r="M145" s="31">
        <v>5.2453599999999998</v>
      </c>
      <c r="N145" s="1"/>
      <c r="O145" s="1"/>
    </row>
    <row r="146" spans="1:15" ht="12.75" customHeight="1">
      <c r="A146" s="51">
        <v>137</v>
      </c>
      <c r="B146" s="53" t="s">
        <v>184</v>
      </c>
      <c r="C146" s="31">
        <v>1400.15</v>
      </c>
      <c r="D146" s="36">
        <v>1399.6499999999999</v>
      </c>
      <c r="E146" s="36">
        <v>1383.2999999999997</v>
      </c>
      <c r="F146" s="36">
        <v>1366.4499999999998</v>
      </c>
      <c r="G146" s="36">
        <v>1350.0999999999997</v>
      </c>
      <c r="H146" s="36">
        <v>1416.4999999999998</v>
      </c>
      <c r="I146" s="36">
        <v>1432.8499999999997</v>
      </c>
      <c r="J146" s="36">
        <v>1449.6999999999998</v>
      </c>
      <c r="K146" s="31">
        <v>1416</v>
      </c>
      <c r="L146" s="31">
        <v>1382.8</v>
      </c>
      <c r="M146" s="31">
        <v>6.0579299999999998</v>
      </c>
      <c r="N146" s="1"/>
      <c r="O146" s="1"/>
    </row>
    <row r="147" spans="1:15" ht="12.75" customHeight="1">
      <c r="A147" s="51">
        <v>138</v>
      </c>
      <c r="B147" s="53" t="s">
        <v>458</v>
      </c>
      <c r="C147" s="31">
        <v>86.65</v>
      </c>
      <c r="D147" s="36">
        <v>87.800000000000011</v>
      </c>
      <c r="E147" s="36">
        <v>85.15000000000002</v>
      </c>
      <c r="F147" s="36">
        <v>83.65</v>
      </c>
      <c r="G147" s="36">
        <v>81.000000000000014</v>
      </c>
      <c r="H147" s="36">
        <v>89.300000000000026</v>
      </c>
      <c r="I147" s="36">
        <v>91.95</v>
      </c>
      <c r="J147" s="36">
        <v>93.450000000000031</v>
      </c>
      <c r="K147" s="31">
        <v>90.45</v>
      </c>
      <c r="L147" s="31">
        <v>86.3</v>
      </c>
      <c r="M147" s="31">
        <v>653.79093999999998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223.5</v>
      </c>
      <c r="D148" s="36">
        <v>225.16666666666666</v>
      </c>
      <c r="E148" s="36">
        <v>219.38333333333333</v>
      </c>
      <c r="F148" s="36">
        <v>215.26666666666668</v>
      </c>
      <c r="G148" s="36">
        <v>209.48333333333335</v>
      </c>
      <c r="H148" s="36">
        <v>229.2833333333333</v>
      </c>
      <c r="I148" s="36">
        <v>235.06666666666666</v>
      </c>
      <c r="J148" s="36">
        <v>239.18333333333328</v>
      </c>
      <c r="K148" s="31">
        <v>230.95</v>
      </c>
      <c r="L148" s="31">
        <v>221.05</v>
      </c>
      <c r="M148" s="31">
        <v>157.51013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344.75</v>
      </c>
      <c r="D149" s="36">
        <v>345.58333333333331</v>
      </c>
      <c r="E149" s="36">
        <v>341.71666666666664</v>
      </c>
      <c r="F149" s="36">
        <v>338.68333333333334</v>
      </c>
      <c r="G149" s="36">
        <v>334.81666666666666</v>
      </c>
      <c r="H149" s="36">
        <v>348.61666666666662</v>
      </c>
      <c r="I149" s="36">
        <v>352.48333333333329</v>
      </c>
      <c r="J149" s="36">
        <v>355.51666666666659</v>
      </c>
      <c r="K149" s="31">
        <v>349.45</v>
      </c>
      <c r="L149" s="31">
        <v>342.55</v>
      </c>
      <c r="M149" s="31">
        <v>96.37912</v>
      </c>
      <c r="N149" s="1"/>
      <c r="O149" s="1"/>
    </row>
    <row r="150" spans="1:15" ht="12.75" customHeight="1">
      <c r="A150" s="51">
        <v>141</v>
      </c>
      <c r="B150" s="53" t="s">
        <v>187</v>
      </c>
      <c r="C150" s="31">
        <v>3018.95</v>
      </c>
      <c r="D150" s="36">
        <v>3027.3166666666671</v>
      </c>
      <c r="E150" s="36">
        <v>2985.6833333333343</v>
      </c>
      <c r="F150" s="36">
        <v>2952.4166666666674</v>
      </c>
      <c r="G150" s="36">
        <v>2910.7833333333347</v>
      </c>
      <c r="H150" s="36">
        <v>3060.5833333333339</v>
      </c>
      <c r="I150" s="36">
        <v>3102.2166666666662</v>
      </c>
      <c r="J150" s="36">
        <v>3135.4833333333336</v>
      </c>
      <c r="K150" s="31">
        <v>3068.95</v>
      </c>
      <c r="L150" s="31">
        <v>2994.05</v>
      </c>
      <c r="M150" s="31">
        <v>1.2079599999999999</v>
      </c>
      <c r="N150" s="1"/>
      <c r="O150" s="1"/>
    </row>
    <row r="151" spans="1:15" ht="12.75" customHeight="1">
      <c r="A151" s="51">
        <v>142</v>
      </c>
      <c r="B151" s="53" t="s">
        <v>188</v>
      </c>
      <c r="C151" s="31">
        <v>2590.15</v>
      </c>
      <c r="D151" s="36">
        <v>2590.5000000000005</v>
      </c>
      <c r="E151" s="36">
        <v>2565.9500000000007</v>
      </c>
      <c r="F151" s="36">
        <v>2541.7500000000005</v>
      </c>
      <c r="G151" s="36">
        <v>2517.2000000000007</v>
      </c>
      <c r="H151" s="36">
        <v>2614.7000000000007</v>
      </c>
      <c r="I151" s="36">
        <v>2639.2500000000009</v>
      </c>
      <c r="J151" s="36">
        <v>2663.4500000000007</v>
      </c>
      <c r="K151" s="31">
        <v>2615.0500000000002</v>
      </c>
      <c r="L151" s="31">
        <v>2566.3000000000002</v>
      </c>
      <c r="M151" s="31">
        <v>8.6323500000000006</v>
      </c>
      <c r="N151" s="1"/>
      <c r="O151" s="1"/>
    </row>
    <row r="152" spans="1:15" ht="12.75" customHeight="1">
      <c r="A152" s="51">
        <v>143</v>
      </c>
      <c r="B152" s="53" t="s">
        <v>192</v>
      </c>
      <c r="C152" s="31">
        <v>1325.4</v>
      </c>
      <c r="D152" s="36">
        <v>1337.0166666666667</v>
      </c>
      <c r="E152" s="36">
        <v>1305.9833333333333</v>
      </c>
      <c r="F152" s="36">
        <v>1286.5666666666666</v>
      </c>
      <c r="G152" s="36">
        <v>1255.5333333333333</v>
      </c>
      <c r="H152" s="36">
        <v>1356.4333333333334</v>
      </c>
      <c r="I152" s="36">
        <v>1387.4666666666667</v>
      </c>
      <c r="J152" s="36">
        <v>1406.8833333333334</v>
      </c>
      <c r="K152" s="31">
        <v>1368.05</v>
      </c>
      <c r="L152" s="31">
        <v>1317.6</v>
      </c>
      <c r="M152" s="31">
        <v>6.8780799999999997</v>
      </c>
      <c r="N152" s="1"/>
      <c r="O152" s="1"/>
    </row>
    <row r="153" spans="1:15" ht="12.75" customHeight="1">
      <c r="A153" s="51">
        <v>144</v>
      </c>
      <c r="B153" s="53" t="s">
        <v>194</v>
      </c>
      <c r="C153" s="31">
        <v>270.39999999999998</v>
      </c>
      <c r="D153" s="36">
        <v>271.68333333333334</v>
      </c>
      <c r="E153" s="36">
        <v>267.76666666666665</v>
      </c>
      <c r="F153" s="36">
        <v>265.13333333333333</v>
      </c>
      <c r="G153" s="36">
        <v>261.21666666666664</v>
      </c>
      <c r="H153" s="36">
        <v>274.31666666666666</v>
      </c>
      <c r="I153" s="36">
        <v>278.23333333333329</v>
      </c>
      <c r="J153" s="36">
        <v>280.86666666666667</v>
      </c>
      <c r="K153" s="31">
        <v>275.60000000000002</v>
      </c>
      <c r="L153" s="31">
        <v>269.05</v>
      </c>
      <c r="M153" s="31">
        <v>137.80188999999999</v>
      </c>
      <c r="N153" s="1"/>
      <c r="O153" s="1"/>
    </row>
    <row r="154" spans="1:15" ht="12.75" customHeight="1">
      <c r="A154" s="51">
        <v>145</v>
      </c>
      <c r="B154" s="53" t="s">
        <v>289</v>
      </c>
      <c r="C154" s="31">
        <v>612.70000000000005</v>
      </c>
      <c r="D154" s="36">
        <v>614.31666666666672</v>
      </c>
      <c r="E154" s="36">
        <v>601.38333333333344</v>
      </c>
      <c r="F154" s="36">
        <v>590.06666666666672</v>
      </c>
      <c r="G154" s="36">
        <v>577.13333333333344</v>
      </c>
      <c r="H154" s="36">
        <v>625.63333333333344</v>
      </c>
      <c r="I154" s="36">
        <v>638.56666666666661</v>
      </c>
      <c r="J154" s="36">
        <v>649.88333333333344</v>
      </c>
      <c r="K154" s="31">
        <v>627.25</v>
      </c>
      <c r="L154" s="31">
        <v>603</v>
      </c>
      <c r="M154" s="31">
        <v>47.430790000000002</v>
      </c>
      <c r="N154" s="1"/>
      <c r="O154" s="1"/>
    </row>
    <row r="155" spans="1:15" ht="12.75" customHeight="1">
      <c r="A155" s="51">
        <v>146</v>
      </c>
      <c r="B155" s="53" t="s">
        <v>290</v>
      </c>
      <c r="C155" s="31">
        <v>369.4</v>
      </c>
      <c r="D155" s="36">
        <v>376.64999999999992</v>
      </c>
      <c r="E155" s="36">
        <v>362.14999999999986</v>
      </c>
      <c r="F155" s="36">
        <v>354.89999999999992</v>
      </c>
      <c r="G155" s="36">
        <v>340.39999999999986</v>
      </c>
      <c r="H155" s="36">
        <v>383.89999999999986</v>
      </c>
      <c r="I155" s="36">
        <v>398.4</v>
      </c>
      <c r="J155" s="36">
        <v>405.64999999999986</v>
      </c>
      <c r="K155" s="31">
        <v>391.15</v>
      </c>
      <c r="L155" s="31">
        <v>369.4</v>
      </c>
      <c r="M155" s="31">
        <v>33.618259999999999</v>
      </c>
      <c r="N155" s="1"/>
      <c r="O155" s="1"/>
    </row>
    <row r="156" spans="1:15" ht="12.75" customHeight="1">
      <c r="A156" s="51">
        <v>147</v>
      </c>
      <c r="B156" s="53" t="s">
        <v>291</v>
      </c>
      <c r="C156" s="31">
        <v>1124.0999999999999</v>
      </c>
      <c r="D156" s="36">
        <v>1124.8166666666666</v>
      </c>
      <c r="E156" s="36">
        <v>1094.6333333333332</v>
      </c>
      <c r="F156" s="36">
        <v>1065.1666666666665</v>
      </c>
      <c r="G156" s="36">
        <v>1034.9833333333331</v>
      </c>
      <c r="H156" s="36">
        <v>1154.2833333333333</v>
      </c>
      <c r="I156" s="36">
        <v>1184.4666666666667</v>
      </c>
      <c r="J156" s="36">
        <v>1213.9333333333334</v>
      </c>
      <c r="K156" s="31">
        <v>1155</v>
      </c>
      <c r="L156" s="31">
        <v>1095.3499999999999</v>
      </c>
      <c r="M156" s="31">
        <v>45.415689999999998</v>
      </c>
      <c r="N156" s="1"/>
      <c r="O156" s="1"/>
    </row>
    <row r="157" spans="1:15" ht="12.75" customHeight="1">
      <c r="A157" s="51">
        <v>148</v>
      </c>
      <c r="B157" s="53" t="s">
        <v>201</v>
      </c>
      <c r="C157" s="31">
        <v>3639.95</v>
      </c>
      <c r="D157" s="36">
        <v>3628.0666666666671</v>
      </c>
      <c r="E157" s="36">
        <v>3589.3833333333341</v>
      </c>
      <c r="F157" s="36">
        <v>3538.8166666666671</v>
      </c>
      <c r="G157" s="36">
        <v>3500.1333333333341</v>
      </c>
      <c r="H157" s="36">
        <v>3678.6333333333341</v>
      </c>
      <c r="I157" s="36">
        <v>3717.3166666666675</v>
      </c>
      <c r="J157" s="36">
        <v>3767.8833333333341</v>
      </c>
      <c r="K157" s="31">
        <v>3666.75</v>
      </c>
      <c r="L157" s="31">
        <v>3577.5</v>
      </c>
      <c r="M157" s="31">
        <v>3.3440099999999999</v>
      </c>
      <c r="N157" s="1"/>
      <c r="O157" s="1"/>
    </row>
    <row r="158" spans="1:15" ht="12.75" customHeight="1">
      <c r="A158" s="51">
        <v>149</v>
      </c>
      <c r="B158" s="53" t="s">
        <v>195</v>
      </c>
      <c r="C158" s="31">
        <v>35141.449999999997</v>
      </c>
      <c r="D158" s="36">
        <v>35361.216666666667</v>
      </c>
      <c r="E158" s="36">
        <v>34772.483333333337</v>
      </c>
      <c r="F158" s="36">
        <v>34403.51666666667</v>
      </c>
      <c r="G158" s="36">
        <v>33814.78333333334</v>
      </c>
      <c r="H158" s="36">
        <v>35730.183333333334</v>
      </c>
      <c r="I158" s="36">
        <v>36318.916666666657</v>
      </c>
      <c r="J158" s="36">
        <v>36687.883333333331</v>
      </c>
      <c r="K158" s="31">
        <v>35949.949999999997</v>
      </c>
      <c r="L158" s="31">
        <v>34992.25</v>
      </c>
      <c r="M158" s="31">
        <v>0.17435999999999999</v>
      </c>
      <c r="N158" s="1"/>
      <c r="O158" s="1"/>
    </row>
    <row r="159" spans="1:15" ht="12.75" customHeight="1">
      <c r="A159" s="51">
        <v>150</v>
      </c>
      <c r="B159" s="53" t="s">
        <v>292</v>
      </c>
      <c r="C159" s="31">
        <v>1377.85</v>
      </c>
      <c r="D159" s="36">
        <v>1415</v>
      </c>
      <c r="E159" s="36">
        <v>1330.35</v>
      </c>
      <c r="F159" s="36">
        <v>1282.8499999999999</v>
      </c>
      <c r="G159" s="36">
        <v>1198.1999999999998</v>
      </c>
      <c r="H159" s="36">
        <v>1462.5</v>
      </c>
      <c r="I159" s="36">
        <v>1547.15</v>
      </c>
      <c r="J159" s="36">
        <v>1594.65</v>
      </c>
      <c r="K159" s="31">
        <v>1499.65</v>
      </c>
      <c r="L159" s="31">
        <v>1367.5</v>
      </c>
      <c r="M159" s="31">
        <v>9.5383800000000001</v>
      </c>
      <c r="N159" s="1"/>
      <c r="O159" s="1"/>
    </row>
    <row r="160" spans="1:15" ht="12.75" customHeight="1">
      <c r="A160" s="51">
        <v>151</v>
      </c>
      <c r="B160" s="53" t="s">
        <v>197</v>
      </c>
      <c r="C160" s="31">
        <v>8210.7999999999993</v>
      </c>
      <c r="D160" s="36">
        <v>8211.9333333333325</v>
      </c>
      <c r="E160" s="36">
        <v>8083.866666666665</v>
      </c>
      <c r="F160" s="36">
        <v>7956.9333333333325</v>
      </c>
      <c r="G160" s="36">
        <v>7828.866666666665</v>
      </c>
      <c r="H160" s="36">
        <v>8338.866666666665</v>
      </c>
      <c r="I160" s="36">
        <v>8466.9333333333343</v>
      </c>
      <c r="J160" s="36">
        <v>8593.866666666665</v>
      </c>
      <c r="K160" s="31">
        <v>8340</v>
      </c>
      <c r="L160" s="31">
        <v>8085</v>
      </c>
      <c r="M160" s="31">
        <v>2.2873100000000002</v>
      </c>
      <c r="N160" s="1"/>
      <c r="O160" s="1"/>
    </row>
    <row r="161" spans="1:15" ht="12.75" customHeight="1">
      <c r="A161" s="51">
        <v>152</v>
      </c>
      <c r="B161" s="53" t="s">
        <v>198</v>
      </c>
      <c r="C161" s="31">
        <v>275.64999999999998</v>
      </c>
      <c r="D161" s="36">
        <v>277.16666666666663</v>
      </c>
      <c r="E161" s="36">
        <v>273.13333333333327</v>
      </c>
      <c r="F161" s="36">
        <v>270.61666666666662</v>
      </c>
      <c r="G161" s="36">
        <v>266.58333333333326</v>
      </c>
      <c r="H161" s="36">
        <v>279.68333333333328</v>
      </c>
      <c r="I161" s="36">
        <v>283.71666666666658</v>
      </c>
      <c r="J161" s="36">
        <v>286.23333333333329</v>
      </c>
      <c r="K161" s="31">
        <v>281.2</v>
      </c>
      <c r="L161" s="31">
        <v>274.64999999999998</v>
      </c>
      <c r="M161" s="31">
        <v>27.2178</v>
      </c>
      <c r="N161" s="1"/>
      <c r="O161" s="1"/>
    </row>
    <row r="162" spans="1:15" ht="12.75" customHeight="1">
      <c r="A162" s="51">
        <v>153</v>
      </c>
      <c r="B162" s="53" t="s">
        <v>200</v>
      </c>
      <c r="C162" s="31">
        <v>2855.9</v>
      </c>
      <c r="D162" s="36">
        <v>2874.6333333333332</v>
      </c>
      <c r="E162" s="36">
        <v>2831.2666666666664</v>
      </c>
      <c r="F162" s="36">
        <v>2806.6333333333332</v>
      </c>
      <c r="G162" s="36">
        <v>2763.2666666666664</v>
      </c>
      <c r="H162" s="36">
        <v>2899.2666666666664</v>
      </c>
      <c r="I162" s="36">
        <v>2942.6333333333332</v>
      </c>
      <c r="J162" s="36">
        <v>2967.2666666666664</v>
      </c>
      <c r="K162" s="31">
        <v>2918</v>
      </c>
      <c r="L162" s="31">
        <v>2850</v>
      </c>
      <c r="M162" s="31">
        <v>2.4808300000000001</v>
      </c>
      <c r="N162" s="1"/>
      <c r="O162" s="1"/>
    </row>
    <row r="163" spans="1:15" ht="12.75" customHeight="1">
      <c r="A163" s="51">
        <v>154</v>
      </c>
      <c r="B163" s="53" t="s">
        <v>196</v>
      </c>
      <c r="C163" s="31">
        <v>859.85</v>
      </c>
      <c r="D163" s="36">
        <v>863.85</v>
      </c>
      <c r="E163" s="36">
        <v>852.15000000000009</v>
      </c>
      <c r="F163" s="36">
        <v>844.45</v>
      </c>
      <c r="G163" s="36">
        <v>832.75000000000011</v>
      </c>
      <c r="H163" s="36">
        <v>871.55000000000007</v>
      </c>
      <c r="I163" s="36">
        <v>883.25000000000011</v>
      </c>
      <c r="J163" s="36">
        <v>890.95</v>
      </c>
      <c r="K163" s="31">
        <v>875.55</v>
      </c>
      <c r="L163" s="31">
        <v>856.15</v>
      </c>
      <c r="M163" s="31">
        <v>12.646570000000001</v>
      </c>
      <c r="N163" s="1"/>
      <c r="O163" s="1"/>
    </row>
    <row r="164" spans="1:15" ht="12.75" customHeight="1">
      <c r="A164" s="51">
        <v>155</v>
      </c>
      <c r="B164" s="53" t="s">
        <v>203</v>
      </c>
      <c r="C164" s="31">
        <v>4854.8500000000004</v>
      </c>
      <c r="D164" s="36">
        <v>4884.95</v>
      </c>
      <c r="E164" s="36">
        <v>4804.8999999999996</v>
      </c>
      <c r="F164" s="36">
        <v>4754.95</v>
      </c>
      <c r="G164" s="36">
        <v>4674.8999999999996</v>
      </c>
      <c r="H164" s="36">
        <v>4934.8999999999996</v>
      </c>
      <c r="I164" s="36">
        <v>5014.9500000000007</v>
      </c>
      <c r="J164" s="36">
        <v>5064.8999999999996</v>
      </c>
      <c r="K164" s="31">
        <v>4965</v>
      </c>
      <c r="L164" s="31">
        <v>4835</v>
      </c>
      <c r="M164" s="31">
        <v>2.6410100000000001</v>
      </c>
      <c r="N164" s="1"/>
      <c r="O164" s="1"/>
    </row>
    <row r="165" spans="1:15" ht="12.75" customHeight="1">
      <c r="A165" s="51">
        <v>156</v>
      </c>
      <c r="B165" s="53" t="s">
        <v>293</v>
      </c>
      <c r="C165" s="31">
        <v>471.95</v>
      </c>
      <c r="D165" s="36">
        <v>465.65000000000003</v>
      </c>
      <c r="E165" s="36">
        <v>451.30000000000007</v>
      </c>
      <c r="F165" s="36">
        <v>430.65000000000003</v>
      </c>
      <c r="G165" s="36">
        <v>416.30000000000007</v>
      </c>
      <c r="H165" s="36">
        <v>486.30000000000007</v>
      </c>
      <c r="I165" s="36">
        <v>500.65000000000009</v>
      </c>
      <c r="J165" s="36">
        <v>521.30000000000007</v>
      </c>
      <c r="K165" s="31">
        <v>480</v>
      </c>
      <c r="L165" s="31">
        <v>445</v>
      </c>
      <c r="M165" s="31">
        <v>58.441049999999997</v>
      </c>
      <c r="N165" s="1"/>
      <c r="O165" s="1"/>
    </row>
    <row r="166" spans="1:15" ht="12.75" customHeight="1">
      <c r="A166" s="51">
        <v>157</v>
      </c>
      <c r="B166" s="53" t="s">
        <v>199</v>
      </c>
      <c r="C166" s="31">
        <v>429.05</v>
      </c>
      <c r="D166" s="36">
        <v>429.15000000000003</v>
      </c>
      <c r="E166" s="36">
        <v>423.25000000000006</v>
      </c>
      <c r="F166" s="36">
        <v>417.45000000000005</v>
      </c>
      <c r="G166" s="36">
        <v>411.55000000000007</v>
      </c>
      <c r="H166" s="36">
        <v>434.95000000000005</v>
      </c>
      <c r="I166" s="36">
        <v>440.85</v>
      </c>
      <c r="J166" s="36">
        <v>446.65000000000003</v>
      </c>
      <c r="K166" s="31">
        <v>435.05</v>
      </c>
      <c r="L166" s="31">
        <v>423.35</v>
      </c>
      <c r="M166" s="31">
        <v>158.4205</v>
      </c>
      <c r="N166" s="1"/>
      <c r="O166" s="1"/>
    </row>
    <row r="167" spans="1:15" ht="12.75" customHeight="1">
      <c r="A167" s="51">
        <v>158</v>
      </c>
      <c r="B167" s="53" t="s">
        <v>204</v>
      </c>
      <c r="C167" s="31">
        <v>285.14999999999998</v>
      </c>
      <c r="D167" s="36">
        <v>285.51666666666665</v>
      </c>
      <c r="E167" s="36">
        <v>282.38333333333333</v>
      </c>
      <c r="F167" s="36">
        <v>279.61666666666667</v>
      </c>
      <c r="G167" s="36">
        <v>276.48333333333335</v>
      </c>
      <c r="H167" s="36">
        <v>288.2833333333333</v>
      </c>
      <c r="I167" s="36">
        <v>291.41666666666663</v>
      </c>
      <c r="J167" s="36">
        <v>294.18333333333328</v>
      </c>
      <c r="K167" s="31">
        <v>288.64999999999998</v>
      </c>
      <c r="L167" s="31">
        <v>282.75</v>
      </c>
      <c r="M167" s="31">
        <v>179.06155000000001</v>
      </c>
      <c r="N167" s="1"/>
      <c r="O167" s="1"/>
    </row>
    <row r="168" spans="1:15" ht="12.75" customHeight="1">
      <c r="A168" s="51">
        <v>159</v>
      </c>
      <c r="B168" s="53" t="s">
        <v>294</v>
      </c>
      <c r="C168" s="31">
        <v>1158.4000000000001</v>
      </c>
      <c r="D168" s="36">
        <v>1158.0666666666666</v>
      </c>
      <c r="E168" s="36">
        <v>1113.3833333333332</v>
      </c>
      <c r="F168" s="36">
        <v>1068.3666666666666</v>
      </c>
      <c r="G168" s="36">
        <v>1023.6833333333332</v>
      </c>
      <c r="H168" s="36">
        <v>1203.0833333333333</v>
      </c>
      <c r="I168" s="36">
        <v>1247.7666666666667</v>
      </c>
      <c r="J168" s="36">
        <v>1292.7833333333333</v>
      </c>
      <c r="K168" s="31">
        <v>1202.75</v>
      </c>
      <c r="L168" s="31">
        <v>1113.05</v>
      </c>
      <c r="M168" s="31">
        <v>9.6161600000000007</v>
      </c>
      <c r="N168" s="1"/>
      <c r="O168" s="1"/>
    </row>
    <row r="169" spans="1:15" ht="12.75" customHeight="1">
      <c r="A169" s="51">
        <v>160</v>
      </c>
      <c r="B169" s="53" t="s">
        <v>295</v>
      </c>
      <c r="C169" s="31">
        <v>15620.35</v>
      </c>
      <c r="D169" s="36">
        <v>15740</v>
      </c>
      <c r="E169" s="36">
        <v>15450.35</v>
      </c>
      <c r="F169" s="36">
        <v>15280.35</v>
      </c>
      <c r="G169" s="36">
        <v>14990.7</v>
      </c>
      <c r="H169" s="36">
        <v>15910</v>
      </c>
      <c r="I169" s="36">
        <v>16199.650000000001</v>
      </c>
      <c r="J169" s="36">
        <v>16369.65</v>
      </c>
      <c r="K169" s="31">
        <v>16029.65</v>
      </c>
      <c r="L169" s="31">
        <v>15570</v>
      </c>
      <c r="M169" s="31">
        <v>2.639E-2</v>
      </c>
      <c r="N169" s="1"/>
      <c r="O169" s="1"/>
    </row>
    <row r="170" spans="1:15" ht="12.75" customHeight="1">
      <c r="A170" s="51">
        <v>161</v>
      </c>
      <c r="B170" s="53" t="s">
        <v>202</v>
      </c>
      <c r="C170" s="31">
        <v>125.95</v>
      </c>
      <c r="D170" s="36">
        <v>126.96666666666665</v>
      </c>
      <c r="E170" s="36">
        <v>123.83333333333331</v>
      </c>
      <c r="F170" s="36">
        <v>121.71666666666665</v>
      </c>
      <c r="G170" s="36">
        <v>118.58333333333331</v>
      </c>
      <c r="H170" s="36">
        <v>129.08333333333331</v>
      </c>
      <c r="I170" s="36">
        <v>132.21666666666667</v>
      </c>
      <c r="J170" s="36">
        <v>134.33333333333331</v>
      </c>
      <c r="K170" s="31">
        <v>130.1</v>
      </c>
      <c r="L170" s="31">
        <v>124.85</v>
      </c>
      <c r="M170" s="31">
        <v>437.24417</v>
      </c>
      <c r="N170" s="1"/>
      <c r="O170" s="1"/>
    </row>
    <row r="171" spans="1:15" ht="12.75" customHeight="1">
      <c r="A171" s="51">
        <v>162</v>
      </c>
      <c r="B171" s="53" t="s">
        <v>210</v>
      </c>
      <c r="C171" s="31">
        <v>483.5</v>
      </c>
      <c r="D171" s="36">
        <v>483.48333333333335</v>
      </c>
      <c r="E171" s="36">
        <v>474.86666666666667</v>
      </c>
      <c r="F171" s="36">
        <v>466.23333333333335</v>
      </c>
      <c r="G171" s="36">
        <v>457.61666666666667</v>
      </c>
      <c r="H171" s="36">
        <v>492.11666666666667</v>
      </c>
      <c r="I171" s="36">
        <v>500.73333333333335</v>
      </c>
      <c r="J171" s="36">
        <v>509.36666666666667</v>
      </c>
      <c r="K171" s="31">
        <v>492.1</v>
      </c>
      <c r="L171" s="31">
        <v>474.85</v>
      </c>
      <c r="M171" s="31">
        <v>193.98756</v>
      </c>
      <c r="N171" s="1"/>
      <c r="O171" s="1"/>
    </row>
    <row r="172" spans="1:15" ht="12.75" customHeight="1">
      <c r="A172" s="51">
        <v>163</v>
      </c>
      <c r="B172" s="53" t="s">
        <v>482</v>
      </c>
      <c r="C172" s="31">
        <v>243.45</v>
      </c>
      <c r="D172" s="36">
        <v>245.04999999999998</v>
      </c>
      <c r="E172" s="36">
        <v>237.64999999999998</v>
      </c>
      <c r="F172" s="36">
        <v>231.85</v>
      </c>
      <c r="G172" s="36">
        <v>224.45</v>
      </c>
      <c r="H172" s="36">
        <v>250.84999999999997</v>
      </c>
      <c r="I172" s="36">
        <v>258.25</v>
      </c>
      <c r="J172" s="36">
        <v>264.04999999999995</v>
      </c>
      <c r="K172" s="31">
        <v>252.45</v>
      </c>
      <c r="L172" s="31">
        <v>239.25</v>
      </c>
      <c r="M172" s="31">
        <v>196.93167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2950.85</v>
      </c>
      <c r="D173" s="36">
        <v>2952.3000000000006</v>
      </c>
      <c r="E173" s="36">
        <v>2928.6000000000013</v>
      </c>
      <c r="F173" s="36">
        <v>2906.3500000000008</v>
      </c>
      <c r="G173" s="36">
        <v>2882.6500000000015</v>
      </c>
      <c r="H173" s="36">
        <v>2974.5500000000011</v>
      </c>
      <c r="I173" s="36">
        <v>2998.2500000000009</v>
      </c>
      <c r="J173" s="36">
        <v>3020.5000000000009</v>
      </c>
      <c r="K173" s="31">
        <v>2976</v>
      </c>
      <c r="L173" s="31">
        <v>2930.05</v>
      </c>
      <c r="M173" s="31">
        <v>47.16339</v>
      </c>
      <c r="N173" s="1"/>
      <c r="O173" s="1"/>
    </row>
    <row r="174" spans="1:15" ht="12.75" customHeight="1">
      <c r="A174" s="51">
        <v>165</v>
      </c>
      <c r="B174" s="53" t="s">
        <v>213</v>
      </c>
      <c r="C174" s="31">
        <v>700.55</v>
      </c>
      <c r="D174" s="36">
        <v>701.2166666666667</v>
      </c>
      <c r="E174" s="36">
        <v>692.58333333333337</v>
      </c>
      <c r="F174" s="36">
        <v>684.61666666666667</v>
      </c>
      <c r="G174" s="36">
        <v>675.98333333333335</v>
      </c>
      <c r="H174" s="36">
        <v>709.18333333333339</v>
      </c>
      <c r="I174" s="36">
        <v>717.81666666666661</v>
      </c>
      <c r="J174" s="36">
        <v>725.78333333333342</v>
      </c>
      <c r="K174" s="31">
        <v>709.85</v>
      </c>
      <c r="L174" s="31">
        <v>693.25</v>
      </c>
      <c r="M174" s="31">
        <v>16.52036</v>
      </c>
      <c r="N174" s="1"/>
      <c r="O174" s="1"/>
    </row>
    <row r="175" spans="1:15" ht="12.75" customHeight="1">
      <c r="A175" s="51">
        <v>166</v>
      </c>
      <c r="B175" t="s">
        <v>214</v>
      </c>
      <c r="C175" s="31">
        <v>1516.4</v>
      </c>
      <c r="D175" s="36">
        <v>1525.7333333333333</v>
      </c>
      <c r="E175" s="36">
        <v>1499.7166666666667</v>
      </c>
      <c r="F175" s="36">
        <v>1483.0333333333333</v>
      </c>
      <c r="G175" s="36">
        <v>1457.0166666666667</v>
      </c>
      <c r="H175" s="36">
        <v>1542.4166666666667</v>
      </c>
      <c r="I175" s="36">
        <v>1568.4333333333336</v>
      </c>
      <c r="J175" s="36">
        <v>1585.1166666666668</v>
      </c>
      <c r="K175" s="31">
        <v>1551.75</v>
      </c>
      <c r="L175" s="31">
        <v>1509.05</v>
      </c>
      <c r="M175" s="31">
        <v>16.085930000000001</v>
      </c>
      <c r="N175" s="1"/>
      <c r="O175" s="1"/>
    </row>
    <row r="176" spans="1:15" ht="12.75" customHeight="1">
      <c r="A176" s="51">
        <v>167</v>
      </c>
      <c r="B176" s="53" t="s">
        <v>218</v>
      </c>
      <c r="C176" s="31">
        <v>2423.15</v>
      </c>
      <c r="D176" s="36">
        <v>2428.6666666666665</v>
      </c>
      <c r="E176" s="36">
        <v>2398.1333333333332</v>
      </c>
      <c r="F176" s="36">
        <v>2373.1166666666668</v>
      </c>
      <c r="G176" s="36">
        <v>2342.5833333333335</v>
      </c>
      <c r="H176" s="36">
        <v>2453.6833333333329</v>
      </c>
      <c r="I176" s="36">
        <v>2484.2166666666667</v>
      </c>
      <c r="J176" s="36">
        <v>2509.2333333333327</v>
      </c>
      <c r="K176" s="31">
        <v>2459.1999999999998</v>
      </c>
      <c r="L176" s="31">
        <v>2403.65</v>
      </c>
      <c r="M176" s="31">
        <v>2.4286599999999998</v>
      </c>
      <c r="N176" s="1"/>
      <c r="O176" s="1"/>
    </row>
    <row r="177" spans="1:15" ht="12.75" customHeight="1">
      <c r="A177" s="51">
        <v>168</v>
      </c>
      <c r="B177" s="53" t="s">
        <v>181</v>
      </c>
      <c r="C177" s="31">
        <v>116</v>
      </c>
      <c r="D177" s="36">
        <v>116.23333333333333</v>
      </c>
      <c r="E177" s="36">
        <v>114.81666666666666</v>
      </c>
      <c r="F177" s="36">
        <v>113.63333333333333</v>
      </c>
      <c r="G177" s="36">
        <v>112.21666666666665</v>
      </c>
      <c r="H177" s="36">
        <v>117.41666666666667</v>
      </c>
      <c r="I177" s="36">
        <v>118.83333333333333</v>
      </c>
      <c r="J177" s="36">
        <v>120.01666666666668</v>
      </c>
      <c r="K177" s="31">
        <v>117.65</v>
      </c>
      <c r="L177" s="31">
        <v>115.05</v>
      </c>
      <c r="M177" s="31">
        <v>170.08353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24960.400000000001</v>
      </c>
      <c r="D178" s="36">
        <v>25029.283333333336</v>
      </c>
      <c r="E178" s="36">
        <v>24698.616666666672</v>
      </c>
      <c r="F178" s="36">
        <v>24436.833333333336</v>
      </c>
      <c r="G178" s="36">
        <v>24106.166666666672</v>
      </c>
      <c r="H178" s="36">
        <v>25291.066666666673</v>
      </c>
      <c r="I178" s="36">
        <v>25621.733333333337</v>
      </c>
      <c r="J178" s="36">
        <v>25883.516666666674</v>
      </c>
      <c r="K178" s="31">
        <v>25359.95</v>
      </c>
      <c r="L178" s="31">
        <v>24767.5</v>
      </c>
      <c r="M178" s="31">
        <v>0.20621999999999999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2421.75</v>
      </c>
      <c r="D179" s="36">
        <v>2438.65</v>
      </c>
      <c r="E179" s="36">
        <v>2393.3000000000002</v>
      </c>
      <c r="F179" s="36">
        <v>2364.85</v>
      </c>
      <c r="G179" s="36">
        <v>2319.5</v>
      </c>
      <c r="H179" s="36">
        <v>2467.1000000000004</v>
      </c>
      <c r="I179" s="36">
        <v>2512.4499999999998</v>
      </c>
      <c r="J179" s="36">
        <v>2540.9000000000005</v>
      </c>
      <c r="K179" s="31">
        <v>2484</v>
      </c>
      <c r="L179" s="31">
        <v>2410.1999999999998</v>
      </c>
      <c r="M179" s="31">
        <v>14.41342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4782.45</v>
      </c>
      <c r="D180" s="36">
        <v>4772.4666666666662</v>
      </c>
      <c r="E180" s="36">
        <v>4709.9833333333327</v>
      </c>
      <c r="F180" s="36">
        <v>4637.5166666666664</v>
      </c>
      <c r="G180" s="36">
        <v>4575.0333333333328</v>
      </c>
      <c r="H180" s="36">
        <v>4844.9333333333325</v>
      </c>
      <c r="I180" s="36">
        <v>4907.4166666666661</v>
      </c>
      <c r="J180" s="36">
        <v>4979.8833333333323</v>
      </c>
      <c r="K180" s="31">
        <v>4834.95</v>
      </c>
      <c r="L180" s="31">
        <v>4700</v>
      </c>
      <c r="M180" s="31">
        <v>4.09382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686.95</v>
      </c>
      <c r="D181" s="36">
        <v>691.48333333333323</v>
      </c>
      <c r="E181" s="36">
        <v>674.96666666666647</v>
      </c>
      <c r="F181" s="36">
        <v>662.98333333333323</v>
      </c>
      <c r="G181" s="36">
        <v>646.46666666666647</v>
      </c>
      <c r="H181" s="36">
        <v>703.46666666666647</v>
      </c>
      <c r="I181" s="36">
        <v>719.98333333333312</v>
      </c>
      <c r="J181" s="36">
        <v>731.96666666666647</v>
      </c>
      <c r="K181" s="31">
        <v>708</v>
      </c>
      <c r="L181" s="31">
        <v>679.5</v>
      </c>
      <c r="M181" s="31">
        <v>13.91629</v>
      </c>
      <c r="N181" s="1"/>
      <c r="O181" s="1"/>
    </row>
    <row r="182" spans="1:15" ht="12.75" customHeight="1">
      <c r="A182" s="51">
        <v>173</v>
      </c>
      <c r="B182" s="53" t="s">
        <v>215</v>
      </c>
      <c r="C182" s="31">
        <v>759.7</v>
      </c>
      <c r="D182" s="36">
        <v>764.93333333333339</v>
      </c>
      <c r="E182" s="36">
        <v>752.11666666666679</v>
      </c>
      <c r="F182" s="36">
        <v>744.53333333333342</v>
      </c>
      <c r="G182" s="36">
        <v>731.71666666666681</v>
      </c>
      <c r="H182" s="36">
        <v>772.51666666666677</v>
      </c>
      <c r="I182" s="36">
        <v>785.33333333333337</v>
      </c>
      <c r="J182" s="36">
        <v>792.91666666666674</v>
      </c>
      <c r="K182" s="31">
        <v>777.75</v>
      </c>
      <c r="L182" s="31">
        <v>757.35</v>
      </c>
      <c r="M182" s="31">
        <v>215.29705000000001</v>
      </c>
      <c r="N182" s="1"/>
      <c r="O182" s="1"/>
    </row>
    <row r="183" spans="1:15" ht="12.75" customHeight="1">
      <c r="A183" s="51">
        <v>174</v>
      </c>
      <c r="B183" s="53" t="s">
        <v>212</v>
      </c>
      <c r="C183" s="31">
        <v>129.75</v>
      </c>
      <c r="D183" s="36">
        <v>131.18333333333334</v>
      </c>
      <c r="E183" s="36">
        <v>127.06666666666666</v>
      </c>
      <c r="F183" s="36">
        <v>124.38333333333333</v>
      </c>
      <c r="G183" s="36">
        <v>120.26666666666665</v>
      </c>
      <c r="H183" s="36">
        <v>133.86666666666667</v>
      </c>
      <c r="I183" s="36">
        <v>137.98333333333335</v>
      </c>
      <c r="J183" s="36">
        <v>140.66666666666669</v>
      </c>
      <c r="K183" s="31">
        <v>135.30000000000001</v>
      </c>
      <c r="L183" s="31">
        <v>128.5</v>
      </c>
      <c r="M183" s="31">
        <v>338.09481</v>
      </c>
      <c r="N183" s="1"/>
      <c r="O183" s="1"/>
    </row>
    <row r="184" spans="1:15" ht="12.75" customHeight="1">
      <c r="A184" s="51">
        <v>175</v>
      </c>
      <c r="B184" s="53" t="s">
        <v>220</v>
      </c>
      <c r="C184" s="31">
        <v>1584.3</v>
      </c>
      <c r="D184" s="36">
        <v>1589.4166666666667</v>
      </c>
      <c r="E184" s="36">
        <v>1575.0333333333335</v>
      </c>
      <c r="F184" s="36">
        <v>1565.7666666666669</v>
      </c>
      <c r="G184" s="36">
        <v>1551.3833333333337</v>
      </c>
      <c r="H184" s="36">
        <v>1598.6833333333334</v>
      </c>
      <c r="I184" s="36">
        <v>1613.0666666666666</v>
      </c>
      <c r="J184" s="36">
        <v>1622.3333333333333</v>
      </c>
      <c r="K184" s="31">
        <v>1603.8</v>
      </c>
      <c r="L184" s="31">
        <v>1580.15</v>
      </c>
      <c r="M184" s="31">
        <v>12.94598</v>
      </c>
      <c r="N184" s="1"/>
      <c r="O184" s="1"/>
    </row>
    <row r="185" spans="1:15" ht="12.75" customHeight="1">
      <c r="A185" s="51">
        <v>176</v>
      </c>
      <c r="B185" s="53" t="s">
        <v>221</v>
      </c>
      <c r="C185" s="31">
        <v>608.45000000000005</v>
      </c>
      <c r="D185" s="36">
        <v>610.2833333333333</v>
      </c>
      <c r="E185" s="36">
        <v>603.01666666666665</v>
      </c>
      <c r="F185" s="36">
        <v>597.58333333333337</v>
      </c>
      <c r="G185" s="36">
        <v>590.31666666666672</v>
      </c>
      <c r="H185" s="36">
        <v>615.71666666666658</v>
      </c>
      <c r="I185" s="36">
        <v>622.98333333333323</v>
      </c>
      <c r="J185" s="36">
        <v>628.41666666666652</v>
      </c>
      <c r="K185" s="31">
        <v>617.54999999999995</v>
      </c>
      <c r="L185" s="31">
        <v>604.85</v>
      </c>
      <c r="M185" s="31">
        <v>2.6900599999999999</v>
      </c>
      <c r="N185" s="1"/>
      <c r="O185" s="1"/>
    </row>
    <row r="186" spans="1:15" ht="12.75" customHeight="1">
      <c r="A186" s="51">
        <v>177</v>
      </c>
      <c r="B186" s="53" t="s">
        <v>222</v>
      </c>
      <c r="C186" s="31">
        <v>693.7</v>
      </c>
      <c r="D186" s="36">
        <v>691.44999999999993</v>
      </c>
      <c r="E186" s="36">
        <v>684.39999999999986</v>
      </c>
      <c r="F186" s="36">
        <v>675.09999999999991</v>
      </c>
      <c r="G186" s="36">
        <v>668.04999999999984</v>
      </c>
      <c r="H186" s="36">
        <v>700.74999999999989</v>
      </c>
      <c r="I186" s="36">
        <v>707.79999999999984</v>
      </c>
      <c r="J186" s="36">
        <v>717.09999999999991</v>
      </c>
      <c r="K186" s="31">
        <v>698.5</v>
      </c>
      <c r="L186" s="31">
        <v>682.15</v>
      </c>
      <c r="M186" s="31">
        <v>10.64897</v>
      </c>
      <c r="N186" s="1"/>
      <c r="O186" s="1"/>
    </row>
    <row r="187" spans="1:15" ht="12.75" customHeight="1">
      <c r="A187" s="51">
        <v>178</v>
      </c>
      <c r="B187" s="53" t="s">
        <v>234</v>
      </c>
      <c r="C187" s="31">
        <v>2242.6</v>
      </c>
      <c r="D187" s="36">
        <v>2251.6166666666668</v>
      </c>
      <c r="E187" s="36">
        <v>2223.3833333333337</v>
      </c>
      <c r="F187" s="36">
        <v>2204.166666666667</v>
      </c>
      <c r="G187" s="36">
        <v>2175.9333333333338</v>
      </c>
      <c r="H187" s="36">
        <v>2270.8333333333335</v>
      </c>
      <c r="I187" s="36">
        <v>2299.0666666666671</v>
      </c>
      <c r="J187" s="36">
        <v>2318.2833333333333</v>
      </c>
      <c r="K187" s="31">
        <v>2279.85</v>
      </c>
      <c r="L187" s="31">
        <v>2232.4</v>
      </c>
      <c r="M187" s="31">
        <v>4.7120300000000004</v>
      </c>
      <c r="N187" s="1"/>
      <c r="O187" s="1"/>
    </row>
    <row r="188" spans="1:15" ht="12.75" customHeight="1">
      <c r="A188" s="51">
        <v>179</v>
      </c>
      <c r="B188" s="53" t="s">
        <v>223</v>
      </c>
      <c r="C188" s="31">
        <v>1143.6500000000001</v>
      </c>
      <c r="D188" s="36">
        <v>1139.4000000000001</v>
      </c>
      <c r="E188" s="36">
        <v>1109.3500000000001</v>
      </c>
      <c r="F188" s="36">
        <v>1075.05</v>
      </c>
      <c r="G188" s="36">
        <v>1045</v>
      </c>
      <c r="H188" s="36">
        <v>1173.7000000000003</v>
      </c>
      <c r="I188" s="36">
        <v>1203.7500000000005</v>
      </c>
      <c r="J188" s="36">
        <v>1238.0500000000004</v>
      </c>
      <c r="K188" s="31">
        <v>1169.45</v>
      </c>
      <c r="L188" s="31">
        <v>1105.0999999999999</v>
      </c>
      <c r="M188" s="31">
        <v>74.474800000000002</v>
      </c>
      <c r="N188" s="1"/>
      <c r="O188" s="1"/>
    </row>
    <row r="189" spans="1:15" ht="12.75" customHeight="1">
      <c r="A189" s="51">
        <v>180</v>
      </c>
      <c r="B189" s="53" t="s">
        <v>224</v>
      </c>
      <c r="C189" s="31">
        <v>1987.65</v>
      </c>
      <c r="D189" s="36">
        <v>1979.4333333333332</v>
      </c>
      <c r="E189" s="36">
        <v>1952.5666666666664</v>
      </c>
      <c r="F189" s="36">
        <v>1917.4833333333331</v>
      </c>
      <c r="G189" s="36">
        <v>1890.6166666666663</v>
      </c>
      <c r="H189" s="36">
        <v>2014.5166666666664</v>
      </c>
      <c r="I189" s="36">
        <v>2041.3833333333332</v>
      </c>
      <c r="J189" s="36">
        <v>2076.4666666666662</v>
      </c>
      <c r="K189" s="31">
        <v>2006.3</v>
      </c>
      <c r="L189" s="31">
        <v>1944.35</v>
      </c>
      <c r="M189" s="31">
        <v>9.4727700000000006</v>
      </c>
      <c r="N189" s="1"/>
      <c r="O189" s="1"/>
    </row>
    <row r="190" spans="1:15" ht="12.75" customHeight="1">
      <c r="A190" s="51">
        <v>181</v>
      </c>
      <c r="B190" s="53" t="s">
        <v>229</v>
      </c>
      <c r="C190" s="31">
        <v>4192.25</v>
      </c>
      <c r="D190" s="36">
        <v>4181.083333333333</v>
      </c>
      <c r="E190" s="36">
        <v>4132.2166666666662</v>
      </c>
      <c r="F190" s="36">
        <v>4072.1833333333334</v>
      </c>
      <c r="G190" s="36">
        <v>4023.3166666666666</v>
      </c>
      <c r="H190" s="36">
        <v>4241.1166666666659</v>
      </c>
      <c r="I190" s="36">
        <v>4289.9833333333327</v>
      </c>
      <c r="J190" s="36">
        <v>4350.0166666666655</v>
      </c>
      <c r="K190" s="31">
        <v>4229.95</v>
      </c>
      <c r="L190" s="31">
        <v>4121.05</v>
      </c>
      <c r="M190" s="31">
        <v>40.398009999999999</v>
      </c>
      <c r="N190" s="1"/>
      <c r="O190" s="1"/>
    </row>
    <row r="191" spans="1:15" ht="12.75" customHeight="1">
      <c r="A191" s="51">
        <v>182</v>
      </c>
      <c r="B191" s="53" t="s">
        <v>225</v>
      </c>
      <c r="C191" s="31">
        <v>1215.2</v>
      </c>
      <c r="D191" s="36">
        <v>1217.4000000000001</v>
      </c>
      <c r="E191" s="36">
        <v>1206.9500000000003</v>
      </c>
      <c r="F191" s="36">
        <v>1198.7000000000003</v>
      </c>
      <c r="G191" s="36">
        <v>1188.2500000000005</v>
      </c>
      <c r="H191" s="36">
        <v>1225.6500000000001</v>
      </c>
      <c r="I191" s="36">
        <v>1236.0999999999999</v>
      </c>
      <c r="J191" s="36">
        <v>1244.3499999999999</v>
      </c>
      <c r="K191" s="31">
        <v>1227.8499999999999</v>
      </c>
      <c r="L191" s="31">
        <v>1209.1500000000001</v>
      </c>
      <c r="M191" s="31">
        <v>10.89396</v>
      </c>
      <c r="N191" s="1"/>
      <c r="O191" s="1"/>
    </row>
    <row r="192" spans="1:15" ht="12.75" customHeight="1">
      <c r="A192" s="51">
        <v>183</v>
      </c>
      <c r="B192" s="53" t="s">
        <v>297</v>
      </c>
      <c r="C192" s="31">
        <v>7573.9</v>
      </c>
      <c r="D192" s="36">
        <v>7642.5666666666666</v>
      </c>
      <c r="E192" s="36">
        <v>7446.333333333333</v>
      </c>
      <c r="F192" s="36">
        <v>7318.7666666666664</v>
      </c>
      <c r="G192" s="36">
        <v>7122.5333333333328</v>
      </c>
      <c r="H192" s="36">
        <v>7770.1333333333332</v>
      </c>
      <c r="I192" s="36">
        <v>7966.3666666666668</v>
      </c>
      <c r="J192" s="36">
        <v>8093.9333333333334</v>
      </c>
      <c r="K192" s="31">
        <v>7838.8</v>
      </c>
      <c r="L192" s="31">
        <v>7515</v>
      </c>
      <c r="M192" s="31">
        <v>1.1248499999999999</v>
      </c>
      <c r="N192" s="1"/>
      <c r="O192" s="1"/>
    </row>
    <row r="193" spans="1:15" ht="12.75" customHeight="1">
      <c r="A193" s="51">
        <v>184</v>
      </c>
      <c r="B193" s="53" t="s">
        <v>524</v>
      </c>
      <c r="C193" s="31">
        <v>676.05</v>
      </c>
      <c r="D193" s="36">
        <v>678.66666666666663</v>
      </c>
      <c r="E193" s="36">
        <v>668.43333333333328</v>
      </c>
      <c r="F193" s="36">
        <v>660.81666666666661</v>
      </c>
      <c r="G193" s="36">
        <v>650.58333333333326</v>
      </c>
      <c r="H193" s="36">
        <v>686.2833333333333</v>
      </c>
      <c r="I193" s="36">
        <v>696.51666666666665</v>
      </c>
      <c r="J193" s="36">
        <v>704.13333333333333</v>
      </c>
      <c r="K193" s="31">
        <v>688.9</v>
      </c>
      <c r="L193" s="31">
        <v>671.05</v>
      </c>
      <c r="M193" s="31">
        <v>10.08761</v>
      </c>
      <c r="N193" s="1"/>
      <c r="O193" s="1"/>
    </row>
    <row r="194" spans="1:15" ht="12.75" customHeight="1">
      <c r="A194" s="51">
        <v>185</v>
      </c>
      <c r="B194" s="53" t="s">
        <v>226</v>
      </c>
      <c r="C194" s="31">
        <v>1016.5</v>
      </c>
      <c r="D194" s="36">
        <v>1021.6</v>
      </c>
      <c r="E194" s="36">
        <v>1006.2</v>
      </c>
      <c r="F194" s="36">
        <v>995.9</v>
      </c>
      <c r="G194" s="36">
        <v>980.5</v>
      </c>
      <c r="H194" s="36">
        <v>1031.9000000000001</v>
      </c>
      <c r="I194" s="36">
        <v>1047.3</v>
      </c>
      <c r="J194" s="36">
        <v>1057.6000000000001</v>
      </c>
      <c r="K194" s="31">
        <v>1037</v>
      </c>
      <c r="L194" s="31">
        <v>1011.3</v>
      </c>
      <c r="M194" s="31">
        <v>87.638199999999998</v>
      </c>
      <c r="N194" s="1"/>
      <c r="O194" s="1"/>
    </row>
    <row r="195" spans="1:15" ht="12.75" customHeight="1">
      <c r="A195" s="51">
        <v>186</v>
      </c>
      <c r="B195" s="53" t="s">
        <v>227</v>
      </c>
      <c r="C195" s="31">
        <v>396.1</v>
      </c>
      <c r="D195" s="36">
        <v>401.93333333333334</v>
      </c>
      <c r="E195" s="36">
        <v>389.16666666666669</v>
      </c>
      <c r="F195" s="36">
        <v>382.23333333333335</v>
      </c>
      <c r="G195" s="36">
        <v>369.4666666666667</v>
      </c>
      <c r="H195" s="36">
        <v>408.86666666666667</v>
      </c>
      <c r="I195" s="36">
        <v>421.63333333333333</v>
      </c>
      <c r="J195" s="36">
        <v>428.56666666666666</v>
      </c>
      <c r="K195" s="31">
        <v>414.7</v>
      </c>
      <c r="L195" s="31">
        <v>395</v>
      </c>
      <c r="M195" s="31">
        <v>268.12421999999998</v>
      </c>
      <c r="N195" s="1"/>
      <c r="O195" s="1"/>
    </row>
    <row r="196" spans="1:15" ht="12.75" customHeight="1">
      <c r="A196" s="51">
        <v>187</v>
      </c>
      <c r="B196" s="53" t="s">
        <v>228</v>
      </c>
      <c r="C196" s="31">
        <v>152.5</v>
      </c>
      <c r="D196" s="36">
        <v>152.65</v>
      </c>
      <c r="E196" s="36">
        <v>150.75</v>
      </c>
      <c r="F196" s="36">
        <v>149</v>
      </c>
      <c r="G196" s="36">
        <v>147.1</v>
      </c>
      <c r="H196" s="36">
        <v>154.4</v>
      </c>
      <c r="I196" s="36">
        <v>156.30000000000004</v>
      </c>
      <c r="J196" s="36">
        <v>158.05000000000001</v>
      </c>
      <c r="K196" s="31">
        <v>154.55000000000001</v>
      </c>
      <c r="L196" s="31">
        <v>150.9</v>
      </c>
      <c r="M196" s="31">
        <v>349.47937000000002</v>
      </c>
      <c r="N196" s="1"/>
      <c r="O196" s="1"/>
    </row>
    <row r="197" spans="1:15" ht="12.75" customHeight="1">
      <c r="A197" s="51">
        <v>188</v>
      </c>
      <c r="B197" s="53" t="s">
        <v>230</v>
      </c>
      <c r="C197" s="31">
        <v>1292.3</v>
      </c>
      <c r="D197" s="36">
        <v>1292.55</v>
      </c>
      <c r="E197" s="36">
        <v>1277.4499999999998</v>
      </c>
      <c r="F197" s="36">
        <v>1262.5999999999999</v>
      </c>
      <c r="G197" s="36">
        <v>1247.4999999999998</v>
      </c>
      <c r="H197" s="36">
        <v>1307.3999999999999</v>
      </c>
      <c r="I197" s="36">
        <v>1322.4999999999998</v>
      </c>
      <c r="J197" s="36">
        <v>1337.35</v>
      </c>
      <c r="K197" s="31">
        <v>1307.6500000000001</v>
      </c>
      <c r="L197" s="31">
        <v>1277.7</v>
      </c>
      <c r="M197" s="31">
        <v>19.630680000000002</v>
      </c>
      <c r="N197" s="1"/>
      <c r="O197" s="1"/>
    </row>
    <row r="198" spans="1:15" ht="12.75" customHeight="1">
      <c r="A198" s="51">
        <v>189</v>
      </c>
      <c r="B198" s="53" t="s">
        <v>208</v>
      </c>
      <c r="C198" s="31">
        <v>808.5</v>
      </c>
      <c r="D198" s="36">
        <v>809.85</v>
      </c>
      <c r="E198" s="36">
        <v>802.75</v>
      </c>
      <c r="F198" s="36">
        <v>797</v>
      </c>
      <c r="G198" s="36">
        <v>789.9</v>
      </c>
      <c r="H198" s="36">
        <v>815.6</v>
      </c>
      <c r="I198" s="36">
        <v>822.70000000000016</v>
      </c>
      <c r="J198" s="36">
        <v>828.45</v>
      </c>
      <c r="K198" s="31">
        <v>816.95</v>
      </c>
      <c r="L198" s="31">
        <v>804.1</v>
      </c>
      <c r="M198" s="31">
        <v>5.3313899999999999</v>
      </c>
      <c r="N198" s="1"/>
      <c r="O198" s="1"/>
    </row>
    <row r="199" spans="1:15" ht="12.75" customHeight="1">
      <c r="A199" s="51">
        <v>190</v>
      </c>
      <c r="B199" s="53" t="s">
        <v>231</v>
      </c>
      <c r="C199" s="31">
        <v>3748.8</v>
      </c>
      <c r="D199" s="36">
        <v>3742.7666666666664</v>
      </c>
      <c r="E199" s="36">
        <v>3719.5333333333328</v>
      </c>
      <c r="F199" s="36">
        <v>3690.2666666666664</v>
      </c>
      <c r="G199" s="36">
        <v>3667.0333333333328</v>
      </c>
      <c r="H199" s="36">
        <v>3772.0333333333328</v>
      </c>
      <c r="I199" s="36">
        <v>3795.2666666666664</v>
      </c>
      <c r="J199" s="36">
        <v>3824.5333333333328</v>
      </c>
      <c r="K199" s="31">
        <v>3766</v>
      </c>
      <c r="L199" s="31">
        <v>3713.5</v>
      </c>
      <c r="M199" s="31">
        <v>5.6456900000000001</v>
      </c>
      <c r="N199" s="1"/>
      <c r="O199" s="1"/>
    </row>
    <row r="200" spans="1:15" ht="12.75" customHeight="1">
      <c r="A200" s="51">
        <v>191</v>
      </c>
      <c r="B200" s="53" t="s">
        <v>232</v>
      </c>
      <c r="C200" s="31">
        <v>2673.95</v>
      </c>
      <c r="D200" s="36">
        <v>2680.3166666666666</v>
      </c>
      <c r="E200" s="36">
        <v>2648.6833333333334</v>
      </c>
      <c r="F200" s="36">
        <v>2623.416666666667</v>
      </c>
      <c r="G200" s="36">
        <v>2591.7833333333338</v>
      </c>
      <c r="H200" s="36">
        <v>2705.583333333333</v>
      </c>
      <c r="I200" s="36">
        <v>2737.2166666666662</v>
      </c>
      <c r="J200" s="36">
        <v>2762.4833333333327</v>
      </c>
      <c r="K200" s="31">
        <v>2711.95</v>
      </c>
      <c r="L200" s="31">
        <v>2655.05</v>
      </c>
      <c r="M200" s="31">
        <v>1.3688400000000001</v>
      </c>
      <c r="N200" s="1"/>
      <c r="O200" s="1"/>
    </row>
    <row r="201" spans="1:15" ht="12.75" customHeight="1">
      <c r="A201" s="51">
        <v>192</v>
      </c>
      <c r="B201" s="53" t="s">
        <v>299</v>
      </c>
      <c r="C201" s="31">
        <v>1198.7</v>
      </c>
      <c r="D201" s="36">
        <v>1184.8</v>
      </c>
      <c r="E201" s="36">
        <v>1157.8999999999999</v>
      </c>
      <c r="F201" s="36">
        <v>1117.0999999999999</v>
      </c>
      <c r="G201" s="36">
        <v>1090.1999999999998</v>
      </c>
      <c r="H201" s="36">
        <v>1225.5999999999999</v>
      </c>
      <c r="I201" s="36">
        <v>1252.5</v>
      </c>
      <c r="J201" s="36">
        <v>1293.3</v>
      </c>
      <c r="K201" s="31">
        <v>1211.7</v>
      </c>
      <c r="L201" s="31">
        <v>1144</v>
      </c>
      <c r="M201" s="31">
        <v>37.785550000000001</v>
      </c>
      <c r="N201" s="1"/>
      <c r="O201" s="1"/>
    </row>
    <row r="202" spans="1:15" ht="12.75" customHeight="1">
      <c r="A202" s="51">
        <v>193</v>
      </c>
      <c r="B202" s="53" t="s">
        <v>233</v>
      </c>
      <c r="C202" s="31">
        <v>4008.6</v>
      </c>
      <c r="D202" s="36">
        <v>4014.9166666666665</v>
      </c>
      <c r="E202" s="36">
        <v>3951.2333333333331</v>
      </c>
      <c r="F202" s="36">
        <v>3893.8666666666668</v>
      </c>
      <c r="G202" s="36">
        <v>3830.1833333333334</v>
      </c>
      <c r="H202" s="36">
        <v>4072.2833333333328</v>
      </c>
      <c r="I202" s="36">
        <v>4135.9666666666662</v>
      </c>
      <c r="J202" s="36">
        <v>4193.3333333333321</v>
      </c>
      <c r="K202" s="31">
        <v>4078.6</v>
      </c>
      <c r="L202" s="31">
        <v>3957.55</v>
      </c>
      <c r="M202" s="31">
        <v>8.9956999999999994</v>
      </c>
      <c r="N202" s="1"/>
      <c r="O202" s="1"/>
    </row>
    <row r="203" spans="1:15" ht="12.75" customHeight="1">
      <c r="A203" s="51">
        <v>194</v>
      </c>
      <c r="B203" s="53" t="s">
        <v>301</v>
      </c>
      <c r="C203" s="31">
        <v>3548.05</v>
      </c>
      <c r="D203" s="36">
        <v>3538.35</v>
      </c>
      <c r="E203" s="36">
        <v>3501.7</v>
      </c>
      <c r="F203" s="36">
        <v>3455.35</v>
      </c>
      <c r="G203" s="36">
        <v>3418.7</v>
      </c>
      <c r="H203" s="36">
        <v>3584.7</v>
      </c>
      <c r="I203" s="36">
        <v>3621.3500000000004</v>
      </c>
      <c r="J203" s="36">
        <v>3667.7</v>
      </c>
      <c r="K203" s="31">
        <v>3575</v>
      </c>
      <c r="L203" s="31">
        <v>3492</v>
      </c>
      <c r="M203" s="31">
        <v>1.0586899999999999</v>
      </c>
      <c r="N203" s="1"/>
      <c r="O203" s="1"/>
    </row>
    <row r="204" spans="1:15" ht="12.75" customHeight="1">
      <c r="A204" s="51">
        <v>195</v>
      </c>
      <c r="B204" s="53" t="s">
        <v>237</v>
      </c>
      <c r="C204" s="31">
        <v>474.05</v>
      </c>
      <c r="D204" s="36">
        <v>475.11666666666662</v>
      </c>
      <c r="E204" s="36">
        <v>471.28333333333325</v>
      </c>
      <c r="F204" s="36">
        <v>468.51666666666665</v>
      </c>
      <c r="G204" s="36">
        <v>464.68333333333328</v>
      </c>
      <c r="H204" s="36">
        <v>477.88333333333321</v>
      </c>
      <c r="I204" s="36">
        <v>481.71666666666658</v>
      </c>
      <c r="J204" s="36">
        <v>484.48333333333318</v>
      </c>
      <c r="K204" s="31">
        <v>478.95</v>
      </c>
      <c r="L204" s="31">
        <v>472.35</v>
      </c>
      <c r="M204" s="31">
        <v>30.309370000000001</v>
      </c>
      <c r="N204" s="1"/>
      <c r="O204" s="1"/>
    </row>
    <row r="205" spans="1:15" ht="12.75" customHeight="1">
      <c r="A205" s="51">
        <v>196</v>
      </c>
      <c r="B205" s="53" t="s">
        <v>236</v>
      </c>
      <c r="C205" s="31">
        <v>9615.5</v>
      </c>
      <c r="D205" s="36">
        <v>9639.9499999999989</v>
      </c>
      <c r="E205" s="36">
        <v>9550.9499999999971</v>
      </c>
      <c r="F205" s="36">
        <v>9486.3999999999978</v>
      </c>
      <c r="G205" s="36">
        <v>9397.399999999996</v>
      </c>
      <c r="H205" s="36">
        <v>9704.4999999999982</v>
      </c>
      <c r="I205" s="36">
        <v>9793.5000000000018</v>
      </c>
      <c r="J205" s="36">
        <v>9858.0499999999993</v>
      </c>
      <c r="K205" s="31">
        <v>9728.9500000000007</v>
      </c>
      <c r="L205" s="31">
        <v>9575.4</v>
      </c>
      <c r="M205" s="31">
        <v>2.3542999999999998</v>
      </c>
      <c r="N205" s="1"/>
      <c r="O205" s="1"/>
    </row>
    <row r="206" spans="1:15" ht="12.75" customHeight="1">
      <c r="A206" s="51">
        <v>197</v>
      </c>
      <c r="B206" s="53" t="s">
        <v>302</v>
      </c>
      <c r="C206" s="31">
        <v>150.4</v>
      </c>
      <c r="D206" s="36">
        <v>151.28333333333333</v>
      </c>
      <c r="E206" s="36">
        <v>147.11666666666667</v>
      </c>
      <c r="F206" s="36">
        <v>143.83333333333334</v>
      </c>
      <c r="G206" s="36">
        <v>139.66666666666669</v>
      </c>
      <c r="H206" s="36">
        <v>154.56666666666666</v>
      </c>
      <c r="I206" s="36">
        <v>158.73333333333335</v>
      </c>
      <c r="J206" s="36">
        <v>162.01666666666665</v>
      </c>
      <c r="K206" s="31">
        <v>155.44999999999999</v>
      </c>
      <c r="L206" s="31">
        <v>148</v>
      </c>
      <c r="M206" s="31">
        <v>221.73988</v>
      </c>
      <c r="N206" s="1"/>
      <c r="O206" s="1"/>
    </row>
    <row r="207" spans="1:15" ht="12.75" customHeight="1">
      <c r="A207" s="51">
        <v>198</v>
      </c>
      <c r="B207" s="53" t="s">
        <v>235</v>
      </c>
      <c r="C207" s="31">
        <v>1718.25</v>
      </c>
      <c r="D207" s="36">
        <v>1720.2666666666667</v>
      </c>
      <c r="E207" s="36">
        <v>1690.5333333333333</v>
      </c>
      <c r="F207" s="36">
        <v>1662.8166666666666</v>
      </c>
      <c r="G207" s="36">
        <v>1633.0833333333333</v>
      </c>
      <c r="H207" s="36">
        <v>1747.9833333333333</v>
      </c>
      <c r="I207" s="36">
        <v>1777.7166666666665</v>
      </c>
      <c r="J207" s="36">
        <v>1805.4333333333334</v>
      </c>
      <c r="K207" s="31">
        <v>1750</v>
      </c>
      <c r="L207" s="31">
        <v>1692.55</v>
      </c>
      <c r="M207" s="31">
        <v>6.8810399999999996</v>
      </c>
      <c r="N207" s="1"/>
      <c r="O207" s="1"/>
    </row>
    <row r="208" spans="1:15" ht="12.75" customHeight="1">
      <c r="A208" s="51">
        <v>199</v>
      </c>
      <c r="B208" s="53" t="s">
        <v>176</v>
      </c>
      <c r="C208" s="31">
        <v>1132.8499999999999</v>
      </c>
      <c r="D208" s="36">
        <v>1135.5833333333333</v>
      </c>
      <c r="E208" s="36">
        <v>1124.2166666666665</v>
      </c>
      <c r="F208" s="36">
        <v>1115.5833333333333</v>
      </c>
      <c r="G208" s="36">
        <v>1104.2166666666665</v>
      </c>
      <c r="H208" s="36">
        <v>1144.2166666666665</v>
      </c>
      <c r="I208" s="36">
        <v>1155.5833333333333</v>
      </c>
      <c r="J208" s="36">
        <v>1164.2166666666665</v>
      </c>
      <c r="K208" s="31">
        <v>1146.95</v>
      </c>
      <c r="L208" s="31">
        <v>1126.95</v>
      </c>
      <c r="M208" s="31">
        <v>3.75718</v>
      </c>
      <c r="N208" s="1"/>
      <c r="O208" s="1"/>
    </row>
    <row r="209" spans="1:15" ht="12.75" customHeight="1">
      <c r="A209" s="51">
        <v>200</v>
      </c>
      <c r="B209" s="53" t="s">
        <v>303</v>
      </c>
      <c r="C209" s="31">
        <v>1422.55</v>
      </c>
      <c r="D209" s="36">
        <v>1418.1833333333334</v>
      </c>
      <c r="E209" s="36">
        <v>1403.3666666666668</v>
      </c>
      <c r="F209" s="36">
        <v>1384.1833333333334</v>
      </c>
      <c r="G209" s="36">
        <v>1369.3666666666668</v>
      </c>
      <c r="H209" s="36">
        <v>1437.3666666666668</v>
      </c>
      <c r="I209" s="36">
        <v>1452.1833333333334</v>
      </c>
      <c r="J209" s="36">
        <v>1471.3666666666668</v>
      </c>
      <c r="K209" s="31">
        <v>1433</v>
      </c>
      <c r="L209" s="31">
        <v>1399</v>
      </c>
      <c r="M209" s="31">
        <v>17.55415</v>
      </c>
      <c r="N209" s="1"/>
      <c r="O209" s="1"/>
    </row>
    <row r="210" spans="1:15" ht="12.75" customHeight="1">
      <c r="A210" s="51">
        <v>201</v>
      </c>
      <c r="B210" s="53" t="s">
        <v>238</v>
      </c>
      <c r="C210" s="31">
        <v>270.3</v>
      </c>
      <c r="D210" s="36">
        <v>271.53333333333336</v>
      </c>
      <c r="E210" s="36">
        <v>266.26666666666671</v>
      </c>
      <c r="F210" s="36">
        <v>262.23333333333335</v>
      </c>
      <c r="G210" s="36">
        <v>256.9666666666667</v>
      </c>
      <c r="H210" s="36">
        <v>275.56666666666672</v>
      </c>
      <c r="I210" s="36">
        <v>280.83333333333337</v>
      </c>
      <c r="J210" s="36">
        <v>284.86666666666673</v>
      </c>
      <c r="K210" s="31">
        <v>276.8</v>
      </c>
      <c r="L210" s="31">
        <v>267.5</v>
      </c>
      <c r="M210" s="31">
        <v>72.204509999999999</v>
      </c>
      <c r="N210" s="1"/>
      <c r="O210" s="1"/>
    </row>
    <row r="211" spans="1:15" ht="12.75" customHeight="1">
      <c r="A211" s="51">
        <v>202</v>
      </c>
      <c r="B211" s="53" t="s">
        <v>141</v>
      </c>
      <c r="C211" s="31">
        <v>13.7</v>
      </c>
      <c r="D211" s="36">
        <v>13.683333333333332</v>
      </c>
      <c r="E211" s="36">
        <v>13.466666666666663</v>
      </c>
      <c r="F211" s="36">
        <v>13.233333333333331</v>
      </c>
      <c r="G211" s="36">
        <v>13.016666666666662</v>
      </c>
      <c r="H211" s="36">
        <v>13.916666666666664</v>
      </c>
      <c r="I211" s="36">
        <v>14.133333333333333</v>
      </c>
      <c r="J211" s="36">
        <v>14.366666666666665</v>
      </c>
      <c r="K211" s="31">
        <v>13.9</v>
      </c>
      <c r="L211" s="31">
        <v>13.45</v>
      </c>
      <c r="M211" s="31">
        <v>3084.6003700000001</v>
      </c>
      <c r="N211" s="1"/>
      <c r="O211" s="1"/>
    </row>
    <row r="212" spans="1:15" ht="12.75" customHeight="1">
      <c r="A212" s="51">
        <v>203</v>
      </c>
      <c r="B212" s="53" t="s">
        <v>239</v>
      </c>
      <c r="C212" s="31">
        <v>1053.95</v>
      </c>
      <c r="D212" s="36">
        <v>1060.7333333333333</v>
      </c>
      <c r="E212" s="36">
        <v>1042.7166666666667</v>
      </c>
      <c r="F212" s="36">
        <v>1031.4833333333333</v>
      </c>
      <c r="G212" s="36">
        <v>1013.4666666666667</v>
      </c>
      <c r="H212" s="36">
        <v>1071.9666666666667</v>
      </c>
      <c r="I212" s="36">
        <v>1089.9833333333336</v>
      </c>
      <c r="J212" s="36">
        <v>1101.2166666666667</v>
      </c>
      <c r="K212" s="31">
        <v>1078.75</v>
      </c>
      <c r="L212" s="31">
        <v>1049.5</v>
      </c>
      <c r="M212" s="31">
        <v>8.0349500000000003</v>
      </c>
      <c r="N212" s="1"/>
      <c r="O212" s="1"/>
    </row>
    <row r="213" spans="1:15" ht="12.75" customHeight="1">
      <c r="A213" s="51">
        <v>204</v>
      </c>
      <c r="B213" s="53" t="s">
        <v>240</v>
      </c>
      <c r="C213" s="31">
        <v>510.85</v>
      </c>
      <c r="D213" s="36">
        <v>513.69999999999993</v>
      </c>
      <c r="E213" s="36">
        <v>504.89999999999986</v>
      </c>
      <c r="F213" s="36">
        <v>498.94999999999993</v>
      </c>
      <c r="G213" s="36">
        <v>490.14999999999986</v>
      </c>
      <c r="H213" s="36">
        <v>519.64999999999986</v>
      </c>
      <c r="I213" s="36">
        <v>528.44999999999982</v>
      </c>
      <c r="J213" s="36">
        <v>534.39999999999986</v>
      </c>
      <c r="K213" s="31">
        <v>522.5</v>
      </c>
      <c r="L213" s="31">
        <v>507.75</v>
      </c>
      <c r="M213" s="31">
        <v>58.263800000000003</v>
      </c>
      <c r="N213" s="1"/>
      <c r="O213" s="1"/>
    </row>
    <row r="214" spans="1:15" ht="12.75" customHeight="1">
      <c r="A214" s="51">
        <v>205</v>
      </c>
      <c r="B214" s="53" t="s">
        <v>305</v>
      </c>
      <c r="C214" s="31">
        <v>22.85</v>
      </c>
      <c r="D214" s="36">
        <v>23.133333333333336</v>
      </c>
      <c r="E214" s="36">
        <v>22.416666666666671</v>
      </c>
      <c r="F214" s="36">
        <v>21.983333333333334</v>
      </c>
      <c r="G214" s="36">
        <v>21.266666666666669</v>
      </c>
      <c r="H214" s="36">
        <v>23.566666666666674</v>
      </c>
      <c r="I214" s="36">
        <v>24.283333333333335</v>
      </c>
      <c r="J214" s="36">
        <v>24.716666666666676</v>
      </c>
      <c r="K214" s="31">
        <v>23.85</v>
      </c>
      <c r="L214" s="31">
        <v>22.7</v>
      </c>
      <c r="M214" s="31">
        <v>2192.77943</v>
      </c>
      <c r="N214" s="1"/>
      <c r="O214" s="1"/>
    </row>
    <row r="215" spans="1:15" ht="12.75" customHeight="1">
      <c r="A215" s="51">
        <v>206</v>
      </c>
      <c r="B215" s="53" t="s">
        <v>241</v>
      </c>
      <c r="C215" s="31">
        <v>156.35</v>
      </c>
      <c r="D215" s="36">
        <v>157.04999999999998</v>
      </c>
      <c r="E215" s="36">
        <v>152.89999999999998</v>
      </c>
      <c r="F215" s="36">
        <v>149.44999999999999</v>
      </c>
      <c r="G215" s="36">
        <v>145.29999999999998</v>
      </c>
      <c r="H215" s="36">
        <v>160.49999999999997</v>
      </c>
      <c r="I215" s="36">
        <v>164.65</v>
      </c>
      <c r="J215" s="36">
        <v>168.09999999999997</v>
      </c>
      <c r="K215" s="31">
        <v>161.19999999999999</v>
      </c>
      <c r="L215" s="31">
        <v>153.6</v>
      </c>
      <c r="M215" s="31">
        <v>195.72653</v>
      </c>
      <c r="N215" s="1"/>
      <c r="O215" s="1"/>
    </row>
    <row r="216" spans="1:15" ht="12.75" customHeight="1">
      <c r="A216" s="51">
        <v>207</v>
      </c>
      <c r="B216" s="53" t="s">
        <v>306</v>
      </c>
      <c r="C216" s="31">
        <v>156.9</v>
      </c>
      <c r="D216" s="36">
        <v>155.65</v>
      </c>
      <c r="E216" s="36">
        <v>153.4</v>
      </c>
      <c r="F216" s="36">
        <v>149.9</v>
      </c>
      <c r="G216" s="36">
        <v>147.65</v>
      </c>
      <c r="H216" s="36">
        <v>159.15</v>
      </c>
      <c r="I216" s="36">
        <v>161.4</v>
      </c>
      <c r="J216" s="36">
        <v>164.9</v>
      </c>
      <c r="K216" s="31">
        <v>157.9</v>
      </c>
      <c r="L216" s="31">
        <v>152.15</v>
      </c>
      <c r="M216" s="31">
        <v>311.59766000000002</v>
      </c>
      <c r="N216" s="1"/>
      <c r="O216" s="1"/>
    </row>
    <row r="217" spans="1:15" ht="12.75" customHeight="1">
      <c r="A217" s="51">
        <v>208</v>
      </c>
      <c r="B217" s="53" t="s">
        <v>242</v>
      </c>
      <c r="C217" s="31">
        <v>987.7</v>
      </c>
      <c r="D217" s="36">
        <v>991.7166666666667</v>
      </c>
      <c r="E217" s="36">
        <v>975.98333333333335</v>
      </c>
      <c r="F217" s="36">
        <v>964.26666666666665</v>
      </c>
      <c r="G217" s="36">
        <v>948.5333333333333</v>
      </c>
      <c r="H217" s="36">
        <v>1003.4333333333334</v>
      </c>
      <c r="I217" s="36">
        <v>1019.1666666666667</v>
      </c>
      <c r="J217" s="36">
        <v>1030.8833333333334</v>
      </c>
      <c r="K217" s="31">
        <v>1007.45</v>
      </c>
      <c r="L217" s="31">
        <v>980</v>
      </c>
      <c r="M217" s="31">
        <v>11.392379999999999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307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308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243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244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245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246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247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248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249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250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251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252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253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254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255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256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257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3"/>
      <c r="B1" s="354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45364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7" t="s">
        <v>16</v>
      </c>
      <c r="B9" s="349" t="s">
        <v>18</v>
      </c>
      <c r="C9" s="352" t="s">
        <v>20</v>
      </c>
      <c r="D9" s="352" t="s">
        <v>21</v>
      </c>
      <c r="E9" s="344" t="s">
        <v>22</v>
      </c>
      <c r="F9" s="345"/>
      <c r="G9" s="346"/>
      <c r="H9" s="344" t="s">
        <v>23</v>
      </c>
      <c r="I9" s="345"/>
      <c r="J9" s="346"/>
      <c r="K9" s="26"/>
      <c r="L9" s="27"/>
      <c r="M9" s="48"/>
      <c r="N9" s="1"/>
      <c r="O9" s="1"/>
    </row>
    <row r="10" spans="1:15" ht="42.75" customHeight="1">
      <c r="A10" s="348"/>
      <c r="B10" s="351"/>
      <c r="C10" s="351"/>
      <c r="D10" s="35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708.45</v>
      </c>
      <c r="D11" s="36">
        <v>709.9666666666667</v>
      </c>
      <c r="E11" s="36">
        <v>688.48333333333335</v>
      </c>
      <c r="F11" s="36">
        <v>668.51666666666665</v>
      </c>
      <c r="G11" s="36">
        <v>647.0333333333333</v>
      </c>
      <c r="H11" s="36">
        <v>729.93333333333339</v>
      </c>
      <c r="I11" s="36">
        <v>751.41666666666674</v>
      </c>
      <c r="J11" s="36">
        <v>771.38333333333344</v>
      </c>
      <c r="K11" s="31">
        <v>731.45</v>
      </c>
      <c r="L11" s="31">
        <v>690</v>
      </c>
      <c r="M11" s="31">
        <v>5.9494999999999996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30843.200000000001</v>
      </c>
      <c r="D12" s="36">
        <v>30660.399999999998</v>
      </c>
      <c r="E12" s="36">
        <v>30188.349999999995</v>
      </c>
      <c r="F12" s="36">
        <v>29533.499999999996</v>
      </c>
      <c r="G12" s="36">
        <v>29061.449999999993</v>
      </c>
      <c r="H12" s="36">
        <v>31315.249999999996</v>
      </c>
      <c r="I12" s="36">
        <v>31787.3</v>
      </c>
      <c r="J12" s="36">
        <v>32442.149999999998</v>
      </c>
      <c r="K12" s="31">
        <v>31132.45</v>
      </c>
      <c r="L12" s="31">
        <v>30005.55</v>
      </c>
      <c r="M12" s="31">
        <v>3.6299999999999999E-2</v>
      </c>
      <c r="N12" s="1"/>
      <c r="O12" s="1"/>
    </row>
    <row r="13" spans="1:15" ht="12" customHeight="1">
      <c r="A13" s="33">
        <v>3</v>
      </c>
      <c r="B13" s="53" t="s">
        <v>42</v>
      </c>
      <c r="C13" s="31">
        <v>5718</v>
      </c>
      <c r="D13" s="36">
        <v>5754.333333333333</v>
      </c>
      <c r="E13" s="36">
        <v>5653.6666666666661</v>
      </c>
      <c r="F13" s="36">
        <v>5589.333333333333</v>
      </c>
      <c r="G13" s="36">
        <v>5488.6666666666661</v>
      </c>
      <c r="H13" s="36">
        <v>5818.6666666666661</v>
      </c>
      <c r="I13" s="36">
        <v>5919.3333333333321</v>
      </c>
      <c r="J13" s="36">
        <v>5983.6666666666661</v>
      </c>
      <c r="K13" s="31">
        <v>5855</v>
      </c>
      <c r="L13" s="31">
        <v>5690</v>
      </c>
      <c r="M13" s="31">
        <v>3.1081300000000001</v>
      </c>
      <c r="N13" s="1"/>
      <c r="O13" s="1"/>
    </row>
    <row r="14" spans="1:15" ht="12" customHeight="1">
      <c r="A14" s="33">
        <v>4</v>
      </c>
      <c r="B14" s="53" t="s">
        <v>50</v>
      </c>
      <c r="C14" s="31">
        <v>2561.6</v>
      </c>
      <c r="D14" s="36">
        <v>2590.3333333333335</v>
      </c>
      <c r="E14" s="36">
        <v>2521.3166666666671</v>
      </c>
      <c r="F14" s="36">
        <v>2481.0333333333338</v>
      </c>
      <c r="G14" s="36">
        <v>2412.0166666666673</v>
      </c>
      <c r="H14" s="36">
        <v>2630.6166666666668</v>
      </c>
      <c r="I14" s="36">
        <v>2699.6333333333332</v>
      </c>
      <c r="J14" s="36">
        <v>2739.9166666666665</v>
      </c>
      <c r="K14" s="31">
        <v>2659.35</v>
      </c>
      <c r="L14" s="31">
        <v>2550.0500000000002</v>
      </c>
      <c r="M14" s="31">
        <v>2.8888600000000002</v>
      </c>
      <c r="N14" s="1"/>
      <c r="O14" s="1"/>
    </row>
    <row r="15" spans="1:15" ht="12" customHeight="1">
      <c r="A15" s="33">
        <v>5</v>
      </c>
      <c r="B15" s="53" t="s">
        <v>314</v>
      </c>
      <c r="C15" s="31">
        <v>3694.9</v>
      </c>
      <c r="D15" s="36">
        <v>3675.7333333333336</v>
      </c>
      <c r="E15" s="36">
        <v>3641.5166666666673</v>
      </c>
      <c r="F15" s="36">
        <v>3588.1333333333337</v>
      </c>
      <c r="G15" s="36">
        <v>3553.9166666666674</v>
      </c>
      <c r="H15" s="36">
        <v>3729.1166666666672</v>
      </c>
      <c r="I15" s="36">
        <v>3763.3333333333335</v>
      </c>
      <c r="J15" s="36">
        <v>3816.7166666666672</v>
      </c>
      <c r="K15" s="31">
        <v>3709.95</v>
      </c>
      <c r="L15" s="31">
        <v>3622.35</v>
      </c>
      <c r="M15" s="31">
        <v>0.30137000000000003</v>
      </c>
      <c r="N15" s="1"/>
      <c r="O15" s="1"/>
    </row>
    <row r="16" spans="1:15" ht="12" customHeight="1">
      <c r="A16" s="33">
        <v>6</v>
      </c>
      <c r="B16" s="53" t="s">
        <v>315</v>
      </c>
      <c r="C16" s="31">
        <v>1592.6</v>
      </c>
      <c r="D16" s="36">
        <v>1588.3</v>
      </c>
      <c r="E16" s="36">
        <v>1576.6999999999998</v>
      </c>
      <c r="F16" s="36">
        <v>1560.8</v>
      </c>
      <c r="G16" s="36">
        <v>1549.1999999999998</v>
      </c>
      <c r="H16" s="36">
        <v>1604.1999999999998</v>
      </c>
      <c r="I16" s="36">
        <v>1615.7999999999997</v>
      </c>
      <c r="J16" s="36">
        <v>1631.6999999999998</v>
      </c>
      <c r="K16" s="31">
        <v>1599.9</v>
      </c>
      <c r="L16" s="31">
        <v>1572.4</v>
      </c>
      <c r="M16" s="31">
        <v>4.5880900000000002</v>
      </c>
      <c r="N16" s="1"/>
      <c r="O16" s="1"/>
    </row>
    <row r="17" spans="1:15" ht="12" customHeight="1">
      <c r="A17" s="33">
        <v>7</v>
      </c>
      <c r="B17" s="53" t="s">
        <v>64</v>
      </c>
      <c r="C17" s="31">
        <v>576.04999999999995</v>
      </c>
      <c r="D17" s="36">
        <v>580.51666666666677</v>
      </c>
      <c r="E17" s="36">
        <v>570.18333333333351</v>
      </c>
      <c r="F17" s="36">
        <v>564.31666666666672</v>
      </c>
      <c r="G17" s="36">
        <v>553.98333333333346</v>
      </c>
      <c r="H17" s="36">
        <v>586.38333333333355</v>
      </c>
      <c r="I17" s="36">
        <v>596.71666666666681</v>
      </c>
      <c r="J17" s="36">
        <v>602.5833333333336</v>
      </c>
      <c r="K17" s="31">
        <v>590.85</v>
      </c>
      <c r="L17" s="31">
        <v>574.65</v>
      </c>
      <c r="M17" s="31">
        <v>26.574719999999999</v>
      </c>
      <c r="N17" s="1"/>
      <c r="O17" s="1"/>
    </row>
    <row r="18" spans="1:15" ht="12" customHeight="1">
      <c r="A18" s="33">
        <v>8</v>
      </c>
      <c r="B18" s="53" t="s">
        <v>316</v>
      </c>
      <c r="C18" s="31">
        <v>459.25</v>
      </c>
      <c r="D18" s="36">
        <v>462.33333333333331</v>
      </c>
      <c r="E18" s="36">
        <v>454.91666666666663</v>
      </c>
      <c r="F18" s="36">
        <v>450.58333333333331</v>
      </c>
      <c r="G18" s="36">
        <v>443.16666666666663</v>
      </c>
      <c r="H18" s="36">
        <v>466.66666666666663</v>
      </c>
      <c r="I18" s="36">
        <v>474.08333333333326</v>
      </c>
      <c r="J18" s="36">
        <v>478.41666666666663</v>
      </c>
      <c r="K18" s="31">
        <v>469.75</v>
      </c>
      <c r="L18" s="31">
        <v>458</v>
      </c>
      <c r="M18" s="31">
        <v>1.2221599999999999</v>
      </c>
      <c r="N18" s="1"/>
      <c r="O18" s="1"/>
    </row>
    <row r="19" spans="1:15" ht="12" customHeight="1">
      <c r="A19" s="33">
        <v>9</v>
      </c>
      <c r="B19" s="53" t="s">
        <v>40</v>
      </c>
      <c r="C19" s="31">
        <v>646.85</v>
      </c>
      <c r="D19" s="36">
        <v>650.38333333333333</v>
      </c>
      <c r="E19" s="36">
        <v>641.01666666666665</v>
      </c>
      <c r="F19" s="36">
        <v>635.18333333333328</v>
      </c>
      <c r="G19" s="36">
        <v>625.81666666666661</v>
      </c>
      <c r="H19" s="36">
        <v>656.2166666666667</v>
      </c>
      <c r="I19" s="36">
        <v>665.58333333333326</v>
      </c>
      <c r="J19" s="36">
        <v>671.41666666666674</v>
      </c>
      <c r="K19" s="31">
        <v>659.75</v>
      </c>
      <c r="L19" s="31">
        <v>644.54999999999995</v>
      </c>
      <c r="M19" s="31">
        <v>6.7477900000000002</v>
      </c>
      <c r="N19" s="1"/>
      <c r="O19" s="1"/>
    </row>
    <row r="20" spans="1:15" ht="12" customHeight="1">
      <c r="A20" s="33">
        <v>10</v>
      </c>
      <c r="B20" s="53" t="s">
        <v>317</v>
      </c>
      <c r="C20" s="31">
        <v>1379.05</v>
      </c>
      <c r="D20" s="36">
        <v>1375.7833333333335</v>
      </c>
      <c r="E20" s="36">
        <v>1360.2666666666671</v>
      </c>
      <c r="F20" s="36">
        <v>1341.4833333333336</v>
      </c>
      <c r="G20" s="36">
        <v>1325.9666666666672</v>
      </c>
      <c r="H20" s="36">
        <v>1394.5666666666671</v>
      </c>
      <c r="I20" s="36">
        <v>1410.0833333333335</v>
      </c>
      <c r="J20" s="36">
        <v>1428.866666666667</v>
      </c>
      <c r="K20" s="31">
        <v>1391.3</v>
      </c>
      <c r="L20" s="31">
        <v>1357</v>
      </c>
      <c r="M20" s="31">
        <v>2.0209100000000002</v>
      </c>
      <c r="N20" s="1"/>
      <c r="O20" s="1"/>
    </row>
    <row r="21" spans="1:15" ht="12" customHeight="1">
      <c r="A21" s="33">
        <v>11</v>
      </c>
      <c r="B21" s="53" t="s">
        <v>44</v>
      </c>
      <c r="C21" s="31">
        <v>26993.7</v>
      </c>
      <c r="D21" s="36">
        <v>27107.666666666668</v>
      </c>
      <c r="E21" s="36">
        <v>26815.333333333336</v>
      </c>
      <c r="F21" s="36">
        <v>26636.966666666667</v>
      </c>
      <c r="G21" s="36">
        <v>26344.633333333335</v>
      </c>
      <c r="H21" s="36">
        <v>27286.033333333336</v>
      </c>
      <c r="I21" s="36">
        <v>27578.366666666672</v>
      </c>
      <c r="J21" s="36">
        <v>27756.733333333337</v>
      </c>
      <c r="K21" s="31">
        <v>27400</v>
      </c>
      <c r="L21" s="31">
        <v>26929.3</v>
      </c>
      <c r="M21" s="31">
        <v>7.102E-2</v>
      </c>
      <c r="N21" s="1"/>
      <c r="O21" s="1"/>
    </row>
    <row r="22" spans="1:15" ht="12" customHeight="1">
      <c r="A22" s="33">
        <v>12</v>
      </c>
      <c r="B22" s="53" t="s">
        <v>886</v>
      </c>
      <c r="C22" s="31">
        <v>1037.25</v>
      </c>
      <c r="D22" s="36">
        <v>1044.4333333333334</v>
      </c>
      <c r="E22" s="36">
        <v>1019.8666666666668</v>
      </c>
      <c r="F22" s="36">
        <v>1002.4833333333333</v>
      </c>
      <c r="G22" s="36">
        <v>977.91666666666674</v>
      </c>
      <c r="H22" s="36">
        <v>1061.8166666666668</v>
      </c>
      <c r="I22" s="36">
        <v>1086.3833333333334</v>
      </c>
      <c r="J22" s="36">
        <v>1103.7666666666669</v>
      </c>
      <c r="K22" s="31">
        <v>1069</v>
      </c>
      <c r="L22" s="31">
        <v>1027.05</v>
      </c>
      <c r="M22" s="31">
        <v>28.952010000000001</v>
      </c>
      <c r="N22" s="1"/>
      <c r="O22" s="1"/>
    </row>
    <row r="23" spans="1:15" ht="12.75" customHeight="1">
      <c r="A23" s="33">
        <v>13</v>
      </c>
      <c r="B23" s="53" t="s">
        <v>51</v>
      </c>
      <c r="C23" s="31">
        <v>3122.5</v>
      </c>
      <c r="D23" s="36">
        <v>3152.0666666666671</v>
      </c>
      <c r="E23" s="36">
        <v>3081.4333333333343</v>
      </c>
      <c r="F23" s="36">
        <v>3040.3666666666672</v>
      </c>
      <c r="G23" s="36">
        <v>2969.7333333333345</v>
      </c>
      <c r="H23" s="36">
        <v>3193.1333333333341</v>
      </c>
      <c r="I23" s="36">
        <v>3263.7666666666664</v>
      </c>
      <c r="J23" s="36">
        <v>3304.8333333333339</v>
      </c>
      <c r="K23" s="31">
        <v>3222.7</v>
      </c>
      <c r="L23" s="31">
        <v>3111</v>
      </c>
      <c r="M23" s="31">
        <v>11.994870000000001</v>
      </c>
      <c r="N23" s="1"/>
      <c r="O23" s="1"/>
    </row>
    <row r="24" spans="1:15" ht="12.75" customHeight="1">
      <c r="A24" s="33">
        <v>14</v>
      </c>
      <c r="B24" s="53" t="s">
        <v>266</v>
      </c>
      <c r="C24" s="31">
        <v>1897.1</v>
      </c>
      <c r="D24" s="36">
        <v>1903.0666666666666</v>
      </c>
      <c r="E24" s="36">
        <v>1867.1333333333332</v>
      </c>
      <c r="F24" s="36">
        <v>1837.1666666666665</v>
      </c>
      <c r="G24" s="36">
        <v>1801.2333333333331</v>
      </c>
      <c r="H24" s="36">
        <v>1933.0333333333333</v>
      </c>
      <c r="I24" s="36">
        <v>1968.9666666666667</v>
      </c>
      <c r="J24" s="36">
        <v>1998.9333333333334</v>
      </c>
      <c r="K24" s="31">
        <v>1939</v>
      </c>
      <c r="L24" s="31">
        <v>1873.1</v>
      </c>
      <c r="M24" s="31">
        <v>6.3940900000000003</v>
      </c>
      <c r="N24" s="1"/>
      <c r="O24" s="1"/>
    </row>
    <row r="25" spans="1:15" ht="12.75" customHeight="1">
      <c r="A25" s="33">
        <v>15</v>
      </c>
      <c r="B25" s="53" t="s">
        <v>52</v>
      </c>
      <c r="C25" s="31">
        <v>1301.3</v>
      </c>
      <c r="D25" s="36">
        <v>1313.8999999999999</v>
      </c>
      <c r="E25" s="36">
        <v>1280.8499999999997</v>
      </c>
      <c r="F25" s="36">
        <v>1260.3999999999999</v>
      </c>
      <c r="G25" s="36">
        <v>1227.3499999999997</v>
      </c>
      <c r="H25" s="36">
        <v>1334.3499999999997</v>
      </c>
      <c r="I25" s="36">
        <v>1367.3999999999999</v>
      </c>
      <c r="J25" s="36">
        <v>1387.8499999999997</v>
      </c>
      <c r="K25" s="31">
        <v>1346.95</v>
      </c>
      <c r="L25" s="31">
        <v>1293.45</v>
      </c>
      <c r="M25" s="31">
        <v>31.397680000000001</v>
      </c>
      <c r="N25" s="1"/>
      <c r="O25" s="1"/>
    </row>
    <row r="26" spans="1:15" ht="12.75" customHeight="1">
      <c r="A26" s="33">
        <v>16</v>
      </c>
      <c r="B26" s="53" t="s">
        <v>826</v>
      </c>
      <c r="C26" s="31">
        <v>556.1</v>
      </c>
      <c r="D26" s="36">
        <v>554.69999999999993</v>
      </c>
      <c r="E26" s="36">
        <v>543.39999999999986</v>
      </c>
      <c r="F26" s="36">
        <v>530.69999999999993</v>
      </c>
      <c r="G26" s="36">
        <v>519.39999999999986</v>
      </c>
      <c r="H26" s="36">
        <v>567.39999999999986</v>
      </c>
      <c r="I26" s="36">
        <v>578.69999999999982</v>
      </c>
      <c r="J26" s="36">
        <v>591.39999999999986</v>
      </c>
      <c r="K26" s="31">
        <v>566</v>
      </c>
      <c r="L26" s="31">
        <v>542</v>
      </c>
      <c r="M26" s="31">
        <v>12.149380000000001</v>
      </c>
      <c r="N26" s="1"/>
      <c r="O26" s="1"/>
    </row>
    <row r="27" spans="1:15" ht="12.75" customHeight="1">
      <c r="A27" s="33">
        <v>17</v>
      </c>
      <c r="B27" s="53" t="s">
        <v>267</v>
      </c>
      <c r="C27" s="31">
        <v>965.1</v>
      </c>
      <c r="D27" s="36">
        <v>977.63333333333333</v>
      </c>
      <c r="E27" s="36">
        <v>947.4666666666667</v>
      </c>
      <c r="F27" s="36">
        <v>929.83333333333337</v>
      </c>
      <c r="G27" s="36">
        <v>899.66666666666674</v>
      </c>
      <c r="H27" s="36">
        <v>995.26666666666665</v>
      </c>
      <c r="I27" s="36">
        <v>1025.4333333333334</v>
      </c>
      <c r="J27" s="36">
        <v>1043.0666666666666</v>
      </c>
      <c r="K27" s="31">
        <v>1007.8</v>
      </c>
      <c r="L27" s="31">
        <v>960</v>
      </c>
      <c r="M27" s="31">
        <v>16.687169999999998</v>
      </c>
      <c r="N27" s="1"/>
      <c r="O27" s="1"/>
    </row>
    <row r="28" spans="1:15" ht="12.75" customHeight="1">
      <c r="A28" s="33">
        <v>18</v>
      </c>
      <c r="B28" s="53" t="s">
        <v>268</v>
      </c>
      <c r="C28" s="31">
        <v>347.1</v>
      </c>
      <c r="D28" s="36">
        <v>349.93333333333334</v>
      </c>
      <c r="E28" s="36">
        <v>340.9666666666667</v>
      </c>
      <c r="F28" s="36">
        <v>334.83333333333337</v>
      </c>
      <c r="G28" s="36">
        <v>325.86666666666673</v>
      </c>
      <c r="H28" s="36">
        <v>356.06666666666666</v>
      </c>
      <c r="I28" s="36">
        <v>365.03333333333325</v>
      </c>
      <c r="J28" s="36">
        <v>371.16666666666663</v>
      </c>
      <c r="K28" s="31">
        <v>358.9</v>
      </c>
      <c r="L28" s="31">
        <v>343.8</v>
      </c>
      <c r="M28" s="31">
        <v>24.738060000000001</v>
      </c>
      <c r="N28" s="1"/>
      <c r="O28" s="1"/>
    </row>
    <row r="29" spans="1:15" ht="12.75" customHeight="1">
      <c r="A29" s="33">
        <v>19</v>
      </c>
      <c r="B29" s="53" t="s">
        <v>46</v>
      </c>
      <c r="C29" s="31">
        <v>183.7</v>
      </c>
      <c r="D29" s="36">
        <v>185.63333333333333</v>
      </c>
      <c r="E29" s="36">
        <v>180.96666666666664</v>
      </c>
      <c r="F29" s="36">
        <v>178.23333333333332</v>
      </c>
      <c r="G29" s="36">
        <v>173.56666666666663</v>
      </c>
      <c r="H29" s="36">
        <v>188.36666666666665</v>
      </c>
      <c r="I29" s="36">
        <v>193.03333333333333</v>
      </c>
      <c r="J29" s="36">
        <v>195.76666666666665</v>
      </c>
      <c r="K29" s="31">
        <v>190.3</v>
      </c>
      <c r="L29" s="31">
        <v>182.9</v>
      </c>
      <c r="M29" s="31">
        <v>279.70661999999999</v>
      </c>
      <c r="N29" s="1"/>
      <c r="O29" s="1"/>
    </row>
    <row r="30" spans="1:15" ht="12.75" customHeight="1">
      <c r="A30" s="33">
        <v>20</v>
      </c>
      <c r="B30" s="53" t="s">
        <v>48</v>
      </c>
      <c r="C30" s="31">
        <v>213.35</v>
      </c>
      <c r="D30" s="36">
        <v>215.54999999999998</v>
      </c>
      <c r="E30" s="36">
        <v>210.29999999999995</v>
      </c>
      <c r="F30" s="36">
        <v>207.24999999999997</v>
      </c>
      <c r="G30" s="36">
        <v>201.99999999999994</v>
      </c>
      <c r="H30" s="36">
        <v>218.59999999999997</v>
      </c>
      <c r="I30" s="36">
        <v>223.85000000000002</v>
      </c>
      <c r="J30" s="36">
        <v>226.89999999999998</v>
      </c>
      <c r="K30" s="31">
        <v>220.8</v>
      </c>
      <c r="L30" s="31">
        <v>212.5</v>
      </c>
      <c r="M30" s="31">
        <v>37.198909999999998</v>
      </c>
      <c r="N30" s="1"/>
      <c r="O30" s="1"/>
    </row>
    <row r="31" spans="1:15" ht="12.75" customHeight="1">
      <c r="A31" s="33">
        <v>21</v>
      </c>
      <c r="B31" s="53" t="s">
        <v>318</v>
      </c>
      <c r="C31" s="31">
        <v>399.9</v>
      </c>
      <c r="D31" s="36">
        <v>401.54999999999995</v>
      </c>
      <c r="E31" s="36">
        <v>393.39999999999992</v>
      </c>
      <c r="F31" s="36">
        <v>386.9</v>
      </c>
      <c r="G31" s="36">
        <v>378.74999999999994</v>
      </c>
      <c r="H31" s="36">
        <v>408.0499999999999</v>
      </c>
      <c r="I31" s="36">
        <v>416.2</v>
      </c>
      <c r="J31" s="36">
        <v>422.69999999999987</v>
      </c>
      <c r="K31" s="31">
        <v>409.7</v>
      </c>
      <c r="L31" s="31">
        <v>395.05</v>
      </c>
      <c r="M31" s="31">
        <v>6.4568599999999998</v>
      </c>
      <c r="N31" s="1"/>
      <c r="O31" s="1"/>
    </row>
    <row r="32" spans="1:15" ht="12.75" customHeight="1">
      <c r="A32" s="33">
        <v>22</v>
      </c>
      <c r="B32" s="53" t="s">
        <v>319</v>
      </c>
      <c r="C32" s="31">
        <v>803.4</v>
      </c>
      <c r="D32" s="36">
        <v>807.44999999999993</v>
      </c>
      <c r="E32" s="36">
        <v>795.94999999999982</v>
      </c>
      <c r="F32" s="36">
        <v>788.49999999999989</v>
      </c>
      <c r="G32" s="36">
        <v>776.99999999999977</v>
      </c>
      <c r="H32" s="36">
        <v>814.89999999999986</v>
      </c>
      <c r="I32" s="36">
        <v>826.40000000000009</v>
      </c>
      <c r="J32" s="36">
        <v>833.84999999999991</v>
      </c>
      <c r="K32" s="31">
        <v>818.95</v>
      </c>
      <c r="L32" s="31">
        <v>800</v>
      </c>
      <c r="M32" s="31">
        <v>0.92428999999999994</v>
      </c>
      <c r="N32" s="1"/>
      <c r="O32" s="1"/>
    </row>
    <row r="33" spans="1:15" ht="12.75" customHeight="1">
      <c r="A33" s="33">
        <v>23</v>
      </c>
      <c r="B33" s="53" t="s">
        <v>320</v>
      </c>
      <c r="C33" s="31">
        <v>1048.0999999999999</v>
      </c>
      <c r="D33" s="36">
        <v>1051.6166666666668</v>
      </c>
      <c r="E33" s="36">
        <v>1031.5333333333335</v>
      </c>
      <c r="F33" s="36">
        <v>1014.9666666666667</v>
      </c>
      <c r="G33" s="36">
        <v>994.88333333333344</v>
      </c>
      <c r="H33" s="36">
        <v>1068.1833333333336</v>
      </c>
      <c r="I33" s="36">
        <v>1088.2666666666667</v>
      </c>
      <c r="J33" s="36">
        <v>1104.8333333333337</v>
      </c>
      <c r="K33" s="31">
        <v>1071.7</v>
      </c>
      <c r="L33" s="31">
        <v>1035.05</v>
      </c>
      <c r="M33" s="31">
        <v>2.4546899999999998</v>
      </c>
      <c r="N33" s="1"/>
      <c r="O33" s="1"/>
    </row>
    <row r="34" spans="1:15" ht="12.75" customHeight="1">
      <c r="A34" s="33">
        <v>24</v>
      </c>
      <c r="B34" s="53" t="s">
        <v>321</v>
      </c>
      <c r="C34" s="31">
        <v>2108.15</v>
      </c>
      <c r="D34" s="36">
        <v>2125.7166666666667</v>
      </c>
      <c r="E34" s="36">
        <v>2062.4333333333334</v>
      </c>
      <c r="F34" s="36">
        <v>2016.7166666666667</v>
      </c>
      <c r="G34" s="36">
        <v>1953.4333333333334</v>
      </c>
      <c r="H34" s="36">
        <v>2171.4333333333334</v>
      </c>
      <c r="I34" s="36">
        <v>2234.7166666666672</v>
      </c>
      <c r="J34" s="36">
        <v>2280.4333333333334</v>
      </c>
      <c r="K34" s="31">
        <v>2189</v>
      </c>
      <c r="L34" s="31">
        <v>2080</v>
      </c>
      <c r="M34" s="31">
        <v>0.46994000000000002</v>
      </c>
      <c r="N34" s="1"/>
      <c r="O34" s="1"/>
    </row>
    <row r="35" spans="1:15" ht="12.75" customHeight="1">
      <c r="A35" s="33">
        <v>25</v>
      </c>
      <c r="B35" s="53" t="s">
        <v>322</v>
      </c>
      <c r="C35" s="31">
        <v>980.35</v>
      </c>
      <c r="D35" s="36">
        <v>973.85</v>
      </c>
      <c r="E35" s="36">
        <v>956.75</v>
      </c>
      <c r="F35" s="36">
        <v>933.15</v>
      </c>
      <c r="G35" s="36">
        <v>916.05</v>
      </c>
      <c r="H35" s="36">
        <v>997.45</v>
      </c>
      <c r="I35" s="36">
        <v>1014.5500000000002</v>
      </c>
      <c r="J35" s="36">
        <v>1038.1500000000001</v>
      </c>
      <c r="K35" s="31">
        <v>990.95</v>
      </c>
      <c r="L35" s="31">
        <v>950.25</v>
      </c>
      <c r="M35" s="31">
        <v>1.4839899999999999</v>
      </c>
      <c r="N35" s="1"/>
      <c r="O35" s="1"/>
    </row>
    <row r="36" spans="1:15" ht="12.75" customHeight="1">
      <c r="A36" s="33">
        <v>26</v>
      </c>
      <c r="B36" s="53" t="s">
        <v>53</v>
      </c>
      <c r="C36" s="31">
        <v>5056.8</v>
      </c>
      <c r="D36" s="36">
        <v>5095.6833333333334</v>
      </c>
      <c r="E36" s="36">
        <v>5002.416666666667</v>
      </c>
      <c r="F36" s="36">
        <v>4948.0333333333338</v>
      </c>
      <c r="G36" s="36">
        <v>4854.7666666666673</v>
      </c>
      <c r="H36" s="36">
        <v>5150.0666666666666</v>
      </c>
      <c r="I36" s="36">
        <v>5243.333333333333</v>
      </c>
      <c r="J36" s="36">
        <v>5297.7166666666662</v>
      </c>
      <c r="K36" s="31">
        <v>5188.95</v>
      </c>
      <c r="L36" s="31">
        <v>5041.3</v>
      </c>
      <c r="M36" s="31">
        <v>0.70615000000000006</v>
      </c>
      <c r="N36" s="1"/>
      <c r="O36" s="1"/>
    </row>
    <row r="37" spans="1:15" ht="12.75" customHeight="1">
      <c r="A37" s="33">
        <v>27</v>
      </c>
      <c r="B37" s="53" t="s">
        <v>323</v>
      </c>
      <c r="C37" s="31">
        <v>2040.05</v>
      </c>
      <c r="D37" s="36">
        <v>2070</v>
      </c>
      <c r="E37" s="36">
        <v>2008.0500000000002</v>
      </c>
      <c r="F37" s="36">
        <v>1976.0500000000002</v>
      </c>
      <c r="G37" s="36">
        <v>1914.1000000000004</v>
      </c>
      <c r="H37" s="36">
        <v>2102</v>
      </c>
      <c r="I37" s="36">
        <v>2163.9499999999998</v>
      </c>
      <c r="J37" s="36">
        <v>2195.9499999999998</v>
      </c>
      <c r="K37" s="31">
        <v>2131.9499999999998</v>
      </c>
      <c r="L37" s="31">
        <v>2038</v>
      </c>
      <c r="M37" s="31">
        <v>0.70901999999999998</v>
      </c>
      <c r="N37" s="1"/>
      <c r="O37" s="1"/>
    </row>
    <row r="38" spans="1:15" ht="12.75" customHeight="1">
      <c r="A38" s="33">
        <v>28</v>
      </c>
      <c r="B38" s="53" t="s">
        <v>772</v>
      </c>
      <c r="C38" s="31">
        <v>75.849999999999994</v>
      </c>
      <c r="D38" s="36">
        <v>76.416666666666657</v>
      </c>
      <c r="E38" s="36">
        <v>74.033333333333317</v>
      </c>
      <c r="F38" s="36">
        <v>72.216666666666654</v>
      </c>
      <c r="G38" s="36">
        <v>69.833333333333314</v>
      </c>
      <c r="H38" s="36">
        <v>78.23333333333332</v>
      </c>
      <c r="I38" s="36">
        <v>80.616666666666646</v>
      </c>
      <c r="J38" s="36">
        <v>82.433333333333323</v>
      </c>
      <c r="K38" s="31">
        <v>78.8</v>
      </c>
      <c r="L38" s="31">
        <v>74.599999999999994</v>
      </c>
      <c r="M38" s="31">
        <v>28.212579999999999</v>
      </c>
      <c r="N38" s="1"/>
      <c r="O38" s="1"/>
    </row>
    <row r="39" spans="1:15" ht="12.75" customHeight="1">
      <c r="A39" s="33">
        <v>29</v>
      </c>
      <c r="B39" s="53" t="s">
        <v>887</v>
      </c>
      <c r="C39" s="31">
        <v>28.55</v>
      </c>
      <c r="D39" s="36">
        <v>29.149999999999995</v>
      </c>
      <c r="E39" s="36">
        <v>27.79999999999999</v>
      </c>
      <c r="F39" s="36">
        <v>27.049999999999994</v>
      </c>
      <c r="G39" s="36">
        <v>25.699999999999989</v>
      </c>
      <c r="H39" s="36">
        <v>29.899999999999991</v>
      </c>
      <c r="I39" s="36">
        <v>31.249999999999993</v>
      </c>
      <c r="J39" s="36">
        <v>31.999999999999993</v>
      </c>
      <c r="K39" s="31">
        <v>30.5</v>
      </c>
      <c r="L39" s="31">
        <v>28.4</v>
      </c>
      <c r="M39" s="31">
        <v>37.501440000000002</v>
      </c>
      <c r="N39" s="1"/>
      <c r="O39" s="1"/>
    </row>
    <row r="40" spans="1:15" ht="12.75" customHeight="1">
      <c r="A40" s="33">
        <v>30</v>
      </c>
      <c r="B40" s="53" t="s">
        <v>854</v>
      </c>
      <c r="C40" s="31">
        <v>841.1</v>
      </c>
      <c r="D40" s="36">
        <v>856.30000000000007</v>
      </c>
      <c r="E40" s="36">
        <v>822.80000000000018</v>
      </c>
      <c r="F40" s="36">
        <v>804.50000000000011</v>
      </c>
      <c r="G40" s="36">
        <v>771.00000000000023</v>
      </c>
      <c r="H40" s="36">
        <v>874.60000000000014</v>
      </c>
      <c r="I40" s="36">
        <v>908.09999999999991</v>
      </c>
      <c r="J40" s="36">
        <v>926.40000000000009</v>
      </c>
      <c r="K40" s="31">
        <v>889.8</v>
      </c>
      <c r="L40" s="31">
        <v>838</v>
      </c>
      <c r="M40" s="31">
        <v>7.0495999999999999</v>
      </c>
      <c r="N40" s="1"/>
      <c r="O40" s="1"/>
    </row>
    <row r="41" spans="1:15" ht="12.75" customHeight="1">
      <c r="A41" s="33">
        <v>31</v>
      </c>
      <c r="B41" s="53" t="s">
        <v>324</v>
      </c>
      <c r="C41" s="31">
        <v>3628.15</v>
      </c>
      <c r="D41" s="36">
        <v>3626.4500000000003</v>
      </c>
      <c r="E41" s="36">
        <v>3557.9500000000007</v>
      </c>
      <c r="F41" s="36">
        <v>3487.7500000000005</v>
      </c>
      <c r="G41" s="36">
        <v>3419.2500000000009</v>
      </c>
      <c r="H41" s="36">
        <v>3696.6500000000005</v>
      </c>
      <c r="I41" s="36">
        <v>3765.1499999999996</v>
      </c>
      <c r="J41" s="36">
        <v>3835.3500000000004</v>
      </c>
      <c r="K41" s="31">
        <v>3694.95</v>
      </c>
      <c r="L41" s="31">
        <v>3556.25</v>
      </c>
      <c r="M41" s="31">
        <v>1.06036</v>
      </c>
      <c r="N41" s="1"/>
      <c r="O41" s="1"/>
    </row>
    <row r="42" spans="1:15" ht="12.75" customHeight="1">
      <c r="A42" s="33">
        <v>32</v>
      </c>
      <c r="B42" s="53" t="s">
        <v>54</v>
      </c>
      <c r="C42" s="31">
        <v>587.54999999999995</v>
      </c>
      <c r="D42" s="36">
        <v>592.49999999999989</v>
      </c>
      <c r="E42" s="36">
        <v>579.0999999999998</v>
      </c>
      <c r="F42" s="36">
        <v>570.64999999999986</v>
      </c>
      <c r="G42" s="36">
        <v>557.24999999999977</v>
      </c>
      <c r="H42" s="36">
        <v>600.94999999999982</v>
      </c>
      <c r="I42" s="36">
        <v>614.34999999999991</v>
      </c>
      <c r="J42" s="36">
        <v>622.79999999999984</v>
      </c>
      <c r="K42" s="31">
        <v>605.9</v>
      </c>
      <c r="L42" s="31">
        <v>584.04999999999995</v>
      </c>
      <c r="M42" s="31">
        <v>29.00178</v>
      </c>
      <c r="N42" s="1"/>
      <c r="O42" s="1"/>
    </row>
    <row r="43" spans="1:15" ht="12.75" customHeight="1">
      <c r="A43" s="33">
        <v>33</v>
      </c>
      <c r="B43" s="53" t="s">
        <v>325</v>
      </c>
      <c r="C43" s="31">
        <v>2526.1</v>
      </c>
      <c r="D43" s="36">
        <v>2571.2000000000003</v>
      </c>
      <c r="E43" s="36">
        <v>2456.9000000000005</v>
      </c>
      <c r="F43" s="36">
        <v>2387.7000000000003</v>
      </c>
      <c r="G43" s="36">
        <v>2273.4000000000005</v>
      </c>
      <c r="H43" s="36">
        <v>2640.4000000000005</v>
      </c>
      <c r="I43" s="36">
        <v>2754.7000000000007</v>
      </c>
      <c r="J43" s="36">
        <v>2823.9000000000005</v>
      </c>
      <c r="K43" s="31">
        <v>2685.5</v>
      </c>
      <c r="L43" s="31">
        <v>2502</v>
      </c>
      <c r="M43" s="31">
        <v>5.5413600000000001</v>
      </c>
      <c r="N43" s="1"/>
      <c r="O43" s="1"/>
    </row>
    <row r="44" spans="1:15" ht="12.75" customHeight="1">
      <c r="A44" s="33">
        <v>34</v>
      </c>
      <c r="B44" s="53" t="s">
        <v>326</v>
      </c>
      <c r="C44" s="31">
        <v>932.9</v>
      </c>
      <c r="D44" s="36">
        <v>934.6</v>
      </c>
      <c r="E44" s="36">
        <v>919.30000000000007</v>
      </c>
      <c r="F44" s="36">
        <v>905.7</v>
      </c>
      <c r="G44" s="36">
        <v>890.40000000000009</v>
      </c>
      <c r="H44" s="36">
        <v>948.2</v>
      </c>
      <c r="I44" s="36">
        <v>963.5</v>
      </c>
      <c r="J44" s="36">
        <v>977.1</v>
      </c>
      <c r="K44" s="31">
        <v>949.9</v>
      </c>
      <c r="L44" s="31">
        <v>921</v>
      </c>
      <c r="M44" s="31">
        <v>0.64097999999999999</v>
      </c>
      <c r="N44" s="1"/>
      <c r="O44" s="1"/>
    </row>
    <row r="45" spans="1:15" ht="12.75" customHeight="1">
      <c r="A45" s="33">
        <v>35</v>
      </c>
      <c r="B45" s="53" t="s">
        <v>828</v>
      </c>
      <c r="C45" s="31">
        <v>6074.35</v>
      </c>
      <c r="D45" s="36">
        <v>6040.25</v>
      </c>
      <c r="E45" s="36">
        <v>5931.25</v>
      </c>
      <c r="F45" s="36">
        <v>5788.15</v>
      </c>
      <c r="G45" s="36">
        <v>5679.15</v>
      </c>
      <c r="H45" s="36">
        <v>6183.35</v>
      </c>
      <c r="I45" s="36">
        <v>6292.35</v>
      </c>
      <c r="J45" s="36">
        <v>6435.4500000000007</v>
      </c>
      <c r="K45" s="31">
        <v>6149.25</v>
      </c>
      <c r="L45" s="31">
        <v>5897.15</v>
      </c>
      <c r="M45" s="31">
        <v>2.0272800000000002</v>
      </c>
      <c r="N45" s="1"/>
      <c r="O45" s="1"/>
    </row>
    <row r="46" spans="1:15" ht="12.75" customHeight="1">
      <c r="A46" s="33">
        <v>36</v>
      </c>
      <c r="B46" s="53" t="s">
        <v>55</v>
      </c>
      <c r="C46" s="31">
        <v>6144.8</v>
      </c>
      <c r="D46" s="36">
        <v>6175.5166666666664</v>
      </c>
      <c r="E46" s="36">
        <v>6076.7833333333328</v>
      </c>
      <c r="F46" s="36">
        <v>6008.7666666666664</v>
      </c>
      <c r="G46" s="36">
        <v>5910.0333333333328</v>
      </c>
      <c r="H46" s="36">
        <v>6243.5333333333328</v>
      </c>
      <c r="I46" s="36">
        <v>6342.2666666666664</v>
      </c>
      <c r="J46" s="36">
        <v>6410.2833333333328</v>
      </c>
      <c r="K46" s="31">
        <v>6274.25</v>
      </c>
      <c r="L46" s="31">
        <v>6107.5</v>
      </c>
      <c r="M46" s="31">
        <v>4.8211199999999996</v>
      </c>
      <c r="N46" s="1"/>
      <c r="O46" s="1"/>
    </row>
    <row r="47" spans="1:15" ht="12.75" customHeight="1">
      <c r="A47" s="33">
        <v>37</v>
      </c>
      <c r="B47" s="53" t="s">
        <v>57</v>
      </c>
      <c r="C47" s="31">
        <v>507.1</v>
      </c>
      <c r="D47" s="36">
        <v>506.73333333333335</v>
      </c>
      <c r="E47" s="36">
        <v>501.06666666666672</v>
      </c>
      <c r="F47" s="36">
        <v>495.03333333333336</v>
      </c>
      <c r="G47" s="36">
        <v>489.36666666666673</v>
      </c>
      <c r="H47" s="36">
        <v>512.76666666666665</v>
      </c>
      <c r="I47" s="36">
        <v>518.43333333333339</v>
      </c>
      <c r="J47" s="36">
        <v>524.4666666666667</v>
      </c>
      <c r="K47" s="31">
        <v>512.4</v>
      </c>
      <c r="L47" s="31">
        <v>500.7</v>
      </c>
      <c r="M47" s="31">
        <v>23.963159999999998</v>
      </c>
      <c r="N47" s="1"/>
      <c r="O47" s="1"/>
    </row>
    <row r="48" spans="1:15" ht="12.75" customHeight="1">
      <c r="A48" s="33">
        <v>38</v>
      </c>
      <c r="B48" s="53" t="s">
        <v>327</v>
      </c>
      <c r="C48" s="31">
        <v>333.2</v>
      </c>
      <c r="D48" s="36">
        <v>335.95</v>
      </c>
      <c r="E48" s="36">
        <v>329.4</v>
      </c>
      <c r="F48" s="36">
        <v>325.59999999999997</v>
      </c>
      <c r="G48" s="36">
        <v>319.04999999999995</v>
      </c>
      <c r="H48" s="36">
        <v>339.75</v>
      </c>
      <c r="I48" s="36">
        <v>346.30000000000007</v>
      </c>
      <c r="J48" s="36">
        <v>350.1</v>
      </c>
      <c r="K48" s="31">
        <v>342.5</v>
      </c>
      <c r="L48" s="31">
        <v>332.15</v>
      </c>
      <c r="M48" s="31">
        <v>3.6607599999999998</v>
      </c>
      <c r="N48" s="1"/>
      <c r="O48" s="1"/>
    </row>
    <row r="49" spans="1:15" ht="12.75" customHeight="1">
      <c r="A49" s="33">
        <v>39</v>
      </c>
      <c r="B49" s="53" t="s">
        <v>827</v>
      </c>
      <c r="C49" s="31">
        <v>639.15</v>
      </c>
      <c r="D49" s="36">
        <v>635.76666666666665</v>
      </c>
      <c r="E49" s="36">
        <v>618.38333333333333</v>
      </c>
      <c r="F49" s="36">
        <v>597.61666666666667</v>
      </c>
      <c r="G49" s="36">
        <v>580.23333333333335</v>
      </c>
      <c r="H49" s="36">
        <v>656.5333333333333</v>
      </c>
      <c r="I49" s="36">
        <v>673.91666666666652</v>
      </c>
      <c r="J49" s="36">
        <v>694.68333333333328</v>
      </c>
      <c r="K49" s="31">
        <v>653.15</v>
      </c>
      <c r="L49" s="31">
        <v>615</v>
      </c>
      <c r="M49" s="31">
        <v>9.9953199999999995</v>
      </c>
      <c r="N49" s="1"/>
      <c r="O49" s="1"/>
    </row>
    <row r="50" spans="1:15" ht="12.75" customHeight="1">
      <c r="A50" s="33">
        <v>40</v>
      </c>
      <c r="B50" s="53" t="s">
        <v>328</v>
      </c>
      <c r="C50" s="31">
        <v>517.65</v>
      </c>
      <c r="D50" s="36">
        <v>519.56666666666661</v>
      </c>
      <c r="E50" s="36">
        <v>514.48333333333323</v>
      </c>
      <c r="F50" s="36">
        <v>511.31666666666661</v>
      </c>
      <c r="G50" s="36">
        <v>506.23333333333323</v>
      </c>
      <c r="H50" s="36">
        <v>522.73333333333323</v>
      </c>
      <c r="I50" s="36">
        <v>527.81666666666672</v>
      </c>
      <c r="J50" s="36">
        <v>530.98333333333323</v>
      </c>
      <c r="K50" s="31">
        <v>524.65</v>
      </c>
      <c r="L50" s="31">
        <v>516.4</v>
      </c>
      <c r="M50" s="31">
        <v>0.75875999999999999</v>
      </c>
      <c r="N50" s="1"/>
      <c r="O50" s="1"/>
    </row>
    <row r="51" spans="1:15" ht="12.75" customHeight="1">
      <c r="A51" s="33">
        <v>41</v>
      </c>
      <c r="B51" s="53" t="s">
        <v>58</v>
      </c>
      <c r="C51" s="31">
        <v>167.3</v>
      </c>
      <c r="D51" s="36">
        <v>168.15</v>
      </c>
      <c r="E51" s="36">
        <v>166.15</v>
      </c>
      <c r="F51" s="36">
        <v>165</v>
      </c>
      <c r="G51" s="36">
        <v>163</v>
      </c>
      <c r="H51" s="36">
        <v>169.3</v>
      </c>
      <c r="I51" s="36">
        <v>171.3</v>
      </c>
      <c r="J51" s="36">
        <v>172.45000000000002</v>
      </c>
      <c r="K51" s="31">
        <v>170.15</v>
      </c>
      <c r="L51" s="31">
        <v>167</v>
      </c>
      <c r="M51" s="31">
        <v>101.11311000000001</v>
      </c>
      <c r="N51" s="1"/>
      <c r="O51" s="1"/>
    </row>
    <row r="52" spans="1:15" ht="12.75" customHeight="1">
      <c r="A52" s="33">
        <v>42</v>
      </c>
      <c r="B52" s="53" t="s">
        <v>60</v>
      </c>
      <c r="C52" s="31">
        <v>2876.15</v>
      </c>
      <c r="D52" s="36">
        <v>2880.5</v>
      </c>
      <c r="E52" s="36">
        <v>2861.1</v>
      </c>
      <c r="F52" s="36">
        <v>2846.0499999999997</v>
      </c>
      <c r="G52" s="36">
        <v>2826.6499999999996</v>
      </c>
      <c r="H52" s="36">
        <v>2895.55</v>
      </c>
      <c r="I52" s="36">
        <v>2914.95</v>
      </c>
      <c r="J52" s="36">
        <v>2930.0000000000005</v>
      </c>
      <c r="K52" s="31">
        <v>2899.9</v>
      </c>
      <c r="L52" s="31">
        <v>2865.45</v>
      </c>
      <c r="M52" s="31">
        <v>6.6318599999999996</v>
      </c>
      <c r="N52" s="1"/>
      <c r="O52" s="1"/>
    </row>
    <row r="53" spans="1:15" ht="12.75" customHeight="1">
      <c r="A53" s="33">
        <v>43</v>
      </c>
      <c r="B53" s="53" t="s">
        <v>329</v>
      </c>
      <c r="C53" s="31">
        <v>420.9</v>
      </c>
      <c r="D53" s="36">
        <v>424.2</v>
      </c>
      <c r="E53" s="36">
        <v>413.5</v>
      </c>
      <c r="F53" s="36">
        <v>406.1</v>
      </c>
      <c r="G53" s="36">
        <v>395.40000000000003</v>
      </c>
      <c r="H53" s="36">
        <v>431.59999999999997</v>
      </c>
      <c r="I53" s="36">
        <v>442.2999999999999</v>
      </c>
      <c r="J53" s="36">
        <v>449.69999999999993</v>
      </c>
      <c r="K53" s="31">
        <v>434.9</v>
      </c>
      <c r="L53" s="31">
        <v>416.8</v>
      </c>
      <c r="M53" s="31">
        <v>8.9670000000000005</v>
      </c>
      <c r="N53" s="1"/>
      <c r="O53" s="1"/>
    </row>
    <row r="54" spans="1:15" ht="12.75" customHeight="1">
      <c r="A54" s="33">
        <v>44</v>
      </c>
      <c r="B54" s="53" t="s">
        <v>61</v>
      </c>
      <c r="C54" s="31">
        <v>2044.35</v>
      </c>
      <c r="D54" s="36">
        <v>2063.1999999999998</v>
      </c>
      <c r="E54" s="36">
        <v>2016.6999999999998</v>
      </c>
      <c r="F54" s="36">
        <v>1989.05</v>
      </c>
      <c r="G54" s="36">
        <v>1942.55</v>
      </c>
      <c r="H54" s="36">
        <v>2090.8499999999995</v>
      </c>
      <c r="I54" s="36">
        <v>2137.3499999999995</v>
      </c>
      <c r="J54" s="36">
        <v>2164.9999999999995</v>
      </c>
      <c r="K54" s="31">
        <v>2109.6999999999998</v>
      </c>
      <c r="L54" s="31">
        <v>2035.55</v>
      </c>
      <c r="M54" s="31">
        <v>4.7994000000000003</v>
      </c>
      <c r="N54" s="1"/>
      <c r="O54" s="1"/>
    </row>
    <row r="55" spans="1:15" ht="12.75" customHeight="1">
      <c r="A55" s="33">
        <v>45</v>
      </c>
      <c r="B55" s="53" t="s">
        <v>62</v>
      </c>
      <c r="C55" s="31">
        <v>6057.65</v>
      </c>
      <c r="D55" s="36">
        <v>6037.0999999999995</v>
      </c>
      <c r="E55" s="36">
        <v>5994.1999999999989</v>
      </c>
      <c r="F55" s="36">
        <v>5930.7499999999991</v>
      </c>
      <c r="G55" s="36">
        <v>5887.8499999999985</v>
      </c>
      <c r="H55" s="36">
        <v>6100.5499999999993</v>
      </c>
      <c r="I55" s="36">
        <v>6143.4499999999989</v>
      </c>
      <c r="J55" s="36">
        <v>6206.9</v>
      </c>
      <c r="K55" s="31">
        <v>6080</v>
      </c>
      <c r="L55" s="31">
        <v>5973.65</v>
      </c>
      <c r="M55" s="31">
        <v>0.36008000000000001</v>
      </c>
      <c r="N55" s="1"/>
      <c r="O55" s="1"/>
    </row>
    <row r="56" spans="1:15" ht="12" customHeight="1">
      <c r="A56" s="33">
        <v>46</v>
      </c>
      <c r="B56" s="53" t="s">
        <v>65</v>
      </c>
      <c r="C56" s="31">
        <v>1044.7</v>
      </c>
      <c r="D56" s="36">
        <v>1055.6166666666666</v>
      </c>
      <c r="E56" s="36">
        <v>1026.2333333333331</v>
      </c>
      <c r="F56" s="36">
        <v>1007.7666666666667</v>
      </c>
      <c r="G56" s="36">
        <v>978.38333333333321</v>
      </c>
      <c r="H56" s="36">
        <v>1074.083333333333</v>
      </c>
      <c r="I56" s="36">
        <v>1103.4666666666667</v>
      </c>
      <c r="J56" s="36">
        <v>1121.9333333333329</v>
      </c>
      <c r="K56" s="31">
        <v>1085</v>
      </c>
      <c r="L56" s="31">
        <v>1037.1500000000001</v>
      </c>
      <c r="M56" s="31">
        <v>14.928140000000001</v>
      </c>
      <c r="N56" s="1"/>
      <c r="O56" s="1"/>
    </row>
    <row r="57" spans="1:15" ht="12.75" customHeight="1">
      <c r="A57" s="33">
        <v>47</v>
      </c>
      <c r="B57" s="53" t="s">
        <v>330</v>
      </c>
      <c r="C57" s="31">
        <v>506.3</v>
      </c>
      <c r="D57" s="36">
        <v>511.66666666666669</v>
      </c>
      <c r="E57" s="36">
        <v>497.43333333333339</v>
      </c>
      <c r="F57" s="36">
        <v>488.56666666666672</v>
      </c>
      <c r="G57" s="36">
        <v>474.33333333333343</v>
      </c>
      <c r="H57" s="36">
        <v>520.5333333333333</v>
      </c>
      <c r="I57" s="36">
        <v>534.76666666666665</v>
      </c>
      <c r="J57" s="36">
        <v>543.63333333333333</v>
      </c>
      <c r="K57" s="31">
        <v>525.9</v>
      </c>
      <c r="L57" s="31">
        <v>502.8</v>
      </c>
      <c r="M57" s="31">
        <v>6.56081</v>
      </c>
      <c r="N57" s="1"/>
      <c r="O57" s="1"/>
    </row>
    <row r="58" spans="1:15" ht="12.75" customHeight="1">
      <c r="A58" s="33">
        <v>48</v>
      </c>
      <c r="B58" s="53" t="s">
        <v>269</v>
      </c>
      <c r="C58" s="31">
        <v>4031.7</v>
      </c>
      <c r="D58" s="36">
        <v>3991.2333333333336</v>
      </c>
      <c r="E58" s="36">
        <v>3940.4666666666672</v>
      </c>
      <c r="F58" s="36">
        <v>3849.2333333333336</v>
      </c>
      <c r="G58" s="36">
        <v>3798.4666666666672</v>
      </c>
      <c r="H58" s="36">
        <v>4082.4666666666672</v>
      </c>
      <c r="I58" s="36">
        <v>4133.2333333333336</v>
      </c>
      <c r="J58" s="36">
        <v>4224.4666666666672</v>
      </c>
      <c r="K58" s="31">
        <v>4042</v>
      </c>
      <c r="L58" s="31">
        <v>3900</v>
      </c>
      <c r="M58" s="31">
        <v>4.9999900000000004</v>
      </c>
      <c r="N58" s="1"/>
      <c r="O58" s="1"/>
    </row>
    <row r="59" spans="1:15" ht="12.75" customHeight="1">
      <c r="A59" s="33">
        <v>49</v>
      </c>
      <c r="B59" s="53" t="s">
        <v>66</v>
      </c>
      <c r="C59" s="31">
        <v>1097</v>
      </c>
      <c r="D59" s="36">
        <v>1100.8833333333334</v>
      </c>
      <c r="E59" s="36">
        <v>1080.3666666666668</v>
      </c>
      <c r="F59" s="36">
        <v>1063.7333333333333</v>
      </c>
      <c r="G59" s="36">
        <v>1043.2166666666667</v>
      </c>
      <c r="H59" s="36">
        <v>1117.5166666666669</v>
      </c>
      <c r="I59" s="36">
        <v>1138.0333333333338</v>
      </c>
      <c r="J59" s="36">
        <v>1154.666666666667</v>
      </c>
      <c r="K59" s="31">
        <v>1121.4000000000001</v>
      </c>
      <c r="L59" s="31">
        <v>1084.25</v>
      </c>
      <c r="M59" s="31">
        <v>98.171379999999999</v>
      </c>
      <c r="N59" s="1"/>
      <c r="O59" s="1"/>
    </row>
    <row r="60" spans="1:15" ht="12.75" customHeight="1">
      <c r="A60" s="33">
        <v>50</v>
      </c>
      <c r="B60" s="53" t="s">
        <v>331</v>
      </c>
      <c r="C60" s="31">
        <v>3090.65</v>
      </c>
      <c r="D60" s="36">
        <v>3103.5499999999997</v>
      </c>
      <c r="E60" s="36">
        <v>3022.0999999999995</v>
      </c>
      <c r="F60" s="36">
        <v>2953.5499999999997</v>
      </c>
      <c r="G60" s="36">
        <v>2872.0999999999995</v>
      </c>
      <c r="H60" s="36">
        <v>3172.0999999999995</v>
      </c>
      <c r="I60" s="36">
        <v>3253.5499999999993</v>
      </c>
      <c r="J60" s="36">
        <v>3322.0999999999995</v>
      </c>
      <c r="K60" s="31">
        <v>3185</v>
      </c>
      <c r="L60" s="31">
        <v>3035</v>
      </c>
      <c r="M60" s="31">
        <v>3.1604199999999998</v>
      </c>
      <c r="N60" s="1"/>
      <c r="O60" s="1"/>
    </row>
    <row r="61" spans="1:15" ht="12.75" customHeight="1">
      <c r="A61" s="33">
        <v>51</v>
      </c>
      <c r="B61" s="53" t="s">
        <v>830</v>
      </c>
      <c r="C61" s="31">
        <v>328.65</v>
      </c>
      <c r="D61" s="36">
        <v>330.59999999999997</v>
      </c>
      <c r="E61" s="36">
        <v>321.19999999999993</v>
      </c>
      <c r="F61" s="36">
        <v>313.74999999999994</v>
      </c>
      <c r="G61" s="36">
        <v>304.34999999999991</v>
      </c>
      <c r="H61" s="36">
        <v>338.04999999999995</v>
      </c>
      <c r="I61" s="36">
        <v>347.44999999999993</v>
      </c>
      <c r="J61" s="36">
        <v>354.9</v>
      </c>
      <c r="K61" s="31">
        <v>340</v>
      </c>
      <c r="L61" s="31">
        <v>323.14999999999998</v>
      </c>
      <c r="M61" s="31">
        <v>32.087870000000002</v>
      </c>
      <c r="N61" s="1"/>
      <c r="O61" s="1"/>
    </row>
    <row r="62" spans="1:15" ht="12.75" customHeight="1">
      <c r="A62" s="33">
        <v>52</v>
      </c>
      <c r="B62" s="53" t="s">
        <v>332</v>
      </c>
      <c r="C62" s="31">
        <v>2148.5500000000002</v>
      </c>
      <c r="D62" s="36">
        <v>2137.5499999999997</v>
      </c>
      <c r="E62" s="36">
        <v>2070.9999999999995</v>
      </c>
      <c r="F62" s="36">
        <v>1993.4499999999998</v>
      </c>
      <c r="G62" s="36">
        <v>1926.8999999999996</v>
      </c>
      <c r="H62" s="36">
        <v>2215.0999999999995</v>
      </c>
      <c r="I62" s="36">
        <v>2281.6499999999996</v>
      </c>
      <c r="J62" s="36">
        <v>2359.1999999999994</v>
      </c>
      <c r="K62" s="31">
        <v>2204.1</v>
      </c>
      <c r="L62" s="31">
        <v>2060</v>
      </c>
      <c r="M62" s="31">
        <v>11.801299999999999</v>
      </c>
      <c r="N62" s="1"/>
      <c r="O62" s="1"/>
    </row>
    <row r="63" spans="1:15" ht="12.75" customHeight="1">
      <c r="A63" s="33">
        <v>53</v>
      </c>
      <c r="B63" s="53" t="s">
        <v>67</v>
      </c>
      <c r="C63" s="31">
        <v>8527.7000000000007</v>
      </c>
      <c r="D63" s="36">
        <v>8567.6333333333332</v>
      </c>
      <c r="E63" s="36">
        <v>8435.3166666666657</v>
      </c>
      <c r="F63" s="36">
        <v>8342.9333333333325</v>
      </c>
      <c r="G63" s="36">
        <v>8210.616666666665</v>
      </c>
      <c r="H63" s="36">
        <v>8660.0166666666664</v>
      </c>
      <c r="I63" s="36">
        <v>8792.3333333333358</v>
      </c>
      <c r="J63" s="36">
        <v>8884.7166666666672</v>
      </c>
      <c r="K63" s="31">
        <v>8699.9500000000007</v>
      </c>
      <c r="L63" s="31">
        <v>8475.25</v>
      </c>
      <c r="M63" s="31">
        <v>3.24864</v>
      </c>
      <c r="N63" s="1"/>
      <c r="O63" s="1"/>
    </row>
    <row r="64" spans="1:15" ht="12.75" customHeight="1">
      <c r="A64" s="33">
        <v>54</v>
      </c>
      <c r="B64" s="53" t="s">
        <v>70</v>
      </c>
      <c r="C64" s="31">
        <v>6436.05</v>
      </c>
      <c r="D64" s="36">
        <v>6420.8</v>
      </c>
      <c r="E64" s="36">
        <v>6356.6</v>
      </c>
      <c r="F64" s="36">
        <v>6277.1500000000005</v>
      </c>
      <c r="G64" s="36">
        <v>6212.9500000000007</v>
      </c>
      <c r="H64" s="36">
        <v>6500.25</v>
      </c>
      <c r="I64" s="36">
        <v>6564.4499999999989</v>
      </c>
      <c r="J64" s="36">
        <v>6643.9</v>
      </c>
      <c r="K64" s="31">
        <v>6485</v>
      </c>
      <c r="L64" s="31">
        <v>6341.35</v>
      </c>
      <c r="M64" s="31">
        <v>10.946770000000001</v>
      </c>
      <c r="N64" s="1"/>
      <c r="O64" s="1"/>
    </row>
    <row r="65" spans="1:15" ht="12.75" customHeight="1">
      <c r="A65" s="33">
        <v>55</v>
      </c>
      <c r="B65" s="53" t="s">
        <v>69</v>
      </c>
      <c r="C65" s="31">
        <v>1593.55</v>
      </c>
      <c r="D65" s="36">
        <v>1590.2333333333336</v>
      </c>
      <c r="E65" s="36">
        <v>1568.4666666666672</v>
      </c>
      <c r="F65" s="36">
        <v>1543.3833333333337</v>
      </c>
      <c r="G65" s="36">
        <v>1521.6166666666672</v>
      </c>
      <c r="H65" s="36">
        <v>1615.3166666666671</v>
      </c>
      <c r="I65" s="36">
        <v>1637.0833333333335</v>
      </c>
      <c r="J65" s="36">
        <v>1662.166666666667</v>
      </c>
      <c r="K65" s="31">
        <v>1612</v>
      </c>
      <c r="L65" s="31">
        <v>1565.15</v>
      </c>
      <c r="M65" s="31">
        <v>15.87096</v>
      </c>
      <c r="N65" s="1"/>
      <c r="O65" s="1"/>
    </row>
    <row r="66" spans="1:15" ht="12.75" customHeight="1">
      <c r="A66" s="33">
        <v>56</v>
      </c>
      <c r="B66" s="53" t="s">
        <v>270</v>
      </c>
      <c r="C66" s="31">
        <v>8594.15</v>
      </c>
      <c r="D66" s="36">
        <v>8593.8666666666668</v>
      </c>
      <c r="E66" s="36">
        <v>8525.2833333333328</v>
      </c>
      <c r="F66" s="36">
        <v>8456.4166666666661</v>
      </c>
      <c r="G66" s="36">
        <v>8387.8333333333321</v>
      </c>
      <c r="H66" s="36">
        <v>8662.7333333333336</v>
      </c>
      <c r="I66" s="36">
        <v>8731.3166666666657</v>
      </c>
      <c r="J66" s="36">
        <v>8800.1833333333343</v>
      </c>
      <c r="K66" s="31">
        <v>8662.4500000000007</v>
      </c>
      <c r="L66" s="31">
        <v>8525</v>
      </c>
      <c r="M66" s="31">
        <v>0.23669000000000001</v>
      </c>
      <c r="N66" s="1"/>
      <c r="O66" s="1"/>
    </row>
    <row r="67" spans="1:15" ht="12.75" customHeight="1">
      <c r="A67" s="33">
        <v>57</v>
      </c>
      <c r="B67" s="53" t="s">
        <v>333</v>
      </c>
      <c r="C67" s="31">
        <v>2156.35</v>
      </c>
      <c r="D67" s="36">
        <v>2172.5166666666669</v>
      </c>
      <c r="E67" s="36">
        <v>2114.8833333333337</v>
      </c>
      <c r="F67" s="36">
        <v>2073.416666666667</v>
      </c>
      <c r="G67" s="36">
        <v>2015.7833333333338</v>
      </c>
      <c r="H67" s="36">
        <v>2213.9833333333336</v>
      </c>
      <c r="I67" s="36">
        <v>2271.6166666666668</v>
      </c>
      <c r="J67" s="36">
        <v>2313.0833333333335</v>
      </c>
      <c r="K67" s="31">
        <v>2230.15</v>
      </c>
      <c r="L67" s="31">
        <v>2131.0500000000002</v>
      </c>
      <c r="M67" s="31">
        <v>0.79166999999999998</v>
      </c>
      <c r="N67" s="1"/>
      <c r="O67" s="1"/>
    </row>
    <row r="68" spans="1:15" ht="12.75" customHeight="1">
      <c r="A68" s="33">
        <v>58</v>
      </c>
      <c r="B68" s="53" t="s">
        <v>71</v>
      </c>
      <c r="C68" s="31">
        <v>2344.4</v>
      </c>
      <c r="D68" s="36">
        <v>2312.1333333333332</v>
      </c>
      <c r="E68" s="36">
        <v>2266.2666666666664</v>
      </c>
      <c r="F68" s="36">
        <v>2188.1333333333332</v>
      </c>
      <c r="G68" s="36">
        <v>2142.2666666666664</v>
      </c>
      <c r="H68" s="36">
        <v>2390.2666666666664</v>
      </c>
      <c r="I68" s="36">
        <v>2436.1333333333332</v>
      </c>
      <c r="J68" s="36">
        <v>2514.2666666666664</v>
      </c>
      <c r="K68" s="31">
        <v>2358</v>
      </c>
      <c r="L68" s="31">
        <v>2234</v>
      </c>
      <c r="M68" s="31">
        <v>11.341900000000001</v>
      </c>
      <c r="N68" s="1"/>
      <c r="O68" s="1"/>
    </row>
    <row r="69" spans="1:15" ht="12.75" customHeight="1">
      <c r="A69" s="33">
        <v>59</v>
      </c>
      <c r="B69" s="53" t="s">
        <v>72</v>
      </c>
      <c r="C69" s="31">
        <v>363.85</v>
      </c>
      <c r="D69" s="36">
        <v>366.66666666666669</v>
      </c>
      <c r="E69" s="36">
        <v>357.53333333333336</v>
      </c>
      <c r="F69" s="36">
        <v>351.2166666666667</v>
      </c>
      <c r="G69" s="36">
        <v>342.08333333333337</v>
      </c>
      <c r="H69" s="36">
        <v>372.98333333333335</v>
      </c>
      <c r="I69" s="36">
        <v>382.11666666666667</v>
      </c>
      <c r="J69" s="36">
        <v>388.43333333333334</v>
      </c>
      <c r="K69" s="31">
        <v>375.8</v>
      </c>
      <c r="L69" s="31">
        <v>360.35</v>
      </c>
      <c r="M69" s="31">
        <v>21.88899</v>
      </c>
      <c r="N69" s="1"/>
      <c r="O69" s="1"/>
    </row>
    <row r="70" spans="1:15" ht="12.75" customHeight="1">
      <c r="A70" s="33">
        <v>60</v>
      </c>
      <c r="B70" s="53" t="s">
        <v>73</v>
      </c>
      <c r="C70" s="31">
        <v>188.7</v>
      </c>
      <c r="D70" s="36">
        <v>189.91666666666666</v>
      </c>
      <c r="E70" s="36">
        <v>186.93333333333331</v>
      </c>
      <c r="F70" s="36">
        <v>185.16666666666666</v>
      </c>
      <c r="G70" s="36">
        <v>182.18333333333331</v>
      </c>
      <c r="H70" s="36">
        <v>191.68333333333331</v>
      </c>
      <c r="I70" s="36">
        <v>194.66666666666666</v>
      </c>
      <c r="J70" s="36">
        <v>196.43333333333331</v>
      </c>
      <c r="K70" s="31">
        <v>192.9</v>
      </c>
      <c r="L70" s="31">
        <v>188.15</v>
      </c>
      <c r="M70" s="31">
        <v>96.647419999999997</v>
      </c>
      <c r="N70" s="1"/>
      <c r="O70" s="1"/>
    </row>
    <row r="71" spans="1:15" ht="12.75" customHeight="1">
      <c r="A71" s="33">
        <v>61</v>
      </c>
      <c r="B71" s="53" t="s">
        <v>74</v>
      </c>
      <c r="C71" s="31">
        <v>271.60000000000002</v>
      </c>
      <c r="D71" s="36">
        <v>273.98333333333335</v>
      </c>
      <c r="E71" s="36">
        <v>268.4666666666667</v>
      </c>
      <c r="F71" s="36">
        <v>265.33333333333337</v>
      </c>
      <c r="G71" s="36">
        <v>259.81666666666672</v>
      </c>
      <c r="H71" s="36">
        <v>277.11666666666667</v>
      </c>
      <c r="I71" s="36">
        <v>282.63333333333333</v>
      </c>
      <c r="J71" s="36">
        <v>285.76666666666665</v>
      </c>
      <c r="K71" s="31">
        <v>279.5</v>
      </c>
      <c r="L71" s="31">
        <v>270.85000000000002</v>
      </c>
      <c r="M71" s="31">
        <v>120.03823</v>
      </c>
      <c r="N71" s="1"/>
      <c r="O71" s="1"/>
    </row>
    <row r="72" spans="1:15" ht="12.75" customHeight="1">
      <c r="A72" s="33">
        <v>62</v>
      </c>
      <c r="B72" s="53" t="s">
        <v>271</v>
      </c>
      <c r="C72" s="31">
        <v>140.19999999999999</v>
      </c>
      <c r="D72" s="36">
        <v>140.98333333333335</v>
      </c>
      <c r="E72" s="36">
        <v>137.31666666666669</v>
      </c>
      <c r="F72" s="36">
        <v>134.43333333333334</v>
      </c>
      <c r="G72" s="36">
        <v>130.76666666666668</v>
      </c>
      <c r="H72" s="36">
        <v>143.8666666666667</v>
      </c>
      <c r="I72" s="36">
        <v>147.53333333333333</v>
      </c>
      <c r="J72" s="36">
        <v>150.41666666666671</v>
      </c>
      <c r="K72" s="31">
        <v>144.65</v>
      </c>
      <c r="L72" s="31">
        <v>138.1</v>
      </c>
      <c r="M72" s="31">
        <v>133.18583000000001</v>
      </c>
      <c r="N72" s="1"/>
      <c r="O72" s="1"/>
    </row>
    <row r="73" spans="1:15" ht="12.75" customHeight="1">
      <c r="A73" s="33">
        <v>63</v>
      </c>
      <c r="B73" s="53" t="s">
        <v>334</v>
      </c>
      <c r="C73" s="31">
        <v>58.7</v>
      </c>
      <c r="D73" s="36">
        <v>59.6</v>
      </c>
      <c r="E73" s="36">
        <v>57.35</v>
      </c>
      <c r="F73" s="36">
        <v>56</v>
      </c>
      <c r="G73" s="36">
        <v>53.75</v>
      </c>
      <c r="H73" s="36">
        <v>60.95</v>
      </c>
      <c r="I73" s="36">
        <v>63.2</v>
      </c>
      <c r="J73" s="36">
        <v>64.550000000000011</v>
      </c>
      <c r="K73" s="31">
        <v>61.85</v>
      </c>
      <c r="L73" s="31">
        <v>58.25</v>
      </c>
      <c r="M73" s="31">
        <v>332.39156000000003</v>
      </c>
      <c r="N73" s="1"/>
      <c r="O73" s="1"/>
    </row>
    <row r="74" spans="1:15" ht="12.75" customHeight="1">
      <c r="A74" s="33">
        <v>64</v>
      </c>
      <c r="B74" s="53" t="s">
        <v>75</v>
      </c>
      <c r="C74" s="31">
        <v>1427.05</v>
      </c>
      <c r="D74" s="36">
        <v>1435.6333333333332</v>
      </c>
      <c r="E74" s="36">
        <v>1409.4166666666665</v>
      </c>
      <c r="F74" s="36">
        <v>1391.7833333333333</v>
      </c>
      <c r="G74" s="36">
        <v>1365.5666666666666</v>
      </c>
      <c r="H74" s="36">
        <v>1453.2666666666664</v>
      </c>
      <c r="I74" s="36">
        <v>1479.4833333333331</v>
      </c>
      <c r="J74" s="36">
        <v>1497.1166666666663</v>
      </c>
      <c r="K74" s="31">
        <v>1461.85</v>
      </c>
      <c r="L74" s="31">
        <v>1418</v>
      </c>
      <c r="M74" s="31">
        <v>3.2012399999999999</v>
      </c>
      <c r="N74" s="1"/>
      <c r="O74" s="1"/>
    </row>
    <row r="75" spans="1:15" ht="12.75" customHeight="1">
      <c r="A75" s="33">
        <v>65</v>
      </c>
      <c r="B75" s="53" t="s">
        <v>335</v>
      </c>
      <c r="C75" s="31">
        <v>5286.1</v>
      </c>
      <c r="D75" s="36">
        <v>5333.1333333333341</v>
      </c>
      <c r="E75" s="36">
        <v>5219.7666666666682</v>
      </c>
      <c r="F75" s="36">
        <v>5153.4333333333343</v>
      </c>
      <c r="G75" s="36">
        <v>5040.0666666666684</v>
      </c>
      <c r="H75" s="36">
        <v>5399.4666666666681</v>
      </c>
      <c r="I75" s="36">
        <v>5512.8333333333348</v>
      </c>
      <c r="J75" s="36">
        <v>5579.1666666666679</v>
      </c>
      <c r="K75" s="31">
        <v>5446.5</v>
      </c>
      <c r="L75" s="31">
        <v>5266.8</v>
      </c>
      <c r="M75" s="31">
        <v>0.13056999999999999</v>
      </c>
      <c r="N75" s="1"/>
      <c r="O75" s="1"/>
    </row>
    <row r="76" spans="1:15" ht="12.75" customHeight="1">
      <c r="A76" s="33">
        <v>66</v>
      </c>
      <c r="B76" s="53" t="s">
        <v>77</v>
      </c>
      <c r="C76" s="31">
        <v>563.85</v>
      </c>
      <c r="D76" s="36">
        <v>567.4666666666667</v>
      </c>
      <c r="E76" s="36">
        <v>558.63333333333344</v>
      </c>
      <c r="F76" s="36">
        <v>553.41666666666674</v>
      </c>
      <c r="G76" s="36">
        <v>544.58333333333348</v>
      </c>
      <c r="H76" s="36">
        <v>572.68333333333339</v>
      </c>
      <c r="I76" s="36">
        <v>581.51666666666665</v>
      </c>
      <c r="J76" s="36">
        <v>586.73333333333335</v>
      </c>
      <c r="K76" s="31">
        <v>576.29999999999995</v>
      </c>
      <c r="L76" s="31">
        <v>562.25</v>
      </c>
      <c r="M76" s="31">
        <v>5.1303000000000001</v>
      </c>
      <c r="N76" s="1"/>
      <c r="O76" s="1"/>
    </row>
    <row r="77" spans="1:15" ht="12.75" customHeight="1">
      <c r="A77" s="33">
        <v>67</v>
      </c>
      <c r="B77" s="53" t="s">
        <v>336</v>
      </c>
      <c r="C77" s="31">
        <v>1727.55</v>
      </c>
      <c r="D77" s="36">
        <v>1748.1833333333334</v>
      </c>
      <c r="E77" s="36">
        <v>1688.3666666666668</v>
      </c>
      <c r="F77" s="36">
        <v>1649.1833333333334</v>
      </c>
      <c r="G77" s="36">
        <v>1589.3666666666668</v>
      </c>
      <c r="H77" s="36">
        <v>1787.3666666666668</v>
      </c>
      <c r="I77" s="36">
        <v>1847.1833333333334</v>
      </c>
      <c r="J77" s="36">
        <v>1886.3666666666668</v>
      </c>
      <c r="K77" s="31">
        <v>1808</v>
      </c>
      <c r="L77" s="31">
        <v>1709</v>
      </c>
      <c r="M77" s="31">
        <v>9.3277999999999999</v>
      </c>
      <c r="N77" s="1"/>
      <c r="O77" s="1"/>
    </row>
    <row r="78" spans="1:15" ht="12.75" customHeight="1">
      <c r="A78" s="33">
        <v>68</v>
      </c>
      <c r="B78" s="53" t="s">
        <v>76</v>
      </c>
      <c r="C78" s="31">
        <v>204.25</v>
      </c>
      <c r="D78" s="36">
        <v>205.70000000000002</v>
      </c>
      <c r="E78" s="36">
        <v>200.05000000000004</v>
      </c>
      <c r="F78" s="36">
        <v>195.85000000000002</v>
      </c>
      <c r="G78" s="36">
        <v>190.20000000000005</v>
      </c>
      <c r="H78" s="36">
        <v>209.90000000000003</v>
      </c>
      <c r="I78" s="36">
        <v>215.55</v>
      </c>
      <c r="J78" s="36">
        <v>219.75000000000003</v>
      </c>
      <c r="K78" s="31">
        <v>211.35</v>
      </c>
      <c r="L78" s="31">
        <v>201.5</v>
      </c>
      <c r="M78" s="31">
        <v>347.19549999999998</v>
      </c>
      <c r="N78" s="1"/>
      <c r="O78" s="1"/>
    </row>
    <row r="79" spans="1:15" ht="12.75" customHeight="1">
      <c r="A79" s="33">
        <v>69</v>
      </c>
      <c r="B79" s="53" t="s">
        <v>78</v>
      </c>
      <c r="C79" s="31">
        <v>1155.8499999999999</v>
      </c>
      <c r="D79" s="36">
        <v>1155.25</v>
      </c>
      <c r="E79" s="36">
        <v>1139.5999999999999</v>
      </c>
      <c r="F79" s="36">
        <v>1123.3499999999999</v>
      </c>
      <c r="G79" s="36">
        <v>1107.6999999999998</v>
      </c>
      <c r="H79" s="36">
        <v>1171.5</v>
      </c>
      <c r="I79" s="36">
        <v>1187.1500000000001</v>
      </c>
      <c r="J79" s="36">
        <v>1203.4000000000001</v>
      </c>
      <c r="K79" s="31">
        <v>1170.9000000000001</v>
      </c>
      <c r="L79" s="31">
        <v>1139</v>
      </c>
      <c r="M79" s="31">
        <v>9.4256700000000002</v>
      </c>
      <c r="N79" s="1"/>
      <c r="O79" s="1"/>
    </row>
    <row r="80" spans="1:15" ht="12.75" customHeight="1">
      <c r="A80" s="33">
        <v>70</v>
      </c>
      <c r="B80" s="53" t="s">
        <v>81</v>
      </c>
      <c r="C80" s="31">
        <v>244.1</v>
      </c>
      <c r="D80" s="36">
        <v>247.70000000000002</v>
      </c>
      <c r="E80" s="36">
        <v>239.55000000000004</v>
      </c>
      <c r="F80" s="36">
        <v>235.00000000000003</v>
      </c>
      <c r="G80" s="36">
        <v>226.85000000000005</v>
      </c>
      <c r="H80" s="36">
        <v>252.25000000000003</v>
      </c>
      <c r="I80" s="36">
        <v>260.39999999999998</v>
      </c>
      <c r="J80" s="36">
        <v>264.95000000000005</v>
      </c>
      <c r="K80" s="31">
        <v>255.85</v>
      </c>
      <c r="L80" s="31">
        <v>243.15</v>
      </c>
      <c r="M80" s="31">
        <v>279.19779999999997</v>
      </c>
      <c r="N80" s="1"/>
      <c r="O80" s="1"/>
    </row>
    <row r="81" spans="1:15" ht="12.75" customHeight="1">
      <c r="A81" s="33">
        <v>71</v>
      </c>
      <c r="B81" s="53" t="s">
        <v>85</v>
      </c>
      <c r="C81" s="31">
        <v>625.45000000000005</v>
      </c>
      <c r="D81" s="36">
        <v>625.81666666666672</v>
      </c>
      <c r="E81" s="36">
        <v>616.28333333333342</v>
      </c>
      <c r="F81" s="36">
        <v>607.11666666666667</v>
      </c>
      <c r="G81" s="36">
        <v>597.58333333333337</v>
      </c>
      <c r="H81" s="36">
        <v>634.98333333333346</v>
      </c>
      <c r="I81" s="36">
        <v>644.51666666666677</v>
      </c>
      <c r="J81" s="36">
        <v>653.68333333333351</v>
      </c>
      <c r="K81" s="31">
        <v>635.35</v>
      </c>
      <c r="L81" s="31">
        <v>616.65</v>
      </c>
      <c r="M81" s="31">
        <v>70.37182</v>
      </c>
      <c r="N81" s="1"/>
      <c r="O81" s="1"/>
    </row>
    <row r="82" spans="1:15" ht="12.75" customHeight="1">
      <c r="A82" s="33">
        <v>72</v>
      </c>
      <c r="B82" s="53" t="s">
        <v>80</v>
      </c>
      <c r="C82" s="31">
        <v>1204.25</v>
      </c>
      <c r="D82" s="36">
        <v>1203.3500000000001</v>
      </c>
      <c r="E82" s="36">
        <v>1198.7000000000003</v>
      </c>
      <c r="F82" s="36">
        <v>1193.1500000000001</v>
      </c>
      <c r="G82" s="36">
        <v>1188.5000000000002</v>
      </c>
      <c r="H82" s="36">
        <v>1208.9000000000003</v>
      </c>
      <c r="I82" s="36">
        <v>1213.5500000000004</v>
      </c>
      <c r="J82" s="36">
        <v>1219.1000000000004</v>
      </c>
      <c r="K82" s="31">
        <v>1208</v>
      </c>
      <c r="L82" s="31">
        <v>1197.8</v>
      </c>
      <c r="M82" s="31">
        <v>42.495480000000001</v>
      </c>
      <c r="N82" s="1"/>
      <c r="O82" s="1"/>
    </row>
    <row r="83" spans="1:15" ht="12.75" customHeight="1">
      <c r="A83" s="33">
        <v>73</v>
      </c>
      <c r="B83" s="53" t="s">
        <v>829</v>
      </c>
      <c r="C83" s="31">
        <v>511.9</v>
      </c>
      <c r="D83" s="36">
        <v>514.9666666666667</v>
      </c>
      <c r="E83" s="36">
        <v>504.93333333333339</v>
      </c>
      <c r="F83" s="36">
        <v>497.9666666666667</v>
      </c>
      <c r="G83" s="36">
        <v>487.93333333333339</v>
      </c>
      <c r="H83" s="36">
        <v>521.93333333333339</v>
      </c>
      <c r="I83" s="36">
        <v>531.9666666666667</v>
      </c>
      <c r="J83" s="36">
        <v>538.93333333333339</v>
      </c>
      <c r="K83" s="31">
        <v>525</v>
      </c>
      <c r="L83" s="31">
        <v>508</v>
      </c>
      <c r="M83" s="31">
        <v>1.2282599999999999</v>
      </c>
      <c r="N83" s="1"/>
      <c r="O83" s="1"/>
    </row>
    <row r="84" spans="1:15" ht="12.75" customHeight="1">
      <c r="A84" s="33">
        <v>74</v>
      </c>
      <c r="B84" s="53" t="s">
        <v>82</v>
      </c>
      <c r="C84" s="31">
        <v>270.35000000000002</v>
      </c>
      <c r="D84" s="36">
        <v>274</v>
      </c>
      <c r="E84" s="36">
        <v>266.35000000000002</v>
      </c>
      <c r="F84" s="36">
        <v>262.35000000000002</v>
      </c>
      <c r="G84" s="36">
        <v>254.70000000000005</v>
      </c>
      <c r="H84" s="36">
        <v>278</v>
      </c>
      <c r="I84" s="36">
        <v>285.64999999999998</v>
      </c>
      <c r="J84" s="36">
        <v>289.64999999999998</v>
      </c>
      <c r="K84" s="31">
        <v>281.64999999999998</v>
      </c>
      <c r="L84" s="31">
        <v>270</v>
      </c>
      <c r="M84" s="31">
        <v>36.287570000000002</v>
      </c>
      <c r="N84" s="1"/>
      <c r="O84" s="1"/>
    </row>
    <row r="85" spans="1:15" ht="12.75" customHeight="1">
      <c r="A85" s="33">
        <v>75</v>
      </c>
      <c r="B85" s="53" t="s">
        <v>337</v>
      </c>
      <c r="C85" s="31">
        <v>1459.35</v>
      </c>
      <c r="D85" s="36">
        <v>1473.8</v>
      </c>
      <c r="E85" s="36">
        <v>1422.6</v>
      </c>
      <c r="F85" s="36">
        <v>1385.85</v>
      </c>
      <c r="G85" s="36">
        <v>1334.6499999999999</v>
      </c>
      <c r="H85" s="36">
        <v>1510.55</v>
      </c>
      <c r="I85" s="36">
        <v>1561.7500000000002</v>
      </c>
      <c r="J85" s="36">
        <v>1598.5</v>
      </c>
      <c r="K85" s="31">
        <v>1525</v>
      </c>
      <c r="L85" s="31">
        <v>1437.05</v>
      </c>
      <c r="M85" s="31">
        <v>2.4620799999999998</v>
      </c>
      <c r="N85" s="1"/>
      <c r="O85" s="1"/>
    </row>
    <row r="86" spans="1:15" ht="12.75" customHeight="1">
      <c r="A86" s="33">
        <v>76</v>
      </c>
      <c r="B86" s="53" t="s">
        <v>88</v>
      </c>
      <c r="C86" s="31">
        <v>760.4</v>
      </c>
      <c r="D86" s="36">
        <v>769.18333333333339</v>
      </c>
      <c r="E86" s="36">
        <v>747.36666666666679</v>
      </c>
      <c r="F86" s="36">
        <v>734.33333333333337</v>
      </c>
      <c r="G86" s="36">
        <v>712.51666666666677</v>
      </c>
      <c r="H86" s="36">
        <v>782.21666666666681</v>
      </c>
      <c r="I86" s="36">
        <v>804.03333333333342</v>
      </c>
      <c r="J86" s="36">
        <v>817.06666666666683</v>
      </c>
      <c r="K86" s="31">
        <v>791</v>
      </c>
      <c r="L86" s="31">
        <v>756.15</v>
      </c>
      <c r="M86" s="31">
        <v>18.129950000000001</v>
      </c>
      <c r="N86" s="1"/>
      <c r="O86" s="1"/>
    </row>
    <row r="87" spans="1:15" ht="12.75" customHeight="1">
      <c r="A87" s="33">
        <v>77</v>
      </c>
      <c r="B87" s="53" t="s">
        <v>338</v>
      </c>
      <c r="C87" s="31">
        <v>5780.9</v>
      </c>
      <c r="D87" s="36">
        <v>5785.1833333333334</v>
      </c>
      <c r="E87" s="36">
        <v>5702.3666666666668</v>
      </c>
      <c r="F87" s="36">
        <v>5623.833333333333</v>
      </c>
      <c r="G87" s="36">
        <v>5541.0166666666664</v>
      </c>
      <c r="H87" s="36">
        <v>5863.7166666666672</v>
      </c>
      <c r="I87" s="36">
        <v>5946.5333333333347</v>
      </c>
      <c r="J87" s="36">
        <v>6025.0666666666675</v>
      </c>
      <c r="K87" s="31">
        <v>5868</v>
      </c>
      <c r="L87" s="31">
        <v>5706.65</v>
      </c>
      <c r="M87" s="31">
        <v>0.10688</v>
      </c>
      <c r="N87" s="1"/>
      <c r="O87" s="1"/>
    </row>
    <row r="88" spans="1:15" ht="12.75" customHeight="1">
      <c r="A88" s="33">
        <v>78</v>
      </c>
      <c r="B88" s="53" t="s">
        <v>339</v>
      </c>
      <c r="C88" s="31">
        <v>1309.25</v>
      </c>
      <c r="D88" s="36">
        <v>1315.3500000000001</v>
      </c>
      <c r="E88" s="36">
        <v>1288.9000000000003</v>
      </c>
      <c r="F88" s="36">
        <v>1268.5500000000002</v>
      </c>
      <c r="G88" s="36">
        <v>1242.1000000000004</v>
      </c>
      <c r="H88" s="36">
        <v>1335.7000000000003</v>
      </c>
      <c r="I88" s="36">
        <v>1362.15</v>
      </c>
      <c r="J88" s="36">
        <v>1382.5000000000002</v>
      </c>
      <c r="K88" s="31">
        <v>1341.8</v>
      </c>
      <c r="L88" s="31">
        <v>1295</v>
      </c>
      <c r="M88" s="31">
        <v>1.8551299999999999</v>
      </c>
      <c r="N88" s="1"/>
      <c r="O88" s="1"/>
    </row>
    <row r="89" spans="1:15" ht="12.75" customHeight="1">
      <c r="A89" s="33">
        <v>79</v>
      </c>
      <c r="B89" s="53" t="s">
        <v>340</v>
      </c>
      <c r="C89" s="31">
        <v>1650.05</v>
      </c>
      <c r="D89" s="36">
        <v>1655.4166666666667</v>
      </c>
      <c r="E89" s="36">
        <v>1614.9333333333334</v>
      </c>
      <c r="F89" s="36">
        <v>1579.8166666666666</v>
      </c>
      <c r="G89" s="36">
        <v>1539.3333333333333</v>
      </c>
      <c r="H89" s="36">
        <v>1690.5333333333335</v>
      </c>
      <c r="I89" s="36">
        <v>1731.0166666666667</v>
      </c>
      <c r="J89" s="36">
        <v>1766.1333333333337</v>
      </c>
      <c r="K89" s="31">
        <v>1695.9</v>
      </c>
      <c r="L89" s="31">
        <v>1620.3</v>
      </c>
      <c r="M89" s="31">
        <v>0.79954000000000003</v>
      </c>
      <c r="N89" s="1"/>
      <c r="O89" s="1"/>
    </row>
    <row r="90" spans="1:15" ht="12.75" customHeight="1">
      <c r="A90" s="33">
        <v>80</v>
      </c>
      <c r="B90" s="53" t="s">
        <v>341</v>
      </c>
      <c r="C90" s="31">
        <v>512.79999999999995</v>
      </c>
      <c r="D90" s="36">
        <v>520.56666666666661</v>
      </c>
      <c r="E90" s="36">
        <v>502.23333333333323</v>
      </c>
      <c r="F90" s="36">
        <v>491.66666666666663</v>
      </c>
      <c r="G90" s="36">
        <v>473.33333333333326</v>
      </c>
      <c r="H90" s="36">
        <v>531.13333333333321</v>
      </c>
      <c r="I90" s="36">
        <v>549.4666666666667</v>
      </c>
      <c r="J90" s="36">
        <v>560.03333333333319</v>
      </c>
      <c r="K90" s="31">
        <v>538.9</v>
      </c>
      <c r="L90" s="31">
        <v>510</v>
      </c>
      <c r="M90" s="31">
        <v>5.1303400000000003</v>
      </c>
      <c r="N90" s="1"/>
      <c r="O90" s="1"/>
    </row>
    <row r="91" spans="1:15" ht="12.75" customHeight="1">
      <c r="A91" s="33">
        <v>81</v>
      </c>
      <c r="B91" s="53" t="s">
        <v>83</v>
      </c>
      <c r="C91" s="31">
        <v>29473</v>
      </c>
      <c r="D91" s="36">
        <v>29525.133333333331</v>
      </c>
      <c r="E91" s="36">
        <v>29250.266666666663</v>
      </c>
      <c r="F91" s="36">
        <v>29027.533333333333</v>
      </c>
      <c r="G91" s="36">
        <v>28752.666666666664</v>
      </c>
      <c r="H91" s="36">
        <v>29747.866666666661</v>
      </c>
      <c r="I91" s="36">
        <v>30022.73333333333</v>
      </c>
      <c r="J91" s="36">
        <v>30245.46666666666</v>
      </c>
      <c r="K91" s="31">
        <v>29800</v>
      </c>
      <c r="L91" s="31">
        <v>29302.400000000001</v>
      </c>
      <c r="M91" s="31">
        <v>0.26774999999999999</v>
      </c>
      <c r="N91" s="1"/>
      <c r="O91" s="1"/>
    </row>
    <row r="92" spans="1:15" ht="12.75" customHeight="1">
      <c r="A92" s="33">
        <v>82</v>
      </c>
      <c r="B92" s="53" t="s">
        <v>342</v>
      </c>
      <c r="C92" s="31">
        <v>859</v>
      </c>
      <c r="D92" s="36">
        <v>861.29999999999984</v>
      </c>
      <c r="E92" s="36">
        <v>844.49999999999966</v>
      </c>
      <c r="F92" s="36">
        <v>829.99999999999977</v>
      </c>
      <c r="G92" s="36">
        <v>813.19999999999959</v>
      </c>
      <c r="H92" s="36">
        <v>875.79999999999973</v>
      </c>
      <c r="I92" s="36">
        <v>892.59999999999991</v>
      </c>
      <c r="J92" s="36">
        <v>907.0999999999998</v>
      </c>
      <c r="K92" s="31">
        <v>878.1</v>
      </c>
      <c r="L92" s="31">
        <v>846.8</v>
      </c>
      <c r="M92" s="31">
        <v>4.3285799999999997</v>
      </c>
      <c r="N92" s="1"/>
      <c r="O92" s="1"/>
    </row>
    <row r="93" spans="1:15" ht="12.75" customHeight="1">
      <c r="A93" s="33">
        <v>83</v>
      </c>
      <c r="B93" s="53" t="s">
        <v>343</v>
      </c>
      <c r="C93" s="31">
        <v>16.899999999999999</v>
      </c>
      <c r="D93" s="36">
        <v>17.133333333333333</v>
      </c>
      <c r="E93" s="36">
        <v>16.516666666666666</v>
      </c>
      <c r="F93" s="36">
        <v>16.133333333333333</v>
      </c>
      <c r="G93" s="36">
        <v>15.516666666666666</v>
      </c>
      <c r="H93" s="36">
        <v>17.516666666666666</v>
      </c>
      <c r="I93" s="36">
        <v>18.133333333333333</v>
      </c>
      <c r="J93" s="36">
        <v>18.516666666666666</v>
      </c>
      <c r="K93" s="31">
        <v>17.75</v>
      </c>
      <c r="L93" s="31">
        <v>16.75</v>
      </c>
      <c r="M93" s="31">
        <v>164.07659000000001</v>
      </c>
      <c r="N93" s="1"/>
      <c r="O93" s="1"/>
    </row>
    <row r="94" spans="1:15" ht="12.75" customHeight="1">
      <c r="A94" s="33">
        <v>84</v>
      </c>
      <c r="B94" s="53" t="s">
        <v>86</v>
      </c>
      <c r="C94" s="31">
        <v>4869.1499999999996</v>
      </c>
      <c r="D94" s="36">
        <v>4887.3166666666666</v>
      </c>
      <c r="E94" s="36">
        <v>4834.6333333333332</v>
      </c>
      <c r="F94" s="36">
        <v>4800.1166666666668</v>
      </c>
      <c r="G94" s="36">
        <v>4747.4333333333334</v>
      </c>
      <c r="H94" s="36">
        <v>4921.833333333333</v>
      </c>
      <c r="I94" s="36">
        <v>4974.5166666666655</v>
      </c>
      <c r="J94" s="36">
        <v>5009.0333333333328</v>
      </c>
      <c r="K94" s="31">
        <v>4940</v>
      </c>
      <c r="L94" s="31">
        <v>4852.8</v>
      </c>
      <c r="M94" s="31">
        <v>1.40625</v>
      </c>
      <c r="N94" s="1"/>
      <c r="O94" s="1"/>
    </row>
    <row r="95" spans="1:15" ht="12.75" customHeight="1">
      <c r="A95" s="33">
        <v>85</v>
      </c>
      <c r="B95" s="53" t="s">
        <v>344</v>
      </c>
      <c r="C95" s="31">
        <v>1692.3</v>
      </c>
      <c r="D95" s="36">
        <v>1698.7666666666667</v>
      </c>
      <c r="E95" s="36">
        <v>1676.5333333333333</v>
      </c>
      <c r="F95" s="36">
        <v>1660.7666666666667</v>
      </c>
      <c r="G95" s="36">
        <v>1638.5333333333333</v>
      </c>
      <c r="H95" s="36">
        <v>1714.5333333333333</v>
      </c>
      <c r="I95" s="36">
        <v>1736.7666666666664</v>
      </c>
      <c r="J95" s="36">
        <v>1752.5333333333333</v>
      </c>
      <c r="K95" s="31">
        <v>1721</v>
      </c>
      <c r="L95" s="31">
        <v>1683</v>
      </c>
      <c r="M95" s="31">
        <v>1.00038</v>
      </c>
      <c r="N95" s="1"/>
      <c r="O95" s="1"/>
    </row>
    <row r="96" spans="1:15" ht="12.75" customHeight="1">
      <c r="A96" s="33">
        <v>86</v>
      </c>
      <c r="B96" s="53" t="s">
        <v>345</v>
      </c>
      <c r="C96" s="31">
        <v>607.95000000000005</v>
      </c>
      <c r="D96" s="36">
        <v>603.15</v>
      </c>
      <c r="E96" s="36">
        <v>593.79999999999995</v>
      </c>
      <c r="F96" s="36">
        <v>579.65</v>
      </c>
      <c r="G96" s="36">
        <v>570.29999999999995</v>
      </c>
      <c r="H96" s="36">
        <v>617.29999999999995</v>
      </c>
      <c r="I96" s="36">
        <v>626.65000000000009</v>
      </c>
      <c r="J96" s="36">
        <v>640.79999999999995</v>
      </c>
      <c r="K96" s="31">
        <v>612.5</v>
      </c>
      <c r="L96" s="31">
        <v>589</v>
      </c>
      <c r="M96" s="31">
        <v>1.4775499999999999</v>
      </c>
      <c r="N96" s="1"/>
      <c r="O96" s="1"/>
    </row>
    <row r="97" spans="1:15" ht="12.75" customHeight="1">
      <c r="A97" s="33">
        <v>87</v>
      </c>
      <c r="B97" s="53" t="s">
        <v>346</v>
      </c>
      <c r="C97" s="31">
        <v>119.95</v>
      </c>
      <c r="D97" s="36">
        <v>119.21666666666668</v>
      </c>
      <c r="E97" s="36">
        <v>117.03333333333336</v>
      </c>
      <c r="F97" s="36">
        <v>114.11666666666667</v>
      </c>
      <c r="G97" s="36">
        <v>111.93333333333335</v>
      </c>
      <c r="H97" s="36">
        <v>122.13333333333337</v>
      </c>
      <c r="I97" s="36">
        <v>124.31666666666668</v>
      </c>
      <c r="J97" s="36">
        <v>127.23333333333338</v>
      </c>
      <c r="K97" s="31">
        <v>121.4</v>
      </c>
      <c r="L97" s="31">
        <v>116.3</v>
      </c>
      <c r="M97" s="31">
        <v>55.076239999999999</v>
      </c>
      <c r="N97" s="1"/>
      <c r="O97" s="1"/>
    </row>
    <row r="98" spans="1:15" ht="12.75" customHeight="1">
      <c r="A98" s="33">
        <v>88</v>
      </c>
      <c r="B98" s="53" t="s">
        <v>347</v>
      </c>
      <c r="C98" s="31">
        <v>455.65</v>
      </c>
      <c r="D98" s="36">
        <v>459.81666666666666</v>
      </c>
      <c r="E98" s="36">
        <v>448.83333333333331</v>
      </c>
      <c r="F98" s="36">
        <v>442.01666666666665</v>
      </c>
      <c r="G98" s="36">
        <v>431.0333333333333</v>
      </c>
      <c r="H98" s="36">
        <v>466.63333333333333</v>
      </c>
      <c r="I98" s="36">
        <v>477.61666666666667</v>
      </c>
      <c r="J98" s="36">
        <v>484.43333333333334</v>
      </c>
      <c r="K98" s="31">
        <v>470.8</v>
      </c>
      <c r="L98" s="31">
        <v>453</v>
      </c>
      <c r="M98" s="31">
        <v>25.733699999999999</v>
      </c>
      <c r="N98" s="1"/>
      <c r="O98" s="1"/>
    </row>
    <row r="99" spans="1:15" ht="12.75" customHeight="1">
      <c r="A99" s="33">
        <v>89</v>
      </c>
      <c r="B99" s="53" t="s">
        <v>825</v>
      </c>
      <c r="C99" s="31">
        <v>440</v>
      </c>
      <c r="D99" s="36">
        <v>438.43333333333334</v>
      </c>
      <c r="E99" s="36">
        <v>435.56666666666666</v>
      </c>
      <c r="F99" s="36">
        <v>431.13333333333333</v>
      </c>
      <c r="G99" s="36">
        <v>428.26666666666665</v>
      </c>
      <c r="H99" s="36">
        <v>442.86666666666667</v>
      </c>
      <c r="I99" s="36">
        <v>445.73333333333335</v>
      </c>
      <c r="J99" s="36">
        <v>450.16666666666669</v>
      </c>
      <c r="K99" s="31">
        <v>441.3</v>
      </c>
      <c r="L99" s="31">
        <v>434</v>
      </c>
      <c r="M99" s="31">
        <v>3.04589</v>
      </c>
      <c r="N99" s="1"/>
      <c r="O99" s="1"/>
    </row>
    <row r="100" spans="1:15" ht="12.75" customHeight="1">
      <c r="A100" s="33">
        <v>90</v>
      </c>
      <c r="B100" s="53" t="s">
        <v>348</v>
      </c>
      <c r="C100" s="31">
        <v>4984.3</v>
      </c>
      <c r="D100" s="36">
        <v>4949.95</v>
      </c>
      <c r="E100" s="36">
        <v>4889</v>
      </c>
      <c r="F100" s="36">
        <v>4793.7</v>
      </c>
      <c r="G100" s="36">
        <v>4732.75</v>
      </c>
      <c r="H100" s="36">
        <v>5045.25</v>
      </c>
      <c r="I100" s="36">
        <v>5106.1999999999989</v>
      </c>
      <c r="J100" s="36">
        <v>5201.5</v>
      </c>
      <c r="K100" s="31">
        <v>5010.8999999999996</v>
      </c>
      <c r="L100" s="31">
        <v>4854.6499999999996</v>
      </c>
      <c r="M100" s="31">
        <v>0.44066</v>
      </c>
      <c r="N100" s="1"/>
      <c r="O100" s="1"/>
    </row>
    <row r="101" spans="1:15" ht="12.75" customHeight="1">
      <c r="A101" s="33">
        <v>91</v>
      </c>
      <c r="B101" s="53" t="s">
        <v>349</v>
      </c>
      <c r="C101" s="31">
        <v>354.8</v>
      </c>
      <c r="D101" s="36">
        <v>354.2833333333333</v>
      </c>
      <c r="E101" s="36">
        <v>347.41666666666663</v>
      </c>
      <c r="F101" s="36">
        <v>340.0333333333333</v>
      </c>
      <c r="G101" s="36">
        <v>333.16666666666663</v>
      </c>
      <c r="H101" s="36">
        <v>361.66666666666663</v>
      </c>
      <c r="I101" s="36">
        <v>368.5333333333333</v>
      </c>
      <c r="J101" s="36">
        <v>375.91666666666663</v>
      </c>
      <c r="K101" s="31">
        <v>361.15</v>
      </c>
      <c r="L101" s="31">
        <v>346.9</v>
      </c>
      <c r="M101" s="31">
        <v>3.3896099999999998</v>
      </c>
      <c r="N101" s="1"/>
      <c r="O101" s="1"/>
    </row>
    <row r="102" spans="1:15" ht="12.75" customHeight="1">
      <c r="A102" s="33">
        <v>92</v>
      </c>
      <c r="B102" s="53" t="s">
        <v>350</v>
      </c>
      <c r="C102" s="31">
        <v>236.4</v>
      </c>
      <c r="D102" s="36">
        <v>238.03333333333333</v>
      </c>
      <c r="E102" s="36">
        <v>233.46666666666667</v>
      </c>
      <c r="F102" s="36">
        <v>230.53333333333333</v>
      </c>
      <c r="G102" s="36">
        <v>225.96666666666667</v>
      </c>
      <c r="H102" s="36">
        <v>240.96666666666667</v>
      </c>
      <c r="I102" s="36">
        <v>245.53333333333333</v>
      </c>
      <c r="J102" s="36">
        <v>248.46666666666667</v>
      </c>
      <c r="K102" s="31">
        <v>242.6</v>
      </c>
      <c r="L102" s="31">
        <v>235.1</v>
      </c>
      <c r="M102" s="31">
        <v>8.7152799999999999</v>
      </c>
      <c r="N102" s="1"/>
      <c r="O102" s="1"/>
    </row>
    <row r="103" spans="1:15" ht="12.75" customHeight="1">
      <c r="A103" s="33">
        <v>93</v>
      </c>
      <c r="B103" s="53" t="s">
        <v>90</v>
      </c>
      <c r="C103" s="31">
        <v>760.3</v>
      </c>
      <c r="D103" s="36">
        <v>761.9666666666667</v>
      </c>
      <c r="E103" s="36">
        <v>752.33333333333337</v>
      </c>
      <c r="F103" s="36">
        <v>744.36666666666667</v>
      </c>
      <c r="G103" s="36">
        <v>734.73333333333335</v>
      </c>
      <c r="H103" s="36">
        <v>769.93333333333339</v>
      </c>
      <c r="I103" s="36">
        <v>779.56666666666661</v>
      </c>
      <c r="J103" s="36">
        <v>787.53333333333342</v>
      </c>
      <c r="K103" s="31">
        <v>771.6</v>
      </c>
      <c r="L103" s="31">
        <v>754</v>
      </c>
      <c r="M103" s="31">
        <v>3.11361</v>
      </c>
      <c r="N103" s="1"/>
      <c r="O103" s="1"/>
    </row>
    <row r="104" spans="1:15" ht="12.75" customHeight="1">
      <c r="A104" s="33">
        <v>94</v>
      </c>
      <c r="B104" s="53" t="s">
        <v>89</v>
      </c>
      <c r="C104" s="31">
        <v>566.9</v>
      </c>
      <c r="D104" s="36">
        <v>573.66666666666663</v>
      </c>
      <c r="E104" s="36">
        <v>558.23333333333323</v>
      </c>
      <c r="F104" s="36">
        <v>549.56666666666661</v>
      </c>
      <c r="G104" s="36">
        <v>534.13333333333321</v>
      </c>
      <c r="H104" s="36">
        <v>582.33333333333326</v>
      </c>
      <c r="I104" s="36">
        <v>597.76666666666665</v>
      </c>
      <c r="J104" s="36">
        <v>606.43333333333328</v>
      </c>
      <c r="K104" s="31">
        <v>589.1</v>
      </c>
      <c r="L104" s="31">
        <v>565</v>
      </c>
      <c r="M104" s="31">
        <v>86.372129999999999</v>
      </c>
      <c r="N104" s="1"/>
      <c r="O104" s="1"/>
    </row>
    <row r="105" spans="1:15" ht="12.75" customHeight="1">
      <c r="A105" s="33">
        <v>95</v>
      </c>
      <c r="B105" s="53" t="s">
        <v>351</v>
      </c>
      <c r="C105" s="31">
        <v>221.3</v>
      </c>
      <c r="D105" s="36">
        <v>223.76666666666665</v>
      </c>
      <c r="E105" s="36">
        <v>217.33333333333331</v>
      </c>
      <c r="F105" s="36">
        <v>213.36666666666667</v>
      </c>
      <c r="G105" s="36">
        <v>206.93333333333334</v>
      </c>
      <c r="H105" s="36">
        <v>227.73333333333329</v>
      </c>
      <c r="I105" s="36">
        <v>234.16666666666663</v>
      </c>
      <c r="J105" s="36">
        <v>238.13333333333327</v>
      </c>
      <c r="K105" s="31">
        <v>230.2</v>
      </c>
      <c r="L105" s="31">
        <v>219.8</v>
      </c>
      <c r="M105" s="31">
        <v>5.5102000000000002</v>
      </c>
      <c r="N105" s="1"/>
      <c r="O105" s="1"/>
    </row>
    <row r="106" spans="1:15" ht="12.75" customHeight="1">
      <c r="A106" s="33">
        <v>96</v>
      </c>
      <c r="B106" s="53" t="s">
        <v>352</v>
      </c>
      <c r="C106" s="31">
        <v>1078.55</v>
      </c>
      <c r="D106" s="36">
        <v>1073.45</v>
      </c>
      <c r="E106" s="36">
        <v>1064.1500000000001</v>
      </c>
      <c r="F106" s="36">
        <v>1049.75</v>
      </c>
      <c r="G106" s="36">
        <v>1040.45</v>
      </c>
      <c r="H106" s="36">
        <v>1087.8500000000001</v>
      </c>
      <c r="I106" s="36">
        <v>1097.1499999999999</v>
      </c>
      <c r="J106" s="36">
        <v>1111.5500000000002</v>
      </c>
      <c r="K106" s="31">
        <v>1082.75</v>
      </c>
      <c r="L106" s="31">
        <v>1059.05</v>
      </c>
      <c r="M106" s="31">
        <v>0.60745000000000005</v>
      </c>
      <c r="N106" s="1"/>
      <c r="O106" s="1"/>
    </row>
    <row r="107" spans="1:15" ht="12.75" customHeight="1">
      <c r="A107" s="33">
        <v>97</v>
      </c>
      <c r="B107" s="53" t="s">
        <v>353</v>
      </c>
      <c r="C107" s="31">
        <v>204</v>
      </c>
      <c r="D107" s="36">
        <v>206.36666666666665</v>
      </c>
      <c r="E107" s="36">
        <v>198.83333333333329</v>
      </c>
      <c r="F107" s="36">
        <v>193.66666666666663</v>
      </c>
      <c r="G107" s="36">
        <v>186.13333333333327</v>
      </c>
      <c r="H107" s="36">
        <v>211.5333333333333</v>
      </c>
      <c r="I107" s="36">
        <v>219.06666666666666</v>
      </c>
      <c r="J107" s="36">
        <v>224.23333333333332</v>
      </c>
      <c r="K107" s="31">
        <v>213.9</v>
      </c>
      <c r="L107" s="31">
        <v>201.2</v>
      </c>
      <c r="M107" s="31">
        <v>99.879490000000004</v>
      </c>
      <c r="N107" s="1"/>
      <c r="O107" s="1"/>
    </row>
    <row r="108" spans="1:15" ht="12.75" customHeight="1">
      <c r="A108" s="33">
        <v>98</v>
      </c>
      <c r="B108" s="53" t="s">
        <v>354</v>
      </c>
      <c r="C108" s="31">
        <v>2588.9</v>
      </c>
      <c r="D108" s="36">
        <v>2615.2999999999997</v>
      </c>
      <c r="E108" s="36">
        <v>2550.5999999999995</v>
      </c>
      <c r="F108" s="36">
        <v>2512.2999999999997</v>
      </c>
      <c r="G108" s="36">
        <v>2447.5999999999995</v>
      </c>
      <c r="H108" s="36">
        <v>2653.5999999999995</v>
      </c>
      <c r="I108" s="36">
        <v>2718.2999999999993</v>
      </c>
      <c r="J108" s="36">
        <v>2756.5999999999995</v>
      </c>
      <c r="K108" s="31">
        <v>2680</v>
      </c>
      <c r="L108" s="31">
        <v>2577</v>
      </c>
      <c r="M108" s="31">
        <v>1.5653600000000001</v>
      </c>
      <c r="N108" s="1"/>
      <c r="O108" s="1"/>
    </row>
    <row r="109" spans="1:15" ht="12.75" customHeight="1">
      <c r="A109" s="33">
        <v>99</v>
      </c>
      <c r="B109" s="53" t="s">
        <v>355</v>
      </c>
      <c r="C109" s="31">
        <v>60.3</v>
      </c>
      <c r="D109" s="36">
        <v>60.916666666666664</v>
      </c>
      <c r="E109" s="36">
        <v>59.083333333333329</v>
      </c>
      <c r="F109" s="36">
        <v>57.866666666666667</v>
      </c>
      <c r="G109" s="36">
        <v>56.033333333333331</v>
      </c>
      <c r="H109" s="36">
        <v>62.133333333333326</v>
      </c>
      <c r="I109" s="36">
        <v>63.966666666666654</v>
      </c>
      <c r="J109" s="36">
        <v>65.183333333333323</v>
      </c>
      <c r="K109" s="31">
        <v>62.75</v>
      </c>
      <c r="L109" s="31">
        <v>59.7</v>
      </c>
      <c r="M109" s="31">
        <v>170.10763</v>
      </c>
      <c r="N109" s="1"/>
      <c r="O109" s="1"/>
    </row>
    <row r="110" spans="1:15" ht="12.75" customHeight="1">
      <c r="A110" s="33">
        <v>100</v>
      </c>
      <c r="B110" s="53" t="s">
        <v>356</v>
      </c>
      <c r="C110" s="31">
        <v>1807.45</v>
      </c>
      <c r="D110" s="36">
        <v>1801.8166666666668</v>
      </c>
      <c r="E110" s="36">
        <v>1781.7333333333336</v>
      </c>
      <c r="F110" s="36">
        <v>1756.0166666666667</v>
      </c>
      <c r="G110" s="36">
        <v>1735.9333333333334</v>
      </c>
      <c r="H110" s="36">
        <v>1827.5333333333338</v>
      </c>
      <c r="I110" s="36">
        <v>1847.6166666666672</v>
      </c>
      <c r="J110" s="36">
        <v>1873.3333333333339</v>
      </c>
      <c r="K110" s="31">
        <v>1821.9</v>
      </c>
      <c r="L110" s="31">
        <v>1776.1</v>
      </c>
      <c r="M110" s="31">
        <v>7.1052600000000004</v>
      </c>
      <c r="N110" s="1"/>
      <c r="O110" s="1"/>
    </row>
    <row r="111" spans="1:15" ht="12.75" customHeight="1">
      <c r="A111" s="33">
        <v>101</v>
      </c>
      <c r="B111" s="53" t="s">
        <v>357</v>
      </c>
      <c r="C111" s="31">
        <v>660.8</v>
      </c>
      <c r="D111" s="36">
        <v>658.94999999999993</v>
      </c>
      <c r="E111" s="36">
        <v>648.84999999999991</v>
      </c>
      <c r="F111" s="36">
        <v>636.9</v>
      </c>
      <c r="G111" s="36">
        <v>626.79999999999995</v>
      </c>
      <c r="H111" s="36">
        <v>670.89999999999986</v>
      </c>
      <c r="I111" s="36">
        <v>681</v>
      </c>
      <c r="J111" s="36">
        <v>692.94999999999982</v>
      </c>
      <c r="K111" s="31">
        <v>669.05</v>
      </c>
      <c r="L111" s="31">
        <v>647</v>
      </c>
      <c r="M111" s="31">
        <v>1.5725800000000001</v>
      </c>
      <c r="N111" s="1"/>
      <c r="O111" s="1"/>
    </row>
    <row r="112" spans="1:15" ht="12.75" customHeight="1">
      <c r="A112" s="33">
        <v>102</v>
      </c>
      <c r="B112" s="53" t="s">
        <v>358</v>
      </c>
      <c r="C112" s="31">
        <v>1433.3</v>
      </c>
      <c r="D112" s="36">
        <v>1443.0999999999997</v>
      </c>
      <c r="E112" s="36">
        <v>1405.5999999999995</v>
      </c>
      <c r="F112" s="36">
        <v>1377.8999999999999</v>
      </c>
      <c r="G112" s="36">
        <v>1340.3999999999996</v>
      </c>
      <c r="H112" s="36">
        <v>1470.7999999999993</v>
      </c>
      <c r="I112" s="36">
        <v>1508.2999999999997</v>
      </c>
      <c r="J112" s="36">
        <v>1535.9999999999991</v>
      </c>
      <c r="K112" s="31">
        <v>1480.6</v>
      </c>
      <c r="L112" s="31">
        <v>1415.4</v>
      </c>
      <c r="M112" s="31">
        <v>2.2042999999999999</v>
      </c>
      <c r="N112" s="1"/>
      <c r="O112" s="1"/>
    </row>
    <row r="113" spans="1:15" ht="12.75" customHeight="1">
      <c r="A113" s="33">
        <v>103</v>
      </c>
      <c r="B113" s="53" t="s">
        <v>359</v>
      </c>
      <c r="C113" s="31">
        <v>7304.1</v>
      </c>
      <c r="D113" s="36">
        <v>7358.0333333333328</v>
      </c>
      <c r="E113" s="36">
        <v>7226.0666666666657</v>
      </c>
      <c r="F113" s="36">
        <v>7148.0333333333328</v>
      </c>
      <c r="G113" s="36">
        <v>7016.0666666666657</v>
      </c>
      <c r="H113" s="36">
        <v>7436.0666666666657</v>
      </c>
      <c r="I113" s="36">
        <v>7568.0333333333328</v>
      </c>
      <c r="J113" s="36">
        <v>7646.0666666666657</v>
      </c>
      <c r="K113" s="31">
        <v>7490</v>
      </c>
      <c r="L113" s="31">
        <v>7280</v>
      </c>
      <c r="M113" s="31">
        <v>0.15276999999999999</v>
      </c>
      <c r="N113" s="1"/>
      <c r="O113" s="1"/>
    </row>
    <row r="114" spans="1:15" ht="12.75" customHeight="1">
      <c r="A114" s="33">
        <v>104</v>
      </c>
      <c r="B114" s="53" t="s">
        <v>360</v>
      </c>
      <c r="C114" s="31">
        <v>741.95</v>
      </c>
      <c r="D114" s="36">
        <v>742.83333333333337</v>
      </c>
      <c r="E114" s="36">
        <v>719.11666666666679</v>
      </c>
      <c r="F114" s="36">
        <v>696.28333333333342</v>
      </c>
      <c r="G114" s="36">
        <v>672.56666666666683</v>
      </c>
      <c r="H114" s="36">
        <v>765.66666666666674</v>
      </c>
      <c r="I114" s="36">
        <v>789.38333333333321</v>
      </c>
      <c r="J114" s="36">
        <v>812.2166666666667</v>
      </c>
      <c r="K114" s="31">
        <v>766.55</v>
      </c>
      <c r="L114" s="31">
        <v>720</v>
      </c>
      <c r="M114" s="31">
        <v>4.4773899999999998</v>
      </c>
      <c r="N114" s="1"/>
      <c r="O114" s="1"/>
    </row>
    <row r="115" spans="1:15" ht="12.75" customHeight="1">
      <c r="A115" s="33">
        <v>105</v>
      </c>
      <c r="B115" s="53" t="s">
        <v>91</v>
      </c>
      <c r="C115" s="31">
        <v>358.85</v>
      </c>
      <c r="D115" s="36">
        <v>363.66666666666669</v>
      </c>
      <c r="E115" s="36">
        <v>352.83333333333337</v>
      </c>
      <c r="F115" s="36">
        <v>346.81666666666666</v>
      </c>
      <c r="G115" s="36">
        <v>335.98333333333335</v>
      </c>
      <c r="H115" s="36">
        <v>369.68333333333339</v>
      </c>
      <c r="I115" s="36">
        <v>380.51666666666677</v>
      </c>
      <c r="J115" s="36">
        <v>386.53333333333342</v>
      </c>
      <c r="K115" s="31">
        <v>374.5</v>
      </c>
      <c r="L115" s="31">
        <v>357.65</v>
      </c>
      <c r="M115" s="31">
        <v>14.6014</v>
      </c>
      <c r="N115" s="1"/>
      <c r="O115" s="1"/>
    </row>
    <row r="116" spans="1:15" ht="12.75" customHeight="1">
      <c r="A116" s="33">
        <v>106</v>
      </c>
      <c r="B116" s="53" t="s">
        <v>361</v>
      </c>
      <c r="C116" s="31">
        <v>439.5</v>
      </c>
      <c r="D116" s="36">
        <v>436.38333333333338</v>
      </c>
      <c r="E116" s="36">
        <v>429.56666666666678</v>
      </c>
      <c r="F116" s="36">
        <v>419.63333333333338</v>
      </c>
      <c r="G116" s="36">
        <v>412.81666666666678</v>
      </c>
      <c r="H116" s="36">
        <v>446.31666666666678</v>
      </c>
      <c r="I116" s="36">
        <v>453.13333333333338</v>
      </c>
      <c r="J116" s="36">
        <v>463.06666666666678</v>
      </c>
      <c r="K116" s="31">
        <v>443.2</v>
      </c>
      <c r="L116" s="31">
        <v>426.45</v>
      </c>
      <c r="M116" s="31">
        <v>0.85823000000000005</v>
      </c>
      <c r="N116" s="1"/>
      <c r="O116" s="1"/>
    </row>
    <row r="117" spans="1:15" ht="12.75" customHeight="1">
      <c r="A117" s="33">
        <v>107</v>
      </c>
      <c r="B117" s="53" t="s">
        <v>362</v>
      </c>
      <c r="C117" s="31">
        <v>1085.2</v>
      </c>
      <c r="D117" s="36">
        <v>1085.0999999999999</v>
      </c>
      <c r="E117" s="36">
        <v>1067.1999999999998</v>
      </c>
      <c r="F117" s="36">
        <v>1049.1999999999998</v>
      </c>
      <c r="G117" s="36">
        <v>1031.2999999999997</v>
      </c>
      <c r="H117" s="36">
        <v>1103.0999999999999</v>
      </c>
      <c r="I117" s="36">
        <v>1121</v>
      </c>
      <c r="J117" s="36">
        <v>1139</v>
      </c>
      <c r="K117" s="31">
        <v>1103</v>
      </c>
      <c r="L117" s="31">
        <v>1067.0999999999999</v>
      </c>
      <c r="M117" s="31">
        <v>1.2493099999999999</v>
      </c>
      <c r="N117" s="1"/>
      <c r="O117" s="1"/>
    </row>
    <row r="118" spans="1:15" ht="12.75" customHeight="1">
      <c r="A118" s="33">
        <v>108</v>
      </c>
      <c r="B118" s="53" t="s">
        <v>92</v>
      </c>
      <c r="C118" s="31">
        <v>1066.45</v>
      </c>
      <c r="D118" s="36">
        <v>1074.2666666666667</v>
      </c>
      <c r="E118" s="36">
        <v>1051.9833333333333</v>
      </c>
      <c r="F118" s="36">
        <v>1037.5166666666667</v>
      </c>
      <c r="G118" s="36">
        <v>1015.2333333333333</v>
      </c>
      <c r="H118" s="36">
        <v>1088.7333333333333</v>
      </c>
      <c r="I118" s="36">
        <v>1111.0166666666667</v>
      </c>
      <c r="J118" s="36">
        <v>1125.4833333333333</v>
      </c>
      <c r="K118" s="31">
        <v>1096.55</v>
      </c>
      <c r="L118" s="31">
        <v>1059.8</v>
      </c>
      <c r="M118" s="31">
        <v>18.606200000000001</v>
      </c>
      <c r="N118" s="1"/>
      <c r="O118" s="1"/>
    </row>
    <row r="119" spans="1:15" ht="12.75" customHeight="1">
      <c r="A119" s="33">
        <v>109</v>
      </c>
      <c r="B119" s="53" t="s">
        <v>93</v>
      </c>
      <c r="C119" s="31">
        <v>1465.75</v>
      </c>
      <c r="D119" s="36">
        <v>1479.9166666666667</v>
      </c>
      <c r="E119" s="36">
        <v>1445.8333333333335</v>
      </c>
      <c r="F119" s="36">
        <v>1425.9166666666667</v>
      </c>
      <c r="G119" s="36">
        <v>1391.8333333333335</v>
      </c>
      <c r="H119" s="36">
        <v>1499.8333333333335</v>
      </c>
      <c r="I119" s="36">
        <v>1533.916666666667</v>
      </c>
      <c r="J119" s="36">
        <v>1553.8333333333335</v>
      </c>
      <c r="K119" s="31">
        <v>1514</v>
      </c>
      <c r="L119" s="31">
        <v>1460</v>
      </c>
      <c r="M119" s="31">
        <v>18.559159999999999</v>
      </c>
      <c r="N119" s="1"/>
      <c r="O119" s="1"/>
    </row>
    <row r="120" spans="1:15" ht="12.75" customHeight="1">
      <c r="A120" s="33">
        <v>110</v>
      </c>
      <c r="B120" s="53" t="s">
        <v>100</v>
      </c>
      <c r="C120" s="31">
        <v>131.1</v>
      </c>
      <c r="D120" s="36">
        <v>131.88333333333335</v>
      </c>
      <c r="E120" s="36">
        <v>130.01666666666671</v>
      </c>
      <c r="F120" s="36">
        <v>128.93333333333337</v>
      </c>
      <c r="G120" s="36">
        <v>127.06666666666672</v>
      </c>
      <c r="H120" s="36">
        <v>132.9666666666667</v>
      </c>
      <c r="I120" s="36">
        <v>134.83333333333331</v>
      </c>
      <c r="J120" s="36">
        <v>135.91666666666669</v>
      </c>
      <c r="K120" s="31">
        <v>133.75</v>
      </c>
      <c r="L120" s="31">
        <v>130.80000000000001</v>
      </c>
      <c r="M120" s="31">
        <v>23.132729999999999</v>
      </c>
      <c r="N120" s="1"/>
      <c r="O120" s="1"/>
    </row>
    <row r="121" spans="1:15" ht="12.75" customHeight="1">
      <c r="A121" s="33">
        <v>111</v>
      </c>
      <c r="B121" s="53" t="s">
        <v>272</v>
      </c>
      <c r="C121" s="31">
        <v>1336.55</v>
      </c>
      <c r="D121" s="36">
        <v>1334.9166666666667</v>
      </c>
      <c r="E121" s="36">
        <v>1315.6333333333334</v>
      </c>
      <c r="F121" s="36">
        <v>1294.7166666666667</v>
      </c>
      <c r="G121" s="36">
        <v>1275.4333333333334</v>
      </c>
      <c r="H121" s="36">
        <v>1355.8333333333335</v>
      </c>
      <c r="I121" s="36">
        <v>1375.1166666666668</v>
      </c>
      <c r="J121" s="36">
        <v>1396.0333333333335</v>
      </c>
      <c r="K121" s="31">
        <v>1354.2</v>
      </c>
      <c r="L121" s="31">
        <v>1314</v>
      </c>
      <c r="M121" s="31">
        <v>1.1028500000000001</v>
      </c>
      <c r="N121" s="1"/>
      <c r="O121" s="1"/>
    </row>
    <row r="122" spans="1:15" ht="12.75" customHeight="1">
      <c r="A122" s="33">
        <v>112</v>
      </c>
      <c r="B122" s="53" t="s">
        <v>94</v>
      </c>
      <c r="C122" s="31">
        <v>449.3</v>
      </c>
      <c r="D122" s="36">
        <v>450.59999999999997</v>
      </c>
      <c r="E122" s="36">
        <v>445.39999999999992</v>
      </c>
      <c r="F122" s="36">
        <v>441.49999999999994</v>
      </c>
      <c r="G122" s="36">
        <v>436.2999999999999</v>
      </c>
      <c r="H122" s="36">
        <v>454.49999999999994</v>
      </c>
      <c r="I122" s="36">
        <v>459.7</v>
      </c>
      <c r="J122" s="36">
        <v>463.59999999999997</v>
      </c>
      <c r="K122" s="31">
        <v>455.8</v>
      </c>
      <c r="L122" s="31">
        <v>446.7</v>
      </c>
      <c r="M122" s="31">
        <v>84.096130000000002</v>
      </c>
      <c r="N122" s="1"/>
      <c r="O122" s="1"/>
    </row>
    <row r="123" spans="1:15" ht="12.75" customHeight="1">
      <c r="A123" s="33">
        <v>113</v>
      </c>
      <c r="B123" s="53" t="s">
        <v>363</v>
      </c>
      <c r="C123" s="31">
        <v>818.05</v>
      </c>
      <c r="D123" s="36">
        <v>829.41666666666663</v>
      </c>
      <c r="E123" s="36">
        <v>802.83333333333326</v>
      </c>
      <c r="F123" s="36">
        <v>787.61666666666667</v>
      </c>
      <c r="G123" s="36">
        <v>761.0333333333333</v>
      </c>
      <c r="H123" s="36">
        <v>844.63333333333321</v>
      </c>
      <c r="I123" s="36">
        <v>871.21666666666647</v>
      </c>
      <c r="J123" s="36">
        <v>886.43333333333317</v>
      </c>
      <c r="K123" s="31">
        <v>856</v>
      </c>
      <c r="L123" s="31">
        <v>814.2</v>
      </c>
      <c r="M123" s="31">
        <v>14.07869</v>
      </c>
      <c r="N123" s="1"/>
      <c r="O123" s="1"/>
    </row>
    <row r="124" spans="1:15" ht="12.75" customHeight="1">
      <c r="A124" s="33">
        <v>114</v>
      </c>
      <c r="B124" s="53" t="s">
        <v>95</v>
      </c>
      <c r="C124" s="31">
        <v>6263.65</v>
      </c>
      <c r="D124" s="36">
        <v>6266.0999999999995</v>
      </c>
      <c r="E124" s="36">
        <v>6185.5999999999985</v>
      </c>
      <c r="F124" s="36">
        <v>6107.5499999999993</v>
      </c>
      <c r="G124" s="36">
        <v>6027.0499999999984</v>
      </c>
      <c r="H124" s="36">
        <v>6344.1499999999987</v>
      </c>
      <c r="I124" s="36">
        <v>6424.6500000000005</v>
      </c>
      <c r="J124" s="36">
        <v>6502.6999999999989</v>
      </c>
      <c r="K124" s="31">
        <v>6346.6</v>
      </c>
      <c r="L124" s="31">
        <v>6188.05</v>
      </c>
      <c r="M124" s="31">
        <v>2.7702200000000001</v>
      </c>
      <c r="N124" s="1"/>
      <c r="O124" s="1"/>
    </row>
    <row r="125" spans="1:15" ht="12.75" customHeight="1">
      <c r="A125" s="33">
        <v>115</v>
      </c>
      <c r="B125" s="53" t="s">
        <v>96</v>
      </c>
      <c r="C125" s="31">
        <v>2602.75</v>
      </c>
      <c r="D125" s="36">
        <v>2602.8833333333332</v>
      </c>
      <c r="E125" s="36">
        <v>2581.9666666666662</v>
      </c>
      <c r="F125" s="36">
        <v>2561.1833333333329</v>
      </c>
      <c r="G125" s="36">
        <v>2540.266666666666</v>
      </c>
      <c r="H125" s="36">
        <v>2623.6666666666665</v>
      </c>
      <c r="I125" s="36">
        <v>2644.5833333333335</v>
      </c>
      <c r="J125" s="36">
        <v>2665.3666666666668</v>
      </c>
      <c r="K125" s="31">
        <v>2623.8</v>
      </c>
      <c r="L125" s="31">
        <v>2582.1</v>
      </c>
      <c r="M125" s="31">
        <v>1.3634299999999999</v>
      </c>
      <c r="N125" s="1"/>
      <c r="O125" s="1"/>
    </row>
    <row r="126" spans="1:15" ht="12.75" customHeight="1">
      <c r="A126" s="33">
        <v>116</v>
      </c>
      <c r="B126" s="53" t="s">
        <v>364</v>
      </c>
      <c r="C126" s="31">
        <v>2914.2</v>
      </c>
      <c r="D126" s="36">
        <v>2950.3666666666668</v>
      </c>
      <c r="E126" s="36">
        <v>2861.7333333333336</v>
      </c>
      <c r="F126" s="36">
        <v>2809.2666666666669</v>
      </c>
      <c r="G126" s="36">
        <v>2720.6333333333337</v>
      </c>
      <c r="H126" s="36">
        <v>3002.8333333333335</v>
      </c>
      <c r="I126" s="36">
        <v>3091.4666666666667</v>
      </c>
      <c r="J126" s="36">
        <v>3143.9333333333334</v>
      </c>
      <c r="K126" s="31">
        <v>3039</v>
      </c>
      <c r="L126" s="31">
        <v>2897.9</v>
      </c>
      <c r="M126" s="31">
        <v>1.8230900000000001</v>
      </c>
      <c r="N126" s="1"/>
      <c r="O126" s="1"/>
    </row>
    <row r="127" spans="1:15" ht="12.75" customHeight="1">
      <c r="A127" s="33">
        <v>117</v>
      </c>
      <c r="B127" s="53" t="s">
        <v>888</v>
      </c>
      <c r="C127" s="31">
        <v>1418.25</v>
      </c>
      <c r="D127" s="36">
        <v>1441.8166666666666</v>
      </c>
      <c r="E127" s="36">
        <v>1381.4333333333332</v>
      </c>
      <c r="F127" s="36">
        <v>1344.6166666666666</v>
      </c>
      <c r="G127" s="36">
        <v>1284.2333333333331</v>
      </c>
      <c r="H127" s="36">
        <v>1478.6333333333332</v>
      </c>
      <c r="I127" s="36">
        <v>1539.0166666666664</v>
      </c>
      <c r="J127" s="36">
        <v>1575.8333333333333</v>
      </c>
      <c r="K127" s="31">
        <v>1502.2</v>
      </c>
      <c r="L127" s="31">
        <v>1405</v>
      </c>
      <c r="M127" s="31">
        <v>0.80303000000000002</v>
      </c>
      <c r="N127" s="1"/>
      <c r="O127" s="1"/>
    </row>
    <row r="128" spans="1:15" ht="12.75" customHeight="1">
      <c r="A128" s="33">
        <v>118</v>
      </c>
      <c r="B128" s="53" t="s">
        <v>97</v>
      </c>
      <c r="C128" s="31">
        <v>925</v>
      </c>
      <c r="D128" s="36">
        <v>936.9</v>
      </c>
      <c r="E128" s="36">
        <v>909.8</v>
      </c>
      <c r="F128" s="36">
        <v>894.6</v>
      </c>
      <c r="G128" s="36">
        <v>867.5</v>
      </c>
      <c r="H128" s="36">
        <v>952.09999999999991</v>
      </c>
      <c r="I128" s="36">
        <v>979.2</v>
      </c>
      <c r="J128" s="36">
        <v>994.39999999999986</v>
      </c>
      <c r="K128" s="31">
        <v>964</v>
      </c>
      <c r="L128" s="31">
        <v>921.7</v>
      </c>
      <c r="M128" s="31">
        <v>8.1703299999999999</v>
      </c>
      <c r="N128" s="1"/>
      <c r="O128" s="1"/>
    </row>
    <row r="129" spans="1:15" ht="12.75" customHeight="1">
      <c r="A129" s="33">
        <v>119</v>
      </c>
      <c r="B129" s="53" t="s">
        <v>98</v>
      </c>
      <c r="C129" s="31">
        <v>1117.8499999999999</v>
      </c>
      <c r="D129" s="36">
        <v>1116.1666666666667</v>
      </c>
      <c r="E129" s="36">
        <v>1108.8833333333334</v>
      </c>
      <c r="F129" s="36">
        <v>1099.9166666666667</v>
      </c>
      <c r="G129" s="36">
        <v>1092.6333333333334</v>
      </c>
      <c r="H129" s="36">
        <v>1125.1333333333334</v>
      </c>
      <c r="I129" s="36">
        <v>1132.4166666666667</v>
      </c>
      <c r="J129" s="36">
        <v>1141.3833333333334</v>
      </c>
      <c r="K129" s="31">
        <v>1123.45</v>
      </c>
      <c r="L129" s="31">
        <v>1107.2</v>
      </c>
      <c r="M129" s="31">
        <v>4.6767200000000004</v>
      </c>
      <c r="N129" s="1"/>
      <c r="O129" s="1"/>
    </row>
    <row r="130" spans="1:15" ht="12.75" customHeight="1">
      <c r="A130" s="33">
        <v>120</v>
      </c>
      <c r="B130" s="53" t="s">
        <v>831</v>
      </c>
      <c r="C130" s="31">
        <v>4002.6</v>
      </c>
      <c r="D130" s="36">
        <v>4034.85</v>
      </c>
      <c r="E130" s="36">
        <v>3953.75</v>
      </c>
      <c r="F130" s="36">
        <v>3904.9</v>
      </c>
      <c r="G130" s="36">
        <v>3823.8</v>
      </c>
      <c r="H130" s="36">
        <v>4083.7</v>
      </c>
      <c r="I130" s="36">
        <v>4164.7999999999993</v>
      </c>
      <c r="J130" s="36">
        <v>4213.6499999999996</v>
      </c>
      <c r="K130" s="31">
        <v>4115.95</v>
      </c>
      <c r="L130" s="31">
        <v>3986</v>
      </c>
      <c r="M130" s="31">
        <v>0.31161</v>
      </c>
      <c r="N130" s="1"/>
      <c r="O130" s="1"/>
    </row>
    <row r="131" spans="1:15" ht="12.75" customHeight="1">
      <c r="A131" s="33">
        <v>121</v>
      </c>
      <c r="B131" s="53" t="s">
        <v>365</v>
      </c>
      <c r="C131" s="31">
        <v>1326.75</v>
      </c>
      <c r="D131" s="36">
        <v>1321.7333333333333</v>
      </c>
      <c r="E131" s="36">
        <v>1300.0166666666667</v>
      </c>
      <c r="F131" s="36">
        <v>1273.2833333333333</v>
      </c>
      <c r="G131" s="36">
        <v>1251.5666666666666</v>
      </c>
      <c r="H131" s="36">
        <v>1348.4666666666667</v>
      </c>
      <c r="I131" s="36">
        <v>1370.1833333333334</v>
      </c>
      <c r="J131" s="36">
        <v>1396.9166666666667</v>
      </c>
      <c r="K131" s="31">
        <v>1343.45</v>
      </c>
      <c r="L131" s="31">
        <v>1295</v>
      </c>
      <c r="M131" s="31">
        <v>2.9537499999999999</v>
      </c>
      <c r="N131" s="1"/>
      <c r="O131" s="1"/>
    </row>
    <row r="132" spans="1:15" ht="12.75" customHeight="1">
      <c r="A132" s="33">
        <v>122</v>
      </c>
      <c r="B132" s="53" t="s">
        <v>99</v>
      </c>
      <c r="C132" s="31">
        <v>286</v>
      </c>
      <c r="D132" s="36">
        <v>287.34999999999997</v>
      </c>
      <c r="E132" s="36">
        <v>283.89999999999992</v>
      </c>
      <c r="F132" s="36">
        <v>281.79999999999995</v>
      </c>
      <c r="G132" s="36">
        <v>278.34999999999991</v>
      </c>
      <c r="H132" s="36">
        <v>289.44999999999993</v>
      </c>
      <c r="I132" s="36">
        <v>292.89999999999998</v>
      </c>
      <c r="J132" s="36">
        <v>294.99999999999994</v>
      </c>
      <c r="K132" s="31">
        <v>290.8</v>
      </c>
      <c r="L132" s="31">
        <v>285.25</v>
      </c>
      <c r="M132" s="31">
        <v>19.36402</v>
      </c>
      <c r="N132" s="1"/>
      <c r="O132" s="1"/>
    </row>
    <row r="133" spans="1:15" ht="12.75" customHeight="1">
      <c r="A133" s="33">
        <v>123</v>
      </c>
      <c r="B133" s="53" t="s">
        <v>101</v>
      </c>
      <c r="C133" s="31">
        <v>2759.7</v>
      </c>
      <c r="D133" s="36">
        <v>2770.9333333333329</v>
      </c>
      <c r="E133" s="36">
        <v>2735.6666666666661</v>
      </c>
      <c r="F133" s="36">
        <v>2711.6333333333332</v>
      </c>
      <c r="G133" s="36">
        <v>2676.3666666666663</v>
      </c>
      <c r="H133" s="36">
        <v>2794.9666666666658</v>
      </c>
      <c r="I133" s="36">
        <v>2830.2333333333331</v>
      </c>
      <c r="J133" s="36">
        <v>2854.2666666666655</v>
      </c>
      <c r="K133" s="31">
        <v>2806.2</v>
      </c>
      <c r="L133" s="31">
        <v>2746.9</v>
      </c>
      <c r="M133" s="31">
        <v>2.87216</v>
      </c>
      <c r="N133" s="1"/>
      <c r="O133" s="1"/>
    </row>
    <row r="134" spans="1:15" ht="12.75" customHeight="1">
      <c r="A134" s="33">
        <v>124</v>
      </c>
      <c r="B134" s="53" t="s">
        <v>366</v>
      </c>
      <c r="C134" s="31">
        <v>1963.75</v>
      </c>
      <c r="D134" s="36">
        <v>1969.1833333333334</v>
      </c>
      <c r="E134" s="36">
        <v>1930.3666666666668</v>
      </c>
      <c r="F134" s="36">
        <v>1896.9833333333333</v>
      </c>
      <c r="G134" s="36">
        <v>1858.1666666666667</v>
      </c>
      <c r="H134" s="36">
        <v>2002.5666666666668</v>
      </c>
      <c r="I134" s="36">
        <v>2041.3833333333334</v>
      </c>
      <c r="J134" s="36">
        <v>2074.7666666666669</v>
      </c>
      <c r="K134" s="31">
        <v>2008</v>
      </c>
      <c r="L134" s="31">
        <v>1935.8</v>
      </c>
      <c r="M134" s="31">
        <v>3.4704600000000001</v>
      </c>
      <c r="N134" s="1"/>
      <c r="O134" s="1"/>
    </row>
    <row r="135" spans="1:15" ht="12.75" customHeight="1">
      <c r="A135" s="33">
        <v>125</v>
      </c>
      <c r="B135" s="53" t="s">
        <v>367</v>
      </c>
      <c r="C135" s="31">
        <v>912.35</v>
      </c>
      <c r="D135" s="36">
        <v>911.85</v>
      </c>
      <c r="E135" s="36">
        <v>903.15000000000009</v>
      </c>
      <c r="F135" s="36">
        <v>893.95</v>
      </c>
      <c r="G135" s="36">
        <v>885.25000000000011</v>
      </c>
      <c r="H135" s="36">
        <v>921.05000000000007</v>
      </c>
      <c r="I135" s="36">
        <v>929.75000000000011</v>
      </c>
      <c r="J135" s="36">
        <v>938.95</v>
      </c>
      <c r="K135" s="31">
        <v>920.55</v>
      </c>
      <c r="L135" s="31">
        <v>902.65</v>
      </c>
      <c r="M135" s="31">
        <v>0.49675999999999998</v>
      </c>
      <c r="N135" s="1"/>
      <c r="O135" s="1"/>
    </row>
    <row r="136" spans="1:15" ht="12.75" customHeight="1">
      <c r="A136" s="33">
        <v>126</v>
      </c>
      <c r="B136" s="53" t="s">
        <v>109</v>
      </c>
      <c r="C136" s="31">
        <v>864.4</v>
      </c>
      <c r="D136" s="36">
        <v>880.23333333333323</v>
      </c>
      <c r="E136" s="36">
        <v>845.16666666666652</v>
      </c>
      <c r="F136" s="36">
        <v>825.93333333333328</v>
      </c>
      <c r="G136" s="36">
        <v>790.86666666666656</v>
      </c>
      <c r="H136" s="36">
        <v>899.46666666666647</v>
      </c>
      <c r="I136" s="36">
        <v>934.5333333333333</v>
      </c>
      <c r="J136" s="36">
        <v>953.76666666666642</v>
      </c>
      <c r="K136" s="31">
        <v>915.3</v>
      </c>
      <c r="L136" s="31">
        <v>861</v>
      </c>
      <c r="M136" s="31">
        <v>83.410870000000003</v>
      </c>
      <c r="N136" s="1"/>
      <c r="O136" s="1"/>
    </row>
    <row r="137" spans="1:15" ht="12.75" customHeight="1">
      <c r="A137" s="33">
        <v>127</v>
      </c>
      <c r="B137" s="53" t="s">
        <v>102</v>
      </c>
      <c r="C137" s="31">
        <v>529</v>
      </c>
      <c r="D137" s="36">
        <v>529.05000000000007</v>
      </c>
      <c r="E137" s="36">
        <v>525.80000000000018</v>
      </c>
      <c r="F137" s="36">
        <v>522.60000000000014</v>
      </c>
      <c r="G137" s="36">
        <v>519.35000000000025</v>
      </c>
      <c r="H137" s="36">
        <v>532.25000000000011</v>
      </c>
      <c r="I137" s="36">
        <v>535.49999999999989</v>
      </c>
      <c r="J137" s="36">
        <v>538.70000000000005</v>
      </c>
      <c r="K137" s="31">
        <v>532.29999999999995</v>
      </c>
      <c r="L137" s="31">
        <v>525.85</v>
      </c>
      <c r="M137" s="31">
        <v>10.11782</v>
      </c>
      <c r="N137" s="1"/>
      <c r="O137" s="1"/>
    </row>
    <row r="138" spans="1:15" ht="12.75" customHeight="1">
      <c r="A138" s="33">
        <v>128</v>
      </c>
      <c r="B138" s="53" t="s">
        <v>103</v>
      </c>
      <c r="C138" s="31">
        <v>1909.15</v>
      </c>
      <c r="D138" s="36">
        <v>1916.75</v>
      </c>
      <c r="E138" s="36">
        <v>1883.5</v>
      </c>
      <c r="F138" s="36">
        <v>1857.85</v>
      </c>
      <c r="G138" s="36">
        <v>1824.6</v>
      </c>
      <c r="H138" s="36">
        <v>1942.4</v>
      </c>
      <c r="I138" s="36">
        <v>1975.65</v>
      </c>
      <c r="J138" s="36">
        <v>2001.3000000000002</v>
      </c>
      <c r="K138" s="31">
        <v>1950</v>
      </c>
      <c r="L138" s="31">
        <v>1891.1</v>
      </c>
      <c r="M138" s="31">
        <v>5.8868200000000002</v>
      </c>
      <c r="N138" s="1"/>
      <c r="O138" s="1"/>
    </row>
    <row r="139" spans="1:15" ht="12.75" customHeight="1">
      <c r="A139" s="33">
        <v>129</v>
      </c>
      <c r="B139" s="53" t="s">
        <v>832</v>
      </c>
      <c r="C139" s="31">
        <v>2423.85</v>
      </c>
      <c r="D139" s="36">
        <v>2459.6166666666668</v>
      </c>
      <c r="E139" s="36">
        <v>2364.2333333333336</v>
      </c>
      <c r="F139" s="36">
        <v>2304.6166666666668</v>
      </c>
      <c r="G139" s="36">
        <v>2209.2333333333336</v>
      </c>
      <c r="H139" s="36">
        <v>2519.2333333333336</v>
      </c>
      <c r="I139" s="36">
        <v>2614.6166666666668</v>
      </c>
      <c r="J139" s="36">
        <v>2674.2333333333336</v>
      </c>
      <c r="K139" s="31">
        <v>2555</v>
      </c>
      <c r="L139" s="31">
        <v>2400</v>
      </c>
      <c r="M139" s="31">
        <v>2.77203</v>
      </c>
      <c r="N139" s="1"/>
      <c r="O139" s="1"/>
    </row>
    <row r="140" spans="1:15" ht="12.75" customHeight="1">
      <c r="A140" s="33">
        <v>130</v>
      </c>
      <c r="B140" s="53" t="s">
        <v>368</v>
      </c>
      <c r="C140" s="31">
        <v>492.95</v>
      </c>
      <c r="D140" s="36">
        <v>495.39999999999992</v>
      </c>
      <c r="E140" s="36">
        <v>485.94999999999982</v>
      </c>
      <c r="F140" s="36">
        <v>478.94999999999987</v>
      </c>
      <c r="G140" s="36">
        <v>469.49999999999977</v>
      </c>
      <c r="H140" s="36">
        <v>502.39999999999986</v>
      </c>
      <c r="I140" s="36">
        <v>511.85</v>
      </c>
      <c r="J140" s="36">
        <v>518.84999999999991</v>
      </c>
      <c r="K140" s="31">
        <v>504.85</v>
      </c>
      <c r="L140" s="31">
        <v>488.4</v>
      </c>
      <c r="M140" s="31">
        <v>5.2496799999999997</v>
      </c>
      <c r="N140" s="1"/>
      <c r="O140" s="1"/>
    </row>
    <row r="141" spans="1:15" ht="12.75" customHeight="1">
      <c r="A141" s="33">
        <v>131</v>
      </c>
      <c r="B141" s="53" t="s">
        <v>104</v>
      </c>
      <c r="C141" s="31">
        <v>2129.35</v>
      </c>
      <c r="D141" s="36">
        <v>2141.9500000000003</v>
      </c>
      <c r="E141" s="36">
        <v>2108.9000000000005</v>
      </c>
      <c r="F141" s="36">
        <v>2088.4500000000003</v>
      </c>
      <c r="G141" s="36">
        <v>2055.4000000000005</v>
      </c>
      <c r="H141" s="36">
        <v>2162.4000000000005</v>
      </c>
      <c r="I141" s="36">
        <v>2195.4500000000007</v>
      </c>
      <c r="J141" s="36">
        <v>2215.9000000000005</v>
      </c>
      <c r="K141" s="31">
        <v>2175</v>
      </c>
      <c r="L141" s="31">
        <v>2121.5</v>
      </c>
      <c r="M141" s="31">
        <v>1.8329</v>
      </c>
      <c r="N141" s="1"/>
      <c r="O141" s="1"/>
    </row>
    <row r="142" spans="1:15" ht="12.75" customHeight="1">
      <c r="A142" s="33">
        <v>132</v>
      </c>
      <c r="B142" s="53" t="s">
        <v>273</v>
      </c>
      <c r="C142" s="31">
        <v>448.05</v>
      </c>
      <c r="D142" s="36">
        <v>447.7833333333333</v>
      </c>
      <c r="E142" s="36">
        <v>441.36666666666662</v>
      </c>
      <c r="F142" s="36">
        <v>434.68333333333334</v>
      </c>
      <c r="G142" s="36">
        <v>428.26666666666665</v>
      </c>
      <c r="H142" s="36">
        <v>454.46666666666658</v>
      </c>
      <c r="I142" s="36">
        <v>460.88333333333333</v>
      </c>
      <c r="J142" s="36">
        <v>467.56666666666655</v>
      </c>
      <c r="K142" s="31">
        <v>454.2</v>
      </c>
      <c r="L142" s="31">
        <v>441.1</v>
      </c>
      <c r="M142" s="31">
        <v>8.3074100000000008</v>
      </c>
      <c r="N142" s="1"/>
      <c r="O142" s="1"/>
    </row>
    <row r="143" spans="1:15" ht="12.75" customHeight="1">
      <c r="A143" s="33">
        <v>133</v>
      </c>
      <c r="B143" s="53" t="s">
        <v>105</v>
      </c>
      <c r="C143" s="31">
        <v>128.80000000000001</v>
      </c>
      <c r="D143" s="36">
        <v>130.26666666666668</v>
      </c>
      <c r="E143" s="36">
        <v>126.63333333333335</v>
      </c>
      <c r="F143" s="36">
        <v>124.46666666666667</v>
      </c>
      <c r="G143" s="36">
        <v>120.83333333333334</v>
      </c>
      <c r="H143" s="36">
        <v>132.43333333333337</v>
      </c>
      <c r="I143" s="36">
        <v>136.06666666666669</v>
      </c>
      <c r="J143" s="36">
        <v>138.23333333333338</v>
      </c>
      <c r="K143" s="31">
        <v>133.9</v>
      </c>
      <c r="L143" s="31">
        <v>128.1</v>
      </c>
      <c r="M143" s="31">
        <v>25.649629999999998</v>
      </c>
      <c r="N143" s="1"/>
      <c r="O143" s="1"/>
    </row>
    <row r="144" spans="1:15" ht="12.75" customHeight="1">
      <c r="A144" s="33">
        <v>134</v>
      </c>
      <c r="B144" s="53" t="s">
        <v>369</v>
      </c>
      <c r="C144" s="31">
        <v>150.85</v>
      </c>
      <c r="D144" s="36">
        <v>151.76666666666665</v>
      </c>
      <c r="E144" s="36">
        <v>149.18333333333331</v>
      </c>
      <c r="F144" s="36">
        <v>147.51666666666665</v>
      </c>
      <c r="G144" s="36">
        <v>144.93333333333331</v>
      </c>
      <c r="H144" s="36">
        <v>153.43333333333331</v>
      </c>
      <c r="I144" s="36">
        <v>156.01666666666668</v>
      </c>
      <c r="J144" s="36">
        <v>157.68333333333331</v>
      </c>
      <c r="K144" s="31">
        <v>154.35</v>
      </c>
      <c r="L144" s="31">
        <v>150.1</v>
      </c>
      <c r="M144" s="31">
        <v>23.084849999999999</v>
      </c>
      <c r="N144" s="1"/>
      <c r="O144" s="1"/>
    </row>
    <row r="145" spans="1:15" ht="12.75" customHeight="1">
      <c r="A145" s="33">
        <v>135</v>
      </c>
      <c r="B145" s="53" t="s">
        <v>106</v>
      </c>
      <c r="C145" s="31">
        <v>3577.75</v>
      </c>
      <c r="D145" s="36">
        <v>3592.4166666666665</v>
      </c>
      <c r="E145" s="36">
        <v>3549.9333333333329</v>
      </c>
      <c r="F145" s="36">
        <v>3522.1166666666663</v>
      </c>
      <c r="G145" s="36">
        <v>3479.6333333333328</v>
      </c>
      <c r="H145" s="36">
        <v>3620.2333333333331</v>
      </c>
      <c r="I145" s="36">
        <v>3662.7166666666667</v>
      </c>
      <c r="J145" s="36">
        <v>3690.5333333333333</v>
      </c>
      <c r="K145" s="31">
        <v>3634.9</v>
      </c>
      <c r="L145" s="31">
        <v>3564.6</v>
      </c>
      <c r="M145" s="31">
        <v>4.1524900000000002</v>
      </c>
      <c r="N145" s="1"/>
      <c r="O145" s="1"/>
    </row>
    <row r="146" spans="1:15" ht="12.75" customHeight="1">
      <c r="A146" s="33">
        <v>136</v>
      </c>
      <c r="B146" s="53" t="s">
        <v>107</v>
      </c>
      <c r="C146" s="31">
        <v>6894.6</v>
      </c>
      <c r="D146" s="36">
        <v>6949.55</v>
      </c>
      <c r="E146" s="36">
        <v>6804.1</v>
      </c>
      <c r="F146" s="36">
        <v>6713.6</v>
      </c>
      <c r="G146" s="36">
        <v>6568.1500000000005</v>
      </c>
      <c r="H146" s="36">
        <v>7040.05</v>
      </c>
      <c r="I146" s="36">
        <v>7185.4999999999991</v>
      </c>
      <c r="J146" s="36">
        <v>7276</v>
      </c>
      <c r="K146" s="31">
        <v>7095</v>
      </c>
      <c r="L146" s="31">
        <v>6859.05</v>
      </c>
      <c r="M146" s="31">
        <v>3.1947999999999999</v>
      </c>
      <c r="N146" s="1"/>
      <c r="O146" s="1"/>
    </row>
    <row r="147" spans="1:15" ht="12.75" customHeight="1">
      <c r="A147" s="33">
        <v>137</v>
      </c>
      <c r="B147" s="53" t="s">
        <v>164</v>
      </c>
      <c r="C147" s="31">
        <v>2093.4</v>
      </c>
      <c r="D147" s="36">
        <v>2113.7999999999997</v>
      </c>
      <c r="E147" s="36">
        <v>2067.5999999999995</v>
      </c>
      <c r="F147" s="36">
        <v>2041.7999999999997</v>
      </c>
      <c r="G147" s="36">
        <v>1995.5999999999995</v>
      </c>
      <c r="H147" s="36">
        <v>2139.5999999999995</v>
      </c>
      <c r="I147" s="36">
        <v>2185.7999999999993</v>
      </c>
      <c r="J147" s="36">
        <v>2211.5999999999995</v>
      </c>
      <c r="K147" s="31">
        <v>2160</v>
      </c>
      <c r="L147" s="31">
        <v>2088</v>
      </c>
      <c r="M147" s="31">
        <v>2.5503900000000002</v>
      </c>
      <c r="N147" s="1"/>
      <c r="O147" s="1"/>
    </row>
    <row r="148" spans="1:15" ht="12.75" customHeight="1">
      <c r="A148" s="33">
        <v>138</v>
      </c>
      <c r="B148" s="53" t="s">
        <v>110</v>
      </c>
      <c r="C148" s="31">
        <v>6302.15</v>
      </c>
      <c r="D148" s="36">
        <v>6332.1333333333341</v>
      </c>
      <c r="E148" s="36">
        <v>6236.2666666666682</v>
      </c>
      <c r="F148" s="36">
        <v>6170.3833333333341</v>
      </c>
      <c r="G148" s="36">
        <v>6074.5166666666682</v>
      </c>
      <c r="H148" s="36">
        <v>6398.0166666666682</v>
      </c>
      <c r="I148" s="36">
        <v>6493.883333333335</v>
      </c>
      <c r="J148" s="36">
        <v>6559.7666666666682</v>
      </c>
      <c r="K148" s="31">
        <v>6428</v>
      </c>
      <c r="L148" s="31">
        <v>6266.25</v>
      </c>
      <c r="M148" s="31">
        <v>3.2941099999999999</v>
      </c>
      <c r="N148" s="1"/>
      <c r="O148" s="1"/>
    </row>
    <row r="149" spans="1:15" ht="12.75" customHeight="1">
      <c r="A149" s="33">
        <v>139</v>
      </c>
      <c r="B149" s="53" t="s">
        <v>370</v>
      </c>
      <c r="C149" s="31">
        <v>576.6</v>
      </c>
      <c r="D149" s="36">
        <v>585.13333333333333</v>
      </c>
      <c r="E149" s="36">
        <v>564.56666666666661</v>
      </c>
      <c r="F149" s="36">
        <v>552.5333333333333</v>
      </c>
      <c r="G149" s="36">
        <v>531.96666666666658</v>
      </c>
      <c r="H149" s="36">
        <v>597.16666666666663</v>
      </c>
      <c r="I149" s="36">
        <v>617.73333333333346</v>
      </c>
      <c r="J149" s="36">
        <v>629.76666666666665</v>
      </c>
      <c r="K149" s="31">
        <v>605.70000000000005</v>
      </c>
      <c r="L149" s="31">
        <v>573.1</v>
      </c>
      <c r="M149" s="31">
        <v>3.2784200000000001</v>
      </c>
      <c r="N149" s="1"/>
      <c r="O149" s="1"/>
    </row>
    <row r="150" spans="1:15" ht="12.75" customHeight="1">
      <c r="A150" s="33">
        <v>140</v>
      </c>
      <c r="B150" s="53" t="s">
        <v>371</v>
      </c>
      <c r="C150" s="31">
        <v>406.25</v>
      </c>
      <c r="D150" s="36">
        <v>409.05</v>
      </c>
      <c r="E150" s="36">
        <v>399.20000000000005</v>
      </c>
      <c r="F150" s="36">
        <v>392.15000000000003</v>
      </c>
      <c r="G150" s="36">
        <v>382.30000000000007</v>
      </c>
      <c r="H150" s="36">
        <v>416.1</v>
      </c>
      <c r="I150" s="36">
        <v>425.95000000000005</v>
      </c>
      <c r="J150" s="36">
        <v>433</v>
      </c>
      <c r="K150" s="31">
        <v>418.9</v>
      </c>
      <c r="L150" s="31">
        <v>402</v>
      </c>
      <c r="M150" s="31">
        <v>3.7376399999999999</v>
      </c>
      <c r="N150" s="1"/>
      <c r="O150" s="1"/>
    </row>
    <row r="151" spans="1:15" ht="12.75" customHeight="1">
      <c r="A151" s="33">
        <v>141</v>
      </c>
      <c r="B151" s="53" t="s">
        <v>372</v>
      </c>
      <c r="C151" s="31">
        <v>190.95</v>
      </c>
      <c r="D151" s="36">
        <v>189.7833333333333</v>
      </c>
      <c r="E151" s="36">
        <v>187.71666666666661</v>
      </c>
      <c r="F151" s="36">
        <v>184.48333333333332</v>
      </c>
      <c r="G151" s="36">
        <v>182.41666666666663</v>
      </c>
      <c r="H151" s="36">
        <v>193.01666666666659</v>
      </c>
      <c r="I151" s="36">
        <v>195.08333333333331</v>
      </c>
      <c r="J151" s="36">
        <v>198.31666666666658</v>
      </c>
      <c r="K151" s="31">
        <v>191.85</v>
      </c>
      <c r="L151" s="31">
        <v>186.55</v>
      </c>
      <c r="M151" s="31">
        <v>10.85342</v>
      </c>
      <c r="N151" s="1"/>
      <c r="O151" s="1"/>
    </row>
    <row r="152" spans="1:15" ht="12.75" customHeight="1">
      <c r="A152" s="33">
        <v>142</v>
      </c>
      <c r="B152" s="53" t="s">
        <v>373</v>
      </c>
      <c r="C152" s="31">
        <v>44.35</v>
      </c>
      <c r="D152" s="36">
        <v>45.033333333333331</v>
      </c>
      <c r="E152" s="36">
        <v>43.416666666666664</v>
      </c>
      <c r="F152" s="36">
        <v>42.483333333333334</v>
      </c>
      <c r="G152" s="36">
        <v>40.866666666666667</v>
      </c>
      <c r="H152" s="36">
        <v>45.966666666666661</v>
      </c>
      <c r="I152" s="36">
        <v>47.583333333333336</v>
      </c>
      <c r="J152" s="36">
        <v>48.516666666666659</v>
      </c>
      <c r="K152" s="31">
        <v>46.65</v>
      </c>
      <c r="L152" s="31">
        <v>44.1</v>
      </c>
      <c r="M152" s="31">
        <v>159.60436000000001</v>
      </c>
      <c r="N152" s="1"/>
      <c r="O152" s="1"/>
    </row>
    <row r="153" spans="1:15" ht="12.75" customHeight="1">
      <c r="A153" s="33">
        <v>143</v>
      </c>
      <c r="B153" s="53" t="s">
        <v>111</v>
      </c>
      <c r="C153" s="31">
        <v>3810.75</v>
      </c>
      <c r="D153" s="36">
        <v>3812.5166666666664</v>
      </c>
      <c r="E153" s="36">
        <v>3769.2333333333327</v>
      </c>
      <c r="F153" s="36">
        <v>3727.7166666666662</v>
      </c>
      <c r="G153" s="36">
        <v>3684.4333333333325</v>
      </c>
      <c r="H153" s="36">
        <v>3854.0333333333328</v>
      </c>
      <c r="I153" s="36">
        <v>3897.3166666666666</v>
      </c>
      <c r="J153" s="36">
        <v>3938.833333333333</v>
      </c>
      <c r="K153" s="31">
        <v>3855.8</v>
      </c>
      <c r="L153" s="31">
        <v>3771</v>
      </c>
      <c r="M153" s="31">
        <v>5.2803500000000003</v>
      </c>
      <c r="N153" s="1"/>
      <c r="O153" s="1"/>
    </row>
    <row r="154" spans="1:15" ht="12.75" customHeight="1">
      <c r="A154" s="33">
        <v>144</v>
      </c>
      <c r="B154" s="53" t="s">
        <v>374</v>
      </c>
      <c r="C154" s="31">
        <v>631.85</v>
      </c>
      <c r="D154" s="36">
        <v>648.13333333333333</v>
      </c>
      <c r="E154" s="36">
        <v>609.26666666666665</v>
      </c>
      <c r="F154" s="36">
        <v>586.68333333333328</v>
      </c>
      <c r="G154" s="36">
        <v>547.81666666666661</v>
      </c>
      <c r="H154" s="36">
        <v>670.7166666666667</v>
      </c>
      <c r="I154" s="36">
        <v>709.58333333333326</v>
      </c>
      <c r="J154" s="36">
        <v>732.16666666666674</v>
      </c>
      <c r="K154" s="31">
        <v>687</v>
      </c>
      <c r="L154" s="31">
        <v>625.54999999999995</v>
      </c>
      <c r="M154" s="31">
        <v>6.1425099999999997</v>
      </c>
      <c r="N154" s="1"/>
      <c r="O154" s="1"/>
    </row>
    <row r="155" spans="1:15" ht="12.75" customHeight="1">
      <c r="A155" s="33">
        <v>145</v>
      </c>
      <c r="B155" s="53" t="s">
        <v>274</v>
      </c>
      <c r="C155" s="31">
        <v>443.8</v>
      </c>
      <c r="D155" s="36">
        <v>440.90000000000003</v>
      </c>
      <c r="E155" s="36">
        <v>434.90000000000009</v>
      </c>
      <c r="F155" s="36">
        <v>426.00000000000006</v>
      </c>
      <c r="G155" s="36">
        <v>420.00000000000011</v>
      </c>
      <c r="H155" s="36">
        <v>449.80000000000007</v>
      </c>
      <c r="I155" s="36">
        <v>455.79999999999995</v>
      </c>
      <c r="J155" s="36">
        <v>464.70000000000005</v>
      </c>
      <c r="K155" s="31">
        <v>446.9</v>
      </c>
      <c r="L155" s="31">
        <v>432</v>
      </c>
      <c r="M155" s="31">
        <v>4.4320300000000001</v>
      </c>
      <c r="N155" s="1"/>
      <c r="O155" s="1"/>
    </row>
    <row r="156" spans="1:15" ht="12.75" customHeight="1">
      <c r="A156" s="33">
        <v>146</v>
      </c>
      <c r="B156" s="53" t="s">
        <v>375</v>
      </c>
      <c r="C156" s="31">
        <v>1829.5</v>
      </c>
      <c r="D156" s="36">
        <v>1817.8666666666668</v>
      </c>
      <c r="E156" s="36">
        <v>1798.7333333333336</v>
      </c>
      <c r="F156" s="36">
        <v>1767.9666666666667</v>
      </c>
      <c r="G156" s="36">
        <v>1748.8333333333335</v>
      </c>
      <c r="H156" s="36">
        <v>1848.6333333333337</v>
      </c>
      <c r="I156" s="36">
        <v>1867.7666666666669</v>
      </c>
      <c r="J156" s="36">
        <v>1898.5333333333338</v>
      </c>
      <c r="K156" s="31">
        <v>1837</v>
      </c>
      <c r="L156" s="31">
        <v>1787.1</v>
      </c>
      <c r="M156" s="31">
        <v>1.10768</v>
      </c>
      <c r="N156" s="1"/>
      <c r="O156" s="1"/>
    </row>
    <row r="157" spans="1:15" ht="12.75" customHeight="1">
      <c r="A157" s="33">
        <v>147</v>
      </c>
      <c r="B157" s="53" t="s">
        <v>376</v>
      </c>
      <c r="C157" s="31">
        <v>211.15</v>
      </c>
      <c r="D157" s="36">
        <v>210.7833333333333</v>
      </c>
      <c r="E157" s="36">
        <v>204.81666666666661</v>
      </c>
      <c r="F157" s="36">
        <v>198.48333333333329</v>
      </c>
      <c r="G157" s="36">
        <v>192.51666666666659</v>
      </c>
      <c r="H157" s="36">
        <v>217.11666666666662</v>
      </c>
      <c r="I157" s="36">
        <v>223.08333333333331</v>
      </c>
      <c r="J157" s="36">
        <v>229.41666666666663</v>
      </c>
      <c r="K157" s="31">
        <v>216.75</v>
      </c>
      <c r="L157" s="31">
        <v>204.45</v>
      </c>
      <c r="M157" s="31">
        <v>62.989919999999998</v>
      </c>
      <c r="N157" s="1"/>
      <c r="O157" s="1"/>
    </row>
    <row r="158" spans="1:15" ht="12.75" customHeight="1">
      <c r="A158" s="33">
        <v>148</v>
      </c>
      <c r="B158" s="53" t="s">
        <v>849</v>
      </c>
      <c r="C158" s="31">
        <v>1024.9000000000001</v>
      </c>
      <c r="D158" s="36">
        <v>1049.9666666666667</v>
      </c>
      <c r="E158" s="36">
        <v>989.93333333333339</v>
      </c>
      <c r="F158" s="36">
        <v>954.9666666666667</v>
      </c>
      <c r="G158" s="36">
        <v>894.93333333333339</v>
      </c>
      <c r="H158" s="36">
        <v>1084.9333333333334</v>
      </c>
      <c r="I158" s="36">
        <v>1144.9666666666667</v>
      </c>
      <c r="J158" s="36">
        <v>1179.9333333333334</v>
      </c>
      <c r="K158" s="31">
        <v>1110</v>
      </c>
      <c r="L158" s="31">
        <v>1015</v>
      </c>
      <c r="M158" s="31">
        <v>1.8102199999999999</v>
      </c>
      <c r="N158" s="1"/>
      <c r="O158" s="1"/>
    </row>
    <row r="159" spans="1:15" ht="12.75" customHeight="1">
      <c r="A159" s="33">
        <v>149</v>
      </c>
      <c r="B159" s="53" t="s">
        <v>377</v>
      </c>
      <c r="C159" s="31">
        <v>92.95</v>
      </c>
      <c r="D159" s="36">
        <v>94.850000000000009</v>
      </c>
      <c r="E159" s="36">
        <v>90.40000000000002</v>
      </c>
      <c r="F159" s="36">
        <v>87.850000000000009</v>
      </c>
      <c r="G159" s="36">
        <v>83.40000000000002</v>
      </c>
      <c r="H159" s="36">
        <v>97.40000000000002</v>
      </c>
      <c r="I159" s="36">
        <v>101.85000000000001</v>
      </c>
      <c r="J159" s="36">
        <v>104.40000000000002</v>
      </c>
      <c r="K159" s="31">
        <v>99.3</v>
      </c>
      <c r="L159" s="31">
        <v>92.3</v>
      </c>
      <c r="M159" s="31">
        <v>68.135210000000001</v>
      </c>
      <c r="N159" s="1"/>
      <c r="O159" s="1"/>
    </row>
    <row r="160" spans="1:15" ht="12.75" customHeight="1">
      <c r="A160" s="33">
        <v>150</v>
      </c>
      <c r="B160" s="53" t="s">
        <v>833</v>
      </c>
      <c r="C160" s="31">
        <v>878.1</v>
      </c>
      <c r="D160" s="36">
        <v>886.46666666666658</v>
      </c>
      <c r="E160" s="36">
        <v>847.93333333333317</v>
      </c>
      <c r="F160" s="36">
        <v>817.76666666666654</v>
      </c>
      <c r="G160" s="36">
        <v>779.23333333333312</v>
      </c>
      <c r="H160" s="36">
        <v>916.63333333333321</v>
      </c>
      <c r="I160" s="36">
        <v>955.16666666666674</v>
      </c>
      <c r="J160" s="36">
        <v>985.33333333333326</v>
      </c>
      <c r="K160" s="31">
        <v>925</v>
      </c>
      <c r="L160" s="31">
        <v>856.3</v>
      </c>
      <c r="M160" s="31">
        <v>3.6861899999999999</v>
      </c>
      <c r="N160" s="1"/>
      <c r="O160" s="1"/>
    </row>
    <row r="161" spans="1:15" ht="12.75" customHeight="1">
      <c r="A161" s="33">
        <v>151</v>
      </c>
      <c r="B161" s="53" t="s">
        <v>112</v>
      </c>
      <c r="C161" s="31">
        <v>2816.35</v>
      </c>
      <c r="D161" s="36">
        <v>2821.4499999999994</v>
      </c>
      <c r="E161" s="36">
        <v>2794.9499999999989</v>
      </c>
      <c r="F161" s="36">
        <v>2773.5499999999997</v>
      </c>
      <c r="G161" s="36">
        <v>2747.0499999999993</v>
      </c>
      <c r="H161" s="36">
        <v>2842.8499999999985</v>
      </c>
      <c r="I161" s="36">
        <v>2869.3499999999995</v>
      </c>
      <c r="J161" s="36">
        <v>2890.7499999999982</v>
      </c>
      <c r="K161" s="31">
        <v>2847.95</v>
      </c>
      <c r="L161" s="31">
        <v>2800.05</v>
      </c>
      <c r="M161" s="31">
        <v>1.2411099999999999</v>
      </c>
      <c r="N161" s="1"/>
      <c r="O161" s="1"/>
    </row>
    <row r="162" spans="1:15" ht="12.75" customHeight="1">
      <c r="A162" s="33">
        <v>152</v>
      </c>
      <c r="B162" s="53" t="s">
        <v>113</v>
      </c>
      <c r="C162" s="31">
        <v>319.45</v>
      </c>
      <c r="D162" s="36">
        <v>321.2833333333333</v>
      </c>
      <c r="E162" s="36">
        <v>316.36666666666662</v>
      </c>
      <c r="F162" s="36">
        <v>313.2833333333333</v>
      </c>
      <c r="G162" s="36">
        <v>308.36666666666662</v>
      </c>
      <c r="H162" s="36">
        <v>324.36666666666662</v>
      </c>
      <c r="I162" s="36">
        <v>329.28333333333336</v>
      </c>
      <c r="J162" s="36">
        <v>332.36666666666662</v>
      </c>
      <c r="K162" s="31">
        <v>326.2</v>
      </c>
      <c r="L162" s="31">
        <v>318.2</v>
      </c>
      <c r="M162" s="31">
        <v>22.616479999999999</v>
      </c>
      <c r="N162" s="1"/>
      <c r="O162" s="1"/>
    </row>
    <row r="163" spans="1:15" ht="12.75" customHeight="1">
      <c r="A163" s="33">
        <v>153</v>
      </c>
      <c r="B163" s="53" t="s">
        <v>378</v>
      </c>
      <c r="C163" s="31">
        <v>430.4</v>
      </c>
      <c r="D163" s="36">
        <v>432.58333333333331</v>
      </c>
      <c r="E163" s="36">
        <v>427.06666666666661</v>
      </c>
      <c r="F163" s="36">
        <v>423.73333333333329</v>
      </c>
      <c r="G163" s="36">
        <v>418.21666666666658</v>
      </c>
      <c r="H163" s="36">
        <v>435.91666666666663</v>
      </c>
      <c r="I163" s="36">
        <v>441.43333333333339</v>
      </c>
      <c r="J163" s="36">
        <v>444.76666666666665</v>
      </c>
      <c r="K163" s="31">
        <v>438.1</v>
      </c>
      <c r="L163" s="31">
        <v>429.25</v>
      </c>
      <c r="M163" s="31">
        <v>1.23078</v>
      </c>
      <c r="N163" s="1"/>
      <c r="O163" s="1"/>
    </row>
    <row r="164" spans="1:15" ht="12.75" customHeight="1">
      <c r="A164" s="33">
        <v>154</v>
      </c>
      <c r="B164" s="53" t="s">
        <v>275</v>
      </c>
      <c r="C164" s="31">
        <v>156.25</v>
      </c>
      <c r="D164" s="36">
        <v>157.46666666666667</v>
      </c>
      <c r="E164" s="36">
        <v>153.23333333333335</v>
      </c>
      <c r="F164" s="36">
        <v>150.21666666666667</v>
      </c>
      <c r="G164" s="36">
        <v>145.98333333333335</v>
      </c>
      <c r="H164" s="36">
        <v>160.48333333333335</v>
      </c>
      <c r="I164" s="36">
        <v>164.71666666666664</v>
      </c>
      <c r="J164" s="36">
        <v>167.73333333333335</v>
      </c>
      <c r="K164" s="31">
        <v>161.69999999999999</v>
      </c>
      <c r="L164" s="31">
        <v>154.44999999999999</v>
      </c>
      <c r="M164" s="31">
        <v>76.850210000000004</v>
      </c>
      <c r="N164" s="1"/>
      <c r="O164" s="1"/>
    </row>
    <row r="165" spans="1:15" ht="12.75" customHeight="1">
      <c r="A165" s="33">
        <v>155</v>
      </c>
      <c r="B165" s="53" t="s">
        <v>114</v>
      </c>
      <c r="C165" s="31">
        <v>151.75</v>
      </c>
      <c r="D165" s="36">
        <v>153.11666666666667</v>
      </c>
      <c r="E165" s="36">
        <v>149.88333333333335</v>
      </c>
      <c r="F165" s="36">
        <v>148.01666666666668</v>
      </c>
      <c r="G165" s="36">
        <v>144.78333333333336</v>
      </c>
      <c r="H165" s="36">
        <v>154.98333333333335</v>
      </c>
      <c r="I165" s="36">
        <v>158.2166666666667</v>
      </c>
      <c r="J165" s="36">
        <v>160.08333333333334</v>
      </c>
      <c r="K165" s="31">
        <v>156.35</v>
      </c>
      <c r="L165" s="31">
        <v>151.25</v>
      </c>
      <c r="M165" s="31">
        <v>129.26472000000001</v>
      </c>
      <c r="N165" s="1"/>
      <c r="O165" s="1"/>
    </row>
    <row r="166" spans="1:15" ht="12.75" customHeight="1">
      <c r="A166" s="33">
        <v>156</v>
      </c>
      <c r="B166" s="53" t="s">
        <v>379</v>
      </c>
      <c r="C166" s="31">
        <v>653.4</v>
      </c>
      <c r="D166" s="36">
        <v>662.73333333333323</v>
      </c>
      <c r="E166" s="36">
        <v>638.66666666666652</v>
      </c>
      <c r="F166" s="36">
        <v>623.93333333333328</v>
      </c>
      <c r="G166" s="36">
        <v>599.86666666666656</v>
      </c>
      <c r="H166" s="36">
        <v>677.46666666666647</v>
      </c>
      <c r="I166" s="36">
        <v>701.5333333333333</v>
      </c>
      <c r="J166" s="36">
        <v>716.26666666666642</v>
      </c>
      <c r="K166" s="31">
        <v>686.8</v>
      </c>
      <c r="L166" s="31">
        <v>648</v>
      </c>
      <c r="M166" s="31">
        <v>2.4717899999999999</v>
      </c>
      <c r="N166" s="1"/>
      <c r="O166" s="1"/>
    </row>
    <row r="167" spans="1:15" ht="12.75" customHeight="1">
      <c r="A167" s="33">
        <v>157</v>
      </c>
      <c r="B167" s="53" t="s">
        <v>380</v>
      </c>
      <c r="C167" s="31">
        <v>4145.75</v>
      </c>
      <c r="D167" s="36">
        <v>4166.2333333333336</v>
      </c>
      <c r="E167" s="36">
        <v>4112.5166666666673</v>
      </c>
      <c r="F167" s="36">
        <v>4079.2833333333338</v>
      </c>
      <c r="G167" s="36">
        <v>4025.5666666666675</v>
      </c>
      <c r="H167" s="36">
        <v>4199.4666666666672</v>
      </c>
      <c r="I167" s="36">
        <v>4253.1833333333343</v>
      </c>
      <c r="J167" s="36">
        <v>4286.416666666667</v>
      </c>
      <c r="K167" s="31">
        <v>4219.95</v>
      </c>
      <c r="L167" s="31">
        <v>4133</v>
      </c>
      <c r="M167" s="31">
        <v>0.23666999999999999</v>
      </c>
      <c r="N167" s="1"/>
      <c r="O167" s="1"/>
    </row>
    <row r="168" spans="1:15" ht="12.75" customHeight="1">
      <c r="A168" s="33">
        <v>158</v>
      </c>
      <c r="B168" s="53" t="s">
        <v>381</v>
      </c>
      <c r="C168" s="31">
        <v>883.55</v>
      </c>
      <c r="D168" s="36">
        <v>887.46666666666658</v>
      </c>
      <c r="E168" s="36">
        <v>873.13333333333321</v>
      </c>
      <c r="F168" s="36">
        <v>862.71666666666658</v>
      </c>
      <c r="G168" s="36">
        <v>848.38333333333321</v>
      </c>
      <c r="H168" s="36">
        <v>897.88333333333321</v>
      </c>
      <c r="I168" s="36">
        <v>912.21666666666647</v>
      </c>
      <c r="J168" s="36">
        <v>922.63333333333321</v>
      </c>
      <c r="K168" s="31">
        <v>901.8</v>
      </c>
      <c r="L168" s="31">
        <v>877.05</v>
      </c>
      <c r="M168" s="31">
        <v>2.0169199999999998</v>
      </c>
      <c r="N168" s="1"/>
      <c r="O168" s="1"/>
    </row>
    <row r="169" spans="1:15" ht="12.75" customHeight="1">
      <c r="A169" s="33">
        <v>159</v>
      </c>
      <c r="B169" s="53" t="s">
        <v>382</v>
      </c>
      <c r="C169" s="31">
        <v>214.75</v>
      </c>
      <c r="D169" s="36">
        <v>216.33333333333334</v>
      </c>
      <c r="E169" s="36">
        <v>206.4666666666667</v>
      </c>
      <c r="F169" s="36">
        <v>198.18333333333337</v>
      </c>
      <c r="G169" s="36">
        <v>188.31666666666672</v>
      </c>
      <c r="H169" s="36">
        <v>224.61666666666667</v>
      </c>
      <c r="I169" s="36">
        <v>234.48333333333329</v>
      </c>
      <c r="J169" s="36">
        <v>242.76666666666665</v>
      </c>
      <c r="K169" s="31">
        <v>226.2</v>
      </c>
      <c r="L169" s="31">
        <v>208.05</v>
      </c>
      <c r="M169" s="31">
        <v>20.677630000000001</v>
      </c>
      <c r="N169" s="1"/>
      <c r="O169" s="1"/>
    </row>
    <row r="170" spans="1:15" ht="12.75" customHeight="1">
      <c r="A170" s="33">
        <v>160</v>
      </c>
      <c r="B170" s="53" t="s">
        <v>383</v>
      </c>
      <c r="C170" s="31">
        <v>189.5</v>
      </c>
      <c r="D170" s="36">
        <v>191.41666666666666</v>
      </c>
      <c r="E170" s="36">
        <v>185.63333333333333</v>
      </c>
      <c r="F170" s="36">
        <v>181.76666666666668</v>
      </c>
      <c r="G170" s="36">
        <v>175.98333333333335</v>
      </c>
      <c r="H170" s="36">
        <v>195.2833333333333</v>
      </c>
      <c r="I170" s="36">
        <v>201.06666666666666</v>
      </c>
      <c r="J170" s="36">
        <v>204.93333333333328</v>
      </c>
      <c r="K170" s="31">
        <v>197.2</v>
      </c>
      <c r="L170" s="31">
        <v>187.55</v>
      </c>
      <c r="M170" s="31">
        <v>15.12968</v>
      </c>
      <c r="N170" s="1"/>
      <c r="O170" s="1"/>
    </row>
    <row r="171" spans="1:15" ht="12.75" customHeight="1">
      <c r="A171" s="33">
        <v>161</v>
      </c>
      <c r="B171" s="53" t="s">
        <v>834</v>
      </c>
      <c r="C171" s="31">
        <v>652.95000000000005</v>
      </c>
      <c r="D171" s="36">
        <v>658.75</v>
      </c>
      <c r="E171" s="36">
        <v>643.54999999999995</v>
      </c>
      <c r="F171" s="36">
        <v>634.15</v>
      </c>
      <c r="G171" s="36">
        <v>618.94999999999993</v>
      </c>
      <c r="H171" s="36">
        <v>668.15</v>
      </c>
      <c r="I171" s="36">
        <v>683.35</v>
      </c>
      <c r="J171" s="36">
        <v>692.75</v>
      </c>
      <c r="K171" s="31">
        <v>673.95</v>
      </c>
      <c r="L171" s="31">
        <v>649.35</v>
      </c>
      <c r="M171" s="31">
        <v>3.2543600000000001</v>
      </c>
      <c r="N171" s="1"/>
      <c r="O171" s="1"/>
    </row>
    <row r="172" spans="1:15" ht="12.75" customHeight="1">
      <c r="A172" s="33">
        <v>162</v>
      </c>
      <c r="B172" s="53" t="s">
        <v>276</v>
      </c>
      <c r="C172" s="31">
        <v>409.3</v>
      </c>
      <c r="D172" s="36">
        <v>407.5333333333333</v>
      </c>
      <c r="E172" s="36">
        <v>401.06666666666661</v>
      </c>
      <c r="F172" s="36">
        <v>392.83333333333331</v>
      </c>
      <c r="G172" s="36">
        <v>386.36666666666662</v>
      </c>
      <c r="H172" s="36">
        <v>415.76666666666659</v>
      </c>
      <c r="I172" s="36">
        <v>422.23333333333329</v>
      </c>
      <c r="J172" s="36">
        <v>430.46666666666658</v>
      </c>
      <c r="K172" s="31">
        <v>414</v>
      </c>
      <c r="L172" s="31">
        <v>399.3</v>
      </c>
      <c r="M172" s="31">
        <v>26.484999999999999</v>
      </c>
      <c r="N172" s="1"/>
      <c r="O172" s="1"/>
    </row>
    <row r="173" spans="1:15" ht="12.75" customHeight="1">
      <c r="A173" s="33">
        <v>163</v>
      </c>
      <c r="B173" s="53" t="s">
        <v>384</v>
      </c>
      <c r="C173" s="31">
        <v>1249.05</v>
      </c>
      <c r="D173" s="36">
        <v>1246.8</v>
      </c>
      <c r="E173" s="36">
        <v>1228.1499999999999</v>
      </c>
      <c r="F173" s="36">
        <v>1207.25</v>
      </c>
      <c r="G173" s="36">
        <v>1188.5999999999999</v>
      </c>
      <c r="H173" s="36">
        <v>1267.6999999999998</v>
      </c>
      <c r="I173" s="36">
        <v>1286.3499999999999</v>
      </c>
      <c r="J173" s="36">
        <v>1307.2499999999998</v>
      </c>
      <c r="K173" s="31">
        <v>1265.45</v>
      </c>
      <c r="L173" s="31">
        <v>1225.9000000000001</v>
      </c>
      <c r="M173" s="31">
        <v>0.86748000000000003</v>
      </c>
      <c r="N173" s="1"/>
      <c r="O173" s="1"/>
    </row>
    <row r="174" spans="1:15" ht="12.75" customHeight="1">
      <c r="A174" s="33">
        <v>164</v>
      </c>
      <c r="B174" s="53" t="s">
        <v>115</v>
      </c>
      <c r="C174" s="31">
        <v>179.9</v>
      </c>
      <c r="D174" s="36">
        <v>181.06666666666669</v>
      </c>
      <c r="E174" s="36">
        <v>177.53333333333339</v>
      </c>
      <c r="F174" s="36">
        <v>175.16666666666669</v>
      </c>
      <c r="G174" s="36">
        <v>171.63333333333338</v>
      </c>
      <c r="H174" s="36">
        <v>183.43333333333339</v>
      </c>
      <c r="I174" s="36">
        <v>186.9666666666667</v>
      </c>
      <c r="J174" s="36">
        <v>189.3333333333334</v>
      </c>
      <c r="K174" s="31">
        <v>184.6</v>
      </c>
      <c r="L174" s="31">
        <v>178.7</v>
      </c>
      <c r="M174" s="31">
        <v>164.35560000000001</v>
      </c>
      <c r="N174" s="1"/>
      <c r="O174" s="1"/>
    </row>
    <row r="175" spans="1:15" ht="12.75" customHeight="1">
      <c r="A175" s="33">
        <v>165</v>
      </c>
      <c r="B175" s="53" t="s">
        <v>385</v>
      </c>
      <c r="C175" s="31">
        <v>1271.55</v>
      </c>
      <c r="D175" s="36">
        <v>1275.3166666666666</v>
      </c>
      <c r="E175" s="36">
        <v>1251.2333333333331</v>
      </c>
      <c r="F175" s="36">
        <v>1230.9166666666665</v>
      </c>
      <c r="G175" s="36">
        <v>1206.833333333333</v>
      </c>
      <c r="H175" s="36">
        <v>1295.6333333333332</v>
      </c>
      <c r="I175" s="36">
        <v>1319.7166666666667</v>
      </c>
      <c r="J175" s="36">
        <v>1340.0333333333333</v>
      </c>
      <c r="K175" s="31">
        <v>1299.4000000000001</v>
      </c>
      <c r="L175" s="31">
        <v>1255</v>
      </c>
      <c r="M175" s="31">
        <v>2.7326700000000002</v>
      </c>
      <c r="N175" s="1"/>
      <c r="O175" s="1"/>
    </row>
    <row r="176" spans="1:15" ht="12.75" customHeight="1">
      <c r="A176" s="33">
        <v>166</v>
      </c>
      <c r="B176" s="53" t="s">
        <v>118</v>
      </c>
      <c r="C176" s="31">
        <v>80.95</v>
      </c>
      <c r="D176" s="36">
        <v>81.63333333333334</v>
      </c>
      <c r="E176" s="36">
        <v>79.866666666666674</v>
      </c>
      <c r="F176" s="36">
        <v>78.783333333333331</v>
      </c>
      <c r="G176" s="36">
        <v>77.016666666666666</v>
      </c>
      <c r="H176" s="36">
        <v>82.716666666666683</v>
      </c>
      <c r="I176" s="36">
        <v>84.483333333333363</v>
      </c>
      <c r="J176" s="36">
        <v>85.566666666666691</v>
      </c>
      <c r="K176" s="31">
        <v>83.4</v>
      </c>
      <c r="L176" s="31">
        <v>80.55</v>
      </c>
      <c r="M176" s="31">
        <v>197.02229</v>
      </c>
      <c r="N176" s="1"/>
      <c r="O176" s="1"/>
    </row>
    <row r="177" spans="1:15" ht="12.75" customHeight="1">
      <c r="A177" s="33">
        <v>167</v>
      </c>
      <c r="B177" s="53" t="s">
        <v>386</v>
      </c>
      <c r="C177" s="31">
        <v>2406.4</v>
      </c>
      <c r="D177" s="36">
        <v>2418.8000000000002</v>
      </c>
      <c r="E177" s="36">
        <v>2388.6500000000005</v>
      </c>
      <c r="F177" s="36">
        <v>2370.9000000000005</v>
      </c>
      <c r="G177" s="36">
        <v>2340.7500000000009</v>
      </c>
      <c r="H177" s="36">
        <v>2436.5500000000002</v>
      </c>
      <c r="I177" s="36">
        <v>2466.6999999999998</v>
      </c>
      <c r="J177" s="36">
        <v>2484.4499999999998</v>
      </c>
      <c r="K177" s="31">
        <v>2448.9499999999998</v>
      </c>
      <c r="L177" s="31">
        <v>2401.0500000000002</v>
      </c>
      <c r="M177" s="31">
        <v>0.11523</v>
      </c>
      <c r="N177" s="1"/>
      <c r="O177" s="1"/>
    </row>
    <row r="178" spans="1:15" ht="12.75" customHeight="1">
      <c r="A178" s="33">
        <v>168</v>
      </c>
      <c r="B178" s="53" t="s">
        <v>387</v>
      </c>
      <c r="C178" s="31">
        <v>343.3</v>
      </c>
      <c r="D178" s="36">
        <v>345.7833333333333</v>
      </c>
      <c r="E178" s="36">
        <v>333.51666666666659</v>
      </c>
      <c r="F178" s="36">
        <v>323.73333333333329</v>
      </c>
      <c r="G178" s="36">
        <v>311.46666666666658</v>
      </c>
      <c r="H178" s="36">
        <v>355.56666666666661</v>
      </c>
      <c r="I178" s="36">
        <v>367.83333333333326</v>
      </c>
      <c r="J178" s="36">
        <v>377.61666666666662</v>
      </c>
      <c r="K178" s="31">
        <v>358.05</v>
      </c>
      <c r="L178" s="31">
        <v>336</v>
      </c>
      <c r="M178" s="31">
        <v>30.905539999999998</v>
      </c>
      <c r="N178" s="1"/>
      <c r="O178" s="1"/>
    </row>
    <row r="179" spans="1:15" ht="12.75" customHeight="1">
      <c r="A179" s="33">
        <v>169</v>
      </c>
      <c r="B179" s="53" t="s">
        <v>889</v>
      </c>
      <c r="C179" s="31">
        <v>6532.4</v>
      </c>
      <c r="D179" s="36">
        <v>6493.833333333333</v>
      </c>
      <c r="E179" s="36">
        <v>6389.6666666666661</v>
      </c>
      <c r="F179" s="36">
        <v>6246.9333333333334</v>
      </c>
      <c r="G179" s="36">
        <v>6142.7666666666664</v>
      </c>
      <c r="H179" s="36">
        <v>6636.5666666666657</v>
      </c>
      <c r="I179" s="36">
        <v>6740.7333333333318</v>
      </c>
      <c r="J179" s="36">
        <v>6883.4666666666653</v>
      </c>
      <c r="K179" s="31">
        <v>6598</v>
      </c>
      <c r="L179" s="31">
        <v>6351.1</v>
      </c>
      <c r="M179" s="31">
        <v>0.11015999999999999</v>
      </c>
      <c r="N179" s="1"/>
      <c r="O179" s="1"/>
    </row>
    <row r="180" spans="1:15" ht="12.75" customHeight="1">
      <c r="A180" s="33">
        <v>170</v>
      </c>
      <c r="B180" s="53" t="s">
        <v>277</v>
      </c>
      <c r="C180" s="31">
        <v>1731.75</v>
      </c>
      <c r="D180" s="36">
        <v>1732.8</v>
      </c>
      <c r="E180" s="36">
        <v>1705.05</v>
      </c>
      <c r="F180" s="36">
        <v>1678.35</v>
      </c>
      <c r="G180" s="36">
        <v>1650.6</v>
      </c>
      <c r="H180" s="36">
        <v>1759.5</v>
      </c>
      <c r="I180" s="36">
        <v>1787.25</v>
      </c>
      <c r="J180" s="36">
        <v>1813.95</v>
      </c>
      <c r="K180" s="31">
        <v>1760.55</v>
      </c>
      <c r="L180" s="31">
        <v>1706.1</v>
      </c>
      <c r="M180" s="31">
        <v>2.3322400000000001</v>
      </c>
      <c r="N180" s="1"/>
      <c r="O180" s="1"/>
    </row>
    <row r="181" spans="1:15" ht="12.75" customHeight="1">
      <c r="A181" s="33">
        <v>171</v>
      </c>
      <c r="B181" s="53" t="s">
        <v>388</v>
      </c>
      <c r="C181" s="31">
        <v>2001.25</v>
      </c>
      <c r="D181" s="36">
        <v>2005.2</v>
      </c>
      <c r="E181" s="36">
        <v>1972.5500000000002</v>
      </c>
      <c r="F181" s="36">
        <v>1943.8500000000001</v>
      </c>
      <c r="G181" s="36">
        <v>1911.2000000000003</v>
      </c>
      <c r="H181" s="36">
        <v>2033.9</v>
      </c>
      <c r="I181" s="36">
        <v>2066.5500000000002</v>
      </c>
      <c r="J181" s="36">
        <v>2095.25</v>
      </c>
      <c r="K181" s="31">
        <v>2037.85</v>
      </c>
      <c r="L181" s="31">
        <v>1976.5</v>
      </c>
      <c r="M181" s="31">
        <v>1.6570800000000001</v>
      </c>
      <c r="N181" s="1"/>
      <c r="O181" s="1"/>
    </row>
    <row r="182" spans="1:15" ht="12.75" customHeight="1">
      <c r="A182" s="33">
        <v>172</v>
      </c>
      <c r="B182" s="53" t="s">
        <v>890</v>
      </c>
      <c r="C182" s="31">
        <v>723</v>
      </c>
      <c r="D182" s="36">
        <v>724.36666666666679</v>
      </c>
      <c r="E182" s="36">
        <v>711.3333333333336</v>
      </c>
      <c r="F182" s="36">
        <v>699.66666666666686</v>
      </c>
      <c r="G182" s="36">
        <v>686.63333333333367</v>
      </c>
      <c r="H182" s="36">
        <v>736.03333333333353</v>
      </c>
      <c r="I182" s="36">
        <v>749.06666666666683</v>
      </c>
      <c r="J182" s="36">
        <v>760.73333333333346</v>
      </c>
      <c r="K182" s="31">
        <v>737.4</v>
      </c>
      <c r="L182" s="31">
        <v>712.7</v>
      </c>
      <c r="M182" s="31">
        <v>1.10703</v>
      </c>
      <c r="N182" s="1"/>
      <c r="O182" s="1"/>
    </row>
    <row r="183" spans="1:15" ht="12.75" customHeight="1">
      <c r="A183" s="33">
        <v>173</v>
      </c>
      <c r="B183" s="53" t="s">
        <v>116</v>
      </c>
      <c r="C183" s="31">
        <v>945.15</v>
      </c>
      <c r="D183" s="36">
        <v>948.11666666666667</v>
      </c>
      <c r="E183" s="36">
        <v>928.38333333333333</v>
      </c>
      <c r="F183" s="36">
        <v>911.61666666666667</v>
      </c>
      <c r="G183" s="36">
        <v>891.88333333333333</v>
      </c>
      <c r="H183" s="36">
        <v>964.88333333333333</v>
      </c>
      <c r="I183" s="36">
        <v>984.61666666666667</v>
      </c>
      <c r="J183" s="36">
        <v>1001.3833333333333</v>
      </c>
      <c r="K183" s="31">
        <v>967.85</v>
      </c>
      <c r="L183" s="31">
        <v>931.35</v>
      </c>
      <c r="M183" s="31">
        <v>10.7957</v>
      </c>
      <c r="N183" s="1"/>
      <c r="O183" s="1"/>
    </row>
    <row r="184" spans="1:15" ht="12.75" customHeight="1">
      <c r="A184" s="33">
        <v>174</v>
      </c>
      <c r="B184" s="53" t="s">
        <v>838</v>
      </c>
      <c r="C184" s="31">
        <v>1205.7</v>
      </c>
      <c r="D184" s="36">
        <v>1215.1499999999999</v>
      </c>
      <c r="E184" s="36">
        <v>1189.5999999999997</v>
      </c>
      <c r="F184" s="36">
        <v>1173.4999999999998</v>
      </c>
      <c r="G184" s="36">
        <v>1147.9499999999996</v>
      </c>
      <c r="H184" s="36">
        <v>1231.2499999999998</v>
      </c>
      <c r="I184" s="36">
        <v>1256.8</v>
      </c>
      <c r="J184" s="36">
        <v>1272.8999999999999</v>
      </c>
      <c r="K184" s="31">
        <v>1240.7</v>
      </c>
      <c r="L184" s="31">
        <v>1199.05</v>
      </c>
      <c r="M184" s="31">
        <v>2.8195199999999998</v>
      </c>
      <c r="N184" s="1"/>
      <c r="O184" s="1"/>
    </row>
    <row r="185" spans="1:15" ht="12.75" customHeight="1">
      <c r="A185" s="33">
        <v>175</v>
      </c>
      <c r="B185" s="53" t="s">
        <v>389</v>
      </c>
      <c r="C185" s="31">
        <v>1100.4000000000001</v>
      </c>
      <c r="D185" s="36">
        <v>1106.9333333333334</v>
      </c>
      <c r="E185" s="36">
        <v>1088.9166666666667</v>
      </c>
      <c r="F185" s="36">
        <v>1077.4333333333334</v>
      </c>
      <c r="G185" s="36">
        <v>1059.4166666666667</v>
      </c>
      <c r="H185" s="36">
        <v>1118.4166666666667</v>
      </c>
      <c r="I185" s="36">
        <v>1136.4333333333332</v>
      </c>
      <c r="J185" s="36">
        <v>1147.9166666666667</v>
      </c>
      <c r="K185" s="31">
        <v>1124.95</v>
      </c>
      <c r="L185" s="31">
        <v>1095.45</v>
      </c>
      <c r="M185" s="31">
        <v>0.39767999999999998</v>
      </c>
      <c r="N185" s="1"/>
      <c r="O185" s="1"/>
    </row>
    <row r="186" spans="1:15" ht="12.75" customHeight="1">
      <c r="A186" s="33">
        <v>176</v>
      </c>
      <c r="B186" s="53" t="s">
        <v>891</v>
      </c>
      <c r="C186" s="31">
        <v>704.85</v>
      </c>
      <c r="D186" s="36">
        <v>715.69999999999993</v>
      </c>
      <c r="E186" s="36">
        <v>690.39999999999986</v>
      </c>
      <c r="F186" s="36">
        <v>675.94999999999993</v>
      </c>
      <c r="G186" s="36">
        <v>650.64999999999986</v>
      </c>
      <c r="H186" s="36">
        <v>730.14999999999986</v>
      </c>
      <c r="I186" s="36">
        <v>755.44999999999982</v>
      </c>
      <c r="J186" s="36">
        <v>769.89999999999986</v>
      </c>
      <c r="K186" s="31">
        <v>741</v>
      </c>
      <c r="L186" s="31">
        <v>701.25</v>
      </c>
      <c r="M186" s="31">
        <v>2.8433600000000001</v>
      </c>
      <c r="N186" s="1"/>
      <c r="O186" s="1"/>
    </row>
    <row r="187" spans="1:15" ht="12.75" customHeight="1">
      <c r="A187" s="33">
        <v>177</v>
      </c>
      <c r="B187" s="53" t="s">
        <v>390</v>
      </c>
      <c r="C187" s="31">
        <v>3246.35</v>
      </c>
      <c r="D187" s="36">
        <v>3329.7833333333333</v>
      </c>
      <c r="E187" s="36">
        <v>3079.5666666666666</v>
      </c>
      <c r="F187" s="36">
        <v>2912.7833333333333</v>
      </c>
      <c r="G187" s="36">
        <v>2662.5666666666666</v>
      </c>
      <c r="H187" s="36">
        <v>3496.5666666666666</v>
      </c>
      <c r="I187" s="36">
        <v>3746.7833333333328</v>
      </c>
      <c r="J187" s="36">
        <v>3913.5666666666666</v>
      </c>
      <c r="K187" s="31">
        <v>3580</v>
      </c>
      <c r="L187" s="31">
        <v>3163</v>
      </c>
      <c r="M187" s="31">
        <v>4.6416199999999996</v>
      </c>
      <c r="N187" s="1"/>
      <c r="O187" s="1"/>
    </row>
    <row r="188" spans="1:15" ht="12.75" customHeight="1">
      <c r="A188" s="33">
        <v>178</v>
      </c>
      <c r="B188" s="53" t="s">
        <v>120</v>
      </c>
      <c r="C188" s="31">
        <v>1212.3499999999999</v>
      </c>
      <c r="D188" s="36">
        <v>1221.5166666666667</v>
      </c>
      <c r="E188" s="36">
        <v>1199.2833333333333</v>
      </c>
      <c r="F188" s="36">
        <v>1186.2166666666667</v>
      </c>
      <c r="G188" s="36">
        <v>1163.9833333333333</v>
      </c>
      <c r="H188" s="36">
        <v>1234.5833333333333</v>
      </c>
      <c r="I188" s="36">
        <v>1256.8166666666664</v>
      </c>
      <c r="J188" s="36">
        <v>1269.8833333333332</v>
      </c>
      <c r="K188" s="31">
        <v>1243.75</v>
      </c>
      <c r="L188" s="31">
        <v>1208.45</v>
      </c>
      <c r="M188" s="31">
        <v>6.15456</v>
      </c>
      <c r="N188" s="1"/>
      <c r="O188" s="1"/>
    </row>
    <row r="189" spans="1:15" ht="12.75" customHeight="1">
      <c r="A189" s="33">
        <v>179</v>
      </c>
      <c r="B189" s="53" t="s">
        <v>391</v>
      </c>
      <c r="C189" s="31">
        <v>790.85</v>
      </c>
      <c r="D189" s="36">
        <v>794.35</v>
      </c>
      <c r="E189" s="36">
        <v>773.5</v>
      </c>
      <c r="F189" s="36">
        <v>756.15</v>
      </c>
      <c r="G189" s="36">
        <v>735.3</v>
      </c>
      <c r="H189" s="36">
        <v>811.7</v>
      </c>
      <c r="I189" s="36">
        <v>832.55000000000018</v>
      </c>
      <c r="J189" s="36">
        <v>849.90000000000009</v>
      </c>
      <c r="K189" s="31">
        <v>815.2</v>
      </c>
      <c r="L189" s="31">
        <v>777</v>
      </c>
      <c r="M189" s="31">
        <v>2.3859900000000001</v>
      </c>
      <c r="N189" s="1"/>
      <c r="O189" s="1"/>
    </row>
    <row r="190" spans="1:15" ht="12.75" customHeight="1">
      <c r="A190" s="33">
        <v>180</v>
      </c>
      <c r="B190" s="53" t="s">
        <v>121</v>
      </c>
      <c r="C190" s="31">
        <v>2319.1999999999998</v>
      </c>
      <c r="D190" s="36">
        <v>2357.7166666666667</v>
      </c>
      <c r="E190" s="36">
        <v>2275.4833333333336</v>
      </c>
      <c r="F190" s="36">
        <v>2231.7666666666669</v>
      </c>
      <c r="G190" s="36">
        <v>2149.5333333333338</v>
      </c>
      <c r="H190" s="36">
        <v>2401.4333333333334</v>
      </c>
      <c r="I190" s="36">
        <v>2483.6666666666661</v>
      </c>
      <c r="J190" s="36">
        <v>2527.3833333333332</v>
      </c>
      <c r="K190" s="31">
        <v>2439.9499999999998</v>
      </c>
      <c r="L190" s="31">
        <v>2314</v>
      </c>
      <c r="M190" s="31">
        <v>6.2954800000000004</v>
      </c>
      <c r="N190" s="1"/>
      <c r="O190" s="1"/>
    </row>
    <row r="191" spans="1:15" ht="12.75" customHeight="1">
      <c r="A191" s="33">
        <v>181</v>
      </c>
      <c r="B191" s="53" t="s">
        <v>122</v>
      </c>
      <c r="C191" s="31">
        <v>428.85</v>
      </c>
      <c r="D191" s="36">
        <v>434.05</v>
      </c>
      <c r="E191" s="36">
        <v>420.70000000000005</v>
      </c>
      <c r="F191" s="36">
        <v>412.55</v>
      </c>
      <c r="G191" s="36">
        <v>399.20000000000005</v>
      </c>
      <c r="H191" s="36">
        <v>442.20000000000005</v>
      </c>
      <c r="I191" s="36">
        <v>455.55000000000007</v>
      </c>
      <c r="J191" s="36">
        <v>463.70000000000005</v>
      </c>
      <c r="K191" s="31">
        <v>447.4</v>
      </c>
      <c r="L191" s="31">
        <v>425.9</v>
      </c>
      <c r="M191" s="31">
        <v>14.13341</v>
      </c>
      <c r="N191" s="1"/>
      <c r="O191" s="1"/>
    </row>
    <row r="192" spans="1:15" ht="12.75" customHeight="1">
      <c r="A192" s="33">
        <v>182</v>
      </c>
      <c r="B192" s="53" t="s">
        <v>392</v>
      </c>
      <c r="C192" s="31">
        <v>632.70000000000005</v>
      </c>
      <c r="D192" s="36">
        <v>628.88333333333333</v>
      </c>
      <c r="E192" s="36">
        <v>612.26666666666665</v>
      </c>
      <c r="F192" s="36">
        <v>591.83333333333337</v>
      </c>
      <c r="G192" s="36">
        <v>575.2166666666667</v>
      </c>
      <c r="H192" s="36">
        <v>649.31666666666661</v>
      </c>
      <c r="I192" s="36">
        <v>665.93333333333317</v>
      </c>
      <c r="J192" s="36">
        <v>686.36666666666656</v>
      </c>
      <c r="K192" s="31">
        <v>645.5</v>
      </c>
      <c r="L192" s="31">
        <v>608.45000000000005</v>
      </c>
      <c r="M192" s="31">
        <v>38.178699999999999</v>
      </c>
      <c r="N192" s="1"/>
      <c r="O192" s="1"/>
    </row>
    <row r="193" spans="1:15" ht="12.75" customHeight="1">
      <c r="A193" s="33">
        <v>183</v>
      </c>
      <c r="B193" s="53" t="s">
        <v>123</v>
      </c>
      <c r="C193" s="31">
        <v>2184</v>
      </c>
      <c r="D193" s="36">
        <v>2201.2666666666664</v>
      </c>
      <c r="E193" s="36">
        <v>2155.583333333333</v>
      </c>
      <c r="F193" s="36">
        <v>2127.1666666666665</v>
      </c>
      <c r="G193" s="36">
        <v>2081.4833333333331</v>
      </c>
      <c r="H193" s="36">
        <v>2229.6833333333329</v>
      </c>
      <c r="I193" s="36">
        <v>2275.3666666666663</v>
      </c>
      <c r="J193" s="36">
        <v>2303.7833333333328</v>
      </c>
      <c r="K193" s="31">
        <v>2246.9499999999998</v>
      </c>
      <c r="L193" s="31">
        <v>2172.85</v>
      </c>
      <c r="M193" s="31">
        <v>8.9172499999999992</v>
      </c>
      <c r="N193" s="1"/>
      <c r="O193" s="1"/>
    </row>
    <row r="194" spans="1:15" ht="12.75" customHeight="1">
      <c r="A194" s="33">
        <v>184</v>
      </c>
      <c r="B194" s="53" t="s">
        <v>393</v>
      </c>
      <c r="C194" s="31">
        <v>939.85</v>
      </c>
      <c r="D194" s="36">
        <v>951.08333333333337</v>
      </c>
      <c r="E194" s="36">
        <v>924.76666666666677</v>
      </c>
      <c r="F194" s="36">
        <v>909.68333333333339</v>
      </c>
      <c r="G194" s="36">
        <v>883.36666666666679</v>
      </c>
      <c r="H194" s="36">
        <v>966.16666666666674</v>
      </c>
      <c r="I194" s="36">
        <v>992.48333333333335</v>
      </c>
      <c r="J194" s="36">
        <v>1007.5666666666667</v>
      </c>
      <c r="K194" s="31">
        <v>977.4</v>
      </c>
      <c r="L194" s="31">
        <v>936</v>
      </c>
      <c r="M194" s="31">
        <v>3.45661</v>
      </c>
      <c r="N194" s="1"/>
      <c r="O194" s="1"/>
    </row>
    <row r="195" spans="1:15" ht="12.75" customHeight="1">
      <c r="A195" s="33">
        <v>185</v>
      </c>
      <c r="B195" s="53" t="s">
        <v>394</v>
      </c>
      <c r="C195" s="31">
        <v>1946.2</v>
      </c>
      <c r="D195" s="36">
        <v>1955</v>
      </c>
      <c r="E195" s="36">
        <v>1902.3</v>
      </c>
      <c r="F195" s="36">
        <v>1858.3999999999999</v>
      </c>
      <c r="G195" s="36">
        <v>1805.6999999999998</v>
      </c>
      <c r="H195" s="36">
        <v>1998.9</v>
      </c>
      <c r="I195" s="36">
        <v>2051.6</v>
      </c>
      <c r="J195" s="36">
        <v>2095.5</v>
      </c>
      <c r="K195" s="31">
        <v>2007.7</v>
      </c>
      <c r="L195" s="31">
        <v>1911.1</v>
      </c>
      <c r="M195" s="31">
        <v>1.53043</v>
      </c>
      <c r="N195" s="1"/>
      <c r="O195" s="1"/>
    </row>
    <row r="196" spans="1:15" ht="12.75" customHeight="1">
      <c r="A196" s="33">
        <v>186</v>
      </c>
      <c r="B196" s="53" t="s">
        <v>395</v>
      </c>
      <c r="C196" s="31">
        <v>732.45</v>
      </c>
      <c r="D196" s="36">
        <v>738.48333333333323</v>
      </c>
      <c r="E196" s="36">
        <v>719.01666666666642</v>
      </c>
      <c r="F196" s="36">
        <v>705.58333333333314</v>
      </c>
      <c r="G196" s="36">
        <v>686.11666666666633</v>
      </c>
      <c r="H196" s="36">
        <v>751.91666666666652</v>
      </c>
      <c r="I196" s="36">
        <v>771.38333333333344</v>
      </c>
      <c r="J196" s="36">
        <v>784.81666666666661</v>
      </c>
      <c r="K196" s="31">
        <v>757.95</v>
      </c>
      <c r="L196" s="31">
        <v>725.05</v>
      </c>
      <c r="M196" s="31">
        <v>1.0006200000000001</v>
      </c>
      <c r="N196" s="1"/>
      <c r="O196" s="1"/>
    </row>
    <row r="197" spans="1:15" ht="12.75" customHeight="1">
      <c r="A197" s="33">
        <v>187</v>
      </c>
      <c r="B197" s="53" t="s">
        <v>396</v>
      </c>
      <c r="C197" s="31">
        <v>387.85</v>
      </c>
      <c r="D197" s="36">
        <v>396.26666666666665</v>
      </c>
      <c r="E197" s="36">
        <v>377.58333333333331</v>
      </c>
      <c r="F197" s="36">
        <v>367.31666666666666</v>
      </c>
      <c r="G197" s="36">
        <v>348.63333333333333</v>
      </c>
      <c r="H197" s="36">
        <v>406.5333333333333</v>
      </c>
      <c r="I197" s="36">
        <v>425.2166666666667</v>
      </c>
      <c r="J197" s="36">
        <v>435.48333333333329</v>
      </c>
      <c r="K197" s="31">
        <v>414.95</v>
      </c>
      <c r="L197" s="31">
        <v>386</v>
      </c>
      <c r="M197" s="31">
        <v>16.221779999999999</v>
      </c>
      <c r="N197" s="1"/>
      <c r="O197" s="1"/>
    </row>
    <row r="198" spans="1:15" ht="12.75" customHeight="1">
      <c r="A198" s="33">
        <v>188</v>
      </c>
      <c r="B198" s="53" t="s">
        <v>397</v>
      </c>
      <c r="C198" s="31">
        <v>3365.8</v>
      </c>
      <c r="D198" s="36">
        <v>3387.8166666666671</v>
      </c>
      <c r="E198" s="36">
        <v>3308.0333333333342</v>
      </c>
      <c r="F198" s="36">
        <v>3250.2666666666673</v>
      </c>
      <c r="G198" s="36">
        <v>3170.4833333333345</v>
      </c>
      <c r="H198" s="36">
        <v>3445.5833333333339</v>
      </c>
      <c r="I198" s="36">
        <v>3525.3666666666668</v>
      </c>
      <c r="J198" s="36">
        <v>3583.1333333333337</v>
      </c>
      <c r="K198" s="31">
        <v>3467.6</v>
      </c>
      <c r="L198" s="31">
        <v>3330.05</v>
      </c>
      <c r="M198" s="31">
        <v>0.81259999999999999</v>
      </c>
      <c r="N198" s="1"/>
      <c r="O198" s="1"/>
    </row>
    <row r="199" spans="1:15" ht="12.75" customHeight="1">
      <c r="A199" s="33">
        <v>189</v>
      </c>
      <c r="B199" s="53" t="s">
        <v>124</v>
      </c>
      <c r="C199" s="31">
        <v>556.15</v>
      </c>
      <c r="D199" s="36">
        <v>562.01666666666665</v>
      </c>
      <c r="E199" s="36">
        <v>547.13333333333333</v>
      </c>
      <c r="F199" s="36">
        <v>538.11666666666667</v>
      </c>
      <c r="G199" s="36">
        <v>523.23333333333335</v>
      </c>
      <c r="H199" s="36">
        <v>571.0333333333333</v>
      </c>
      <c r="I199" s="36">
        <v>585.91666666666652</v>
      </c>
      <c r="J199" s="36">
        <v>594.93333333333328</v>
      </c>
      <c r="K199" s="31">
        <v>576.9</v>
      </c>
      <c r="L199" s="31">
        <v>553</v>
      </c>
      <c r="M199" s="31">
        <v>4.81623</v>
      </c>
      <c r="N199" s="1"/>
      <c r="O199" s="1"/>
    </row>
    <row r="200" spans="1:15" ht="12.75" customHeight="1">
      <c r="A200" s="33">
        <v>190</v>
      </c>
      <c r="B200" s="53" t="s">
        <v>119</v>
      </c>
      <c r="C200" s="31">
        <v>620.15</v>
      </c>
      <c r="D200" s="36">
        <v>620.0333333333333</v>
      </c>
      <c r="E200" s="36">
        <v>610.11666666666656</v>
      </c>
      <c r="F200" s="36">
        <v>600.08333333333326</v>
      </c>
      <c r="G200" s="36">
        <v>590.16666666666652</v>
      </c>
      <c r="H200" s="36">
        <v>630.06666666666661</v>
      </c>
      <c r="I200" s="36">
        <v>639.98333333333335</v>
      </c>
      <c r="J200" s="36">
        <v>650.01666666666665</v>
      </c>
      <c r="K200" s="31">
        <v>629.95000000000005</v>
      </c>
      <c r="L200" s="31">
        <v>610</v>
      </c>
      <c r="M200" s="31">
        <v>12.388170000000001</v>
      </c>
      <c r="N200" s="1"/>
      <c r="O200" s="1"/>
    </row>
    <row r="201" spans="1:15" ht="12.75" customHeight="1">
      <c r="A201" s="33">
        <v>191</v>
      </c>
      <c r="B201" s="53" t="s">
        <v>398</v>
      </c>
      <c r="C201" s="31">
        <v>191.3</v>
      </c>
      <c r="D201" s="36">
        <v>192.01666666666665</v>
      </c>
      <c r="E201" s="36">
        <v>187.23333333333329</v>
      </c>
      <c r="F201" s="36">
        <v>183.16666666666663</v>
      </c>
      <c r="G201" s="36">
        <v>178.38333333333327</v>
      </c>
      <c r="H201" s="36">
        <v>196.08333333333331</v>
      </c>
      <c r="I201" s="36">
        <v>200.86666666666667</v>
      </c>
      <c r="J201" s="36">
        <v>204.93333333333334</v>
      </c>
      <c r="K201" s="31">
        <v>196.8</v>
      </c>
      <c r="L201" s="31">
        <v>187.95</v>
      </c>
      <c r="M201" s="31">
        <v>58.108269999999997</v>
      </c>
      <c r="N201" s="1"/>
      <c r="O201" s="1"/>
    </row>
    <row r="202" spans="1:15" ht="12.75" customHeight="1">
      <c r="A202" s="33">
        <v>192</v>
      </c>
      <c r="B202" s="53" t="s">
        <v>399</v>
      </c>
      <c r="C202" s="31">
        <v>203.35</v>
      </c>
      <c r="D202" s="36">
        <v>204.96666666666667</v>
      </c>
      <c r="E202" s="36">
        <v>200.88333333333333</v>
      </c>
      <c r="F202" s="36">
        <v>198.41666666666666</v>
      </c>
      <c r="G202" s="36">
        <v>194.33333333333331</v>
      </c>
      <c r="H202" s="36">
        <v>207.43333333333334</v>
      </c>
      <c r="I202" s="36">
        <v>211.51666666666665</v>
      </c>
      <c r="J202" s="36">
        <v>213.98333333333335</v>
      </c>
      <c r="K202" s="31">
        <v>209.05</v>
      </c>
      <c r="L202" s="31">
        <v>202.5</v>
      </c>
      <c r="M202" s="31">
        <v>40.597070000000002</v>
      </c>
      <c r="N202" s="1"/>
      <c r="O202" s="1"/>
    </row>
    <row r="203" spans="1:15" ht="12.75" customHeight="1">
      <c r="A203" s="33">
        <v>193</v>
      </c>
      <c r="B203" s="53" t="s">
        <v>278</v>
      </c>
      <c r="C203" s="31">
        <v>353.55</v>
      </c>
      <c r="D203" s="36">
        <v>355.5333333333333</v>
      </c>
      <c r="E203" s="36">
        <v>349.81666666666661</v>
      </c>
      <c r="F203" s="36">
        <v>346.08333333333331</v>
      </c>
      <c r="G203" s="36">
        <v>340.36666666666662</v>
      </c>
      <c r="H203" s="36">
        <v>359.26666666666659</v>
      </c>
      <c r="I203" s="36">
        <v>364.98333333333329</v>
      </c>
      <c r="J203" s="36">
        <v>368.71666666666658</v>
      </c>
      <c r="K203" s="31">
        <v>361.25</v>
      </c>
      <c r="L203" s="31">
        <v>351.8</v>
      </c>
      <c r="M203" s="31">
        <v>7.0723500000000001</v>
      </c>
      <c r="N203" s="1"/>
      <c r="O203" s="1"/>
    </row>
    <row r="204" spans="1:15" ht="12.75" customHeight="1">
      <c r="A204" s="33">
        <v>194</v>
      </c>
      <c r="B204" s="53" t="s">
        <v>400</v>
      </c>
      <c r="C204" s="31">
        <v>1808.85</v>
      </c>
      <c r="D204" s="36">
        <v>1764.2</v>
      </c>
      <c r="E204" s="36">
        <v>1699.65</v>
      </c>
      <c r="F204" s="36">
        <v>1590.45</v>
      </c>
      <c r="G204" s="36">
        <v>1525.9</v>
      </c>
      <c r="H204" s="36">
        <v>1873.4</v>
      </c>
      <c r="I204" s="36">
        <v>1937.9499999999998</v>
      </c>
      <c r="J204" s="36">
        <v>2047.15</v>
      </c>
      <c r="K204" s="31">
        <v>1828.75</v>
      </c>
      <c r="L204" s="31">
        <v>1655</v>
      </c>
      <c r="M204" s="31">
        <v>25.032399999999999</v>
      </c>
      <c r="N204" s="1"/>
      <c r="O204" s="1"/>
    </row>
    <row r="205" spans="1:15" ht="12.75" customHeight="1">
      <c r="A205" s="33">
        <v>195</v>
      </c>
      <c r="B205" s="53" t="s">
        <v>127</v>
      </c>
      <c r="C205" s="31">
        <v>1635.6</v>
      </c>
      <c r="D205" s="36">
        <v>1644.55</v>
      </c>
      <c r="E205" s="36">
        <v>1624.1</v>
      </c>
      <c r="F205" s="36">
        <v>1612.6</v>
      </c>
      <c r="G205" s="36">
        <v>1592.1499999999999</v>
      </c>
      <c r="H205" s="36">
        <v>1656.05</v>
      </c>
      <c r="I205" s="36">
        <v>1676.5000000000002</v>
      </c>
      <c r="J205" s="36">
        <v>1688</v>
      </c>
      <c r="K205" s="31">
        <v>1665</v>
      </c>
      <c r="L205" s="31">
        <v>1633.05</v>
      </c>
      <c r="M205" s="31">
        <v>24.141819999999999</v>
      </c>
      <c r="N205" s="1"/>
      <c r="O205" s="1"/>
    </row>
    <row r="206" spans="1:15" ht="12.75" customHeight="1">
      <c r="A206" s="33">
        <v>196</v>
      </c>
      <c r="B206" s="53" t="s">
        <v>128</v>
      </c>
      <c r="C206" s="31">
        <v>3689.1</v>
      </c>
      <c r="D206" s="36">
        <v>3706.35</v>
      </c>
      <c r="E206" s="36">
        <v>3642.7</v>
      </c>
      <c r="F206" s="36">
        <v>3596.2999999999997</v>
      </c>
      <c r="G206" s="36">
        <v>3532.6499999999996</v>
      </c>
      <c r="H206" s="36">
        <v>3752.75</v>
      </c>
      <c r="I206" s="36">
        <v>3816.4000000000005</v>
      </c>
      <c r="J206" s="36">
        <v>3862.8</v>
      </c>
      <c r="K206" s="31">
        <v>3770</v>
      </c>
      <c r="L206" s="31">
        <v>3659.95</v>
      </c>
      <c r="M206" s="31">
        <v>3.9344399999999999</v>
      </c>
      <c r="N206" s="1"/>
      <c r="O206" s="1"/>
    </row>
    <row r="207" spans="1:15" ht="12.75" customHeight="1">
      <c r="A207" s="33">
        <v>197</v>
      </c>
      <c r="B207" s="53" t="s">
        <v>129</v>
      </c>
      <c r="C207" s="31">
        <v>1459.55</v>
      </c>
      <c r="D207" s="36">
        <v>1450.9333333333334</v>
      </c>
      <c r="E207" s="36">
        <v>1437.8666666666668</v>
      </c>
      <c r="F207" s="36">
        <v>1416.1833333333334</v>
      </c>
      <c r="G207" s="36">
        <v>1403.1166666666668</v>
      </c>
      <c r="H207" s="36">
        <v>1472.6166666666668</v>
      </c>
      <c r="I207" s="36">
        <v>1485.6833333333334</v>
      </c>
      <c r="J207" s="36">
        <v>1507.3666666666668</v>
      </c>
      <c r="K207" s="31">
        <v>1464</v>
      </c>
      <c r="L207" s="31">
        <v>1429.25</v>
      </c>
      <c r="M207" s="31">
        <v>327.09226999999998</v>
      </c>
      <c r="N207" s="1"/>
      <c r="O207" s="1"/>
    </row>
    <row r="208" spans="1:15" ht="12.75" customHeight="1">
      <c r="A208" s="33">
        <v>198</v>
      </c>
      <c r="B208" s="53" t="s">
        <v>130</v>
      </c>
      <c r="C208" s="31">
        <v>621.54999999999995</v>
      </c>
      <c r="D208" s="36">
        <v>622.13333333333333</v>
      </c>
      <c r="E208" s="36">
        <v>614.4666666666667</v>
      </c>
      <c r="F208" s="36">
        <v>607.38333333333333</v>
      </c>
      <c r="G208" s="36">
        <v>599.7166666666667</v>
      </c>
      <c r="H208" s="36">
        <v>629.2166666666667</v>
      </c>
      <c r="I208" s="36">
        <v>636.88333333333344</v>
      </c>
      <c r="J208" s="36">
        <v>643.9666666666667</v>
      </c>
      <c r="K208" s="31">
        <v>629.79999999999995</v>
      </c>
      <c r="L208" s="31">
        <v>615.04999999999995</v>
      </c>
      <c r="M208" s="31">
        <v>49.757359999999998</v>
      </c>
      <c r="N208" s="1"/>
      <c r="O208" s="1"/>
    </row>
    <row r="209" spans="1:15" ht="12.75" customHeight="1">
      <c r="A209" s="33">
        <v>199</v>
      </c>
      <c r="B209" s="53" t="s">
        <v>401</v>
      </c>
      <c r="C209" s="31">
        <v>92.65</v>
      </c>
      <c r="D209" s="36">
        <v>93.800000000000011</v>
      </c>
      <c r="E209" s="36">
        <v>90.65000000000002</v>
      </c>
      <c r="F209" s="36">
        <v>88.65</v>
      </c>
      <c r="G209" s="36">
        <v>85.500000000000014</v>
      </c>
      <c r="H209" s="36">
        <v>95.800000000000026</v>
      </c>
      <c r="I209" s="36">
        <v>98.95</v>
      </c>
      <c r="J209" s="36">
        <v>100.95000000000003</v>
      </c>
      <c r="K209" s="31">
        <v>96.95</v>
      </c>
      <c r="L209" s="31">
        <v>91.8</v>
      </c>
      <c r="M209" s="31">
        <v>280.26862</v>
      </c>
      <c r="N209" s="1"/>
      <c r="O209" s="1"/>
    </row>
    <row r="210" spans="1:15" ht="12.75" customHeight="1">
      <c r="A210" s="33">
        <v>200</v>
      </c>
      <c r="B210" s="53" t="s">
        <v>402</v>
      </c>
      <c r="C210" s="31">
        <v>465.2</v>
      </c>
      <c r="D210" s="36">
        <v>469.91666666666669</v>
      </c>
      <c r="E210" s="36">
        <v>458.28333333333336</v>
      </c>
      <c r="F210" s="36">
        <v>451.36666666666667</v>
      </c>
      <c r="G210" s="36">
        <v>439.73333333333335</v>
      </c>
      <c r="H210" s="36">
        <v>476.83333333333337</v>
      </c>
      <c r="I210" s="36">
        <v>488.4666666666667</v>
      </c>
      <c r="J210" s="36">
        <v>495.38333333333338</v>
      </c>
      <c r="K210" s="31">
        <v>481.55</v>
      </c>
      <c r="L210" s="31">
        <v>463</v>
      </c>
      <c r="M210" s="31">
        <v>0.71625000000000005</v>
      </c>
      <c r="N210" s="1"/>
      <c r="O210" s="1"/>
    </row>
    <row r="211" spans="1:15" ht="12.75" customHeight="1">
      <c r="A211" s="33">
        <v>201</v>
      </c>
      <c r="B211" s="53" t="s">
        <v>403</v>
      </c>
      <c r="C211" s="31">
        <v>805.9</v>
      </c>
      <c r="D211" s="36">
        <v>814.51666666666677</v>
      </c>
      <c r="E211" s="36">
        <v>795.88333333333355</v>
      </c>
      <c r="F211" s="36">
        <v>785.86666666666679</v>
      </c>
      <c r="G211" s="36">
        <v>767.23333333333358</v>
      </c>
      <c r="H211" s="36">
        <v>824.53333333333353</v>
      </c>
      <c r="I211" s="36">
        <v>843.16666666666674</v>
      </c>
      <c r="J211" s="36">
        <v>853.18333333333351</v>
      </c>
      <c r="K211" s="31">
        <v>833.15</v>
      </c>
      <c r="L211" s="31">
        <v>804.5</v>
      </c>
      <c r="M211" s="31">
        <v>4.4404199999999996</v>
      </c>
      <c r="N211" s="1"/>
      <c r="O211" s="1"/>
    </row>
    <row r="212" spans="1:15" ht="12.75" customHeight="1">
      <c r="A212" s="33">
        <v>202</v>
      </c>
      <c r="B212" s="53" t="s">
        <v>126</v>
      </c>
      <c r="C212" s="31">
        <v>1502</v>
      </c>
      <c r="D212" s="36">
        <v>1516.8833333333332</v>
      </c>
      <c r="E212" s="36">
        <v>1483.7666666666664</v>
      </c>
      <c r="F212" s="36">
        <v>1465.5333333333333</v>
      </c>
      <c r="G212" s="36">
        <v>1432.4166666666665</v>
      </c>
      <c r="H212" s="36">
        <v>1535.1166666666663</v>
      </c>
      <c r="I212" s="36">
        <v>1568.2333333333331</v>
      </c>
      <c r="J212" s="36">
        <v>1586.4666666666662</v>
      </c>
      <c r="K212" s="31">
        <v>1550</v>
      </c>
      <c r="L212" s="31">
        <v>1498.65</v>
      </c>
      <c r="M212" s="31">
        <v>5.6501000000000001</v>
      </c>
      <c r="N212" s="1"/>
      <c r="O212" s="1"/>
    </row>
    <row r="213" spans="1:15" ht="12.75" customHeight="1">
      <c r="A213" s="33">
        <v>203</v>
      </c>
      <c r="B213" s="53" t="s">
        <v>131</v>
      </c>
      <c r="C213" s="31">
        <v>4658.8999999999996</v>
      </c>
      <c r="D213" s="36">
        <v>4662.9666666666662</v>
      </c>
      <c r="E213" s="36">
        <v>4628.9333333333325</v>
      </c>
      <c r="F213" s="36">
        <v>4598.9666666666662</v>
      </c>
      <c r="G213" s="36">
        <v>4564.9333333333325</v>
      </c>
      <c r="H213" s="36">
        <v>4692.9333333333325</v>
      </c>
      <c r="I213" s="36">
        <v>4726.9666666666672</v>
      </c>
      <c r="J213" s="36">
        <v>4756.9333333333325</v>
      </c>
      <c r="K213" s="31">
        <v>4697</v>
      </c>
      <c r="L213" s="31">
        <v>4633</v>
      </c>
      <c r="M213" s="31">
        <v>3.12738</v>
      </c>
      <c r="N213" s="1"/>
      <c r="O213" s="1"/>
    </row>
    <row r="214" spans="1:15" ht="12.75" customHeight="1">
      <c r="A214" s="33">
        <v>204</v>
      </c>
      <c r="B214" s="53" t="s">
        <v>133</v>
      </c>
      <c r="C214" s="31">
        <v>528.95000000000005</v>
      </c>
      <c r="D214" s="36">
        <v>530.36666666666667</v>
      </c>
      <c r="E214" s="36">
        <v>523.88333333333333</v>
      </c>
      <c r="F214" s="36">
        <v>518.81666666666661</v>
      </c>
      <c r="G214" s="36">
        <v>512.33333333333326</v>
      </c>
      <c r="H214" s="36">
        <v>535.43333333333339</v>
      </c>
      <c r="I214" s="36">
        <v>541.91666666666674</v>
      </c>
      <c r="J214" s="36">
        <v>546.98333333333346</v>
      </c>
      <c r="K214" s="31">
        <v>536.85</v>
      </c>
      <c r="L214" s="31">
        <v>525.29999999999995</v>
      </c>
      <c r="M214" s="31">
        <v>37.036700000000003</v>
      </c>
      <c r="N214" s="1"/>
      <c r="O214" s="1"/>
    </row>
    <row r="215" spans="1:15" ht="12.75" customHeight="1">
      <c r="A215" s="33">
        <v>205</v>
      </c>
      <c r="B215" s="53" t="s">
        <v>125</v>
      </c>
      <c r="C215" s="31">
        <v>3267.55</v>
      </c>
      <c r="D215" s="36">
        <v>3296.2166666666667</v>
      </c>
      <c r="E215" s="36">
        <v>3212.4333333333334</v>
      </c>
      <c r="F215" s="36">
        <v>3157.3166666666666</v>
      </c>
      <c r="G215" s="36">
        <v>3073.5333333333333</v>
      </c>
      <c r="H215" s="36">
        <v>3351.3333333333335</v>
      </c>
      <c r="I215" s="36">
        <v>3435.1166666666672</v>
      </c>
      <c r="J215" s="36">
        <v>3490.2333333333336</v>
      </c>
      <c r="K215" s="31">
        <v>3380</v>
      </c>
      <c r="L215" s="31">
        <v>3241.1</v>
      </c>
      <c r="M215" s="31">
        <v>14.214829999999999</v>
      </c>
      <c r="N215" s="1"/>
      <c r="O215" s="1"/>
    </row>
    <row r="216" spans="1:15" ht="12.75" customHeight="1">
      <c r="A216" s="33">
        <v>206</v>
      </c>
      <c r="B216" s="53" t="s">
        <v>134</v>
      </c>
      <c r="C216" s="31">
        <v>256.10000000000002</v>
      </c>
      <c r="D216" s="36">
        <v>259.61666666666667</v>
      </c>
      <c r="E216" s="36">
        <v>250.13333333333333</v>
      </c>
      <c r="F216" s="36">
        <v>244.16666666666666</v>
      </c>
      <c r="G216" s="36">
        <v>234.68333333333331</v>
      </c>
      <c r="H216" s="36">
        <v>265.58333333333337</v>
      </c>
      <c r="I216" s="36">
        <v>275.06666666666672</v>
      </c>
      <c r="J216" s="36">
        <v>281.03333333333336</v>
      </c>
      <c r="K216" s="31">
        <v>269.10000000000002</v>
      </c>
      <c r="L216" s="31">
        <v>253.65</v>
      </c>
      <c r="M216" s="31">
        <v>75.889960000000002</v>
      </c>
      <c r="N216" s="1"/>
      <c r="O216" s="1"/>
    </row>
    <row r="217" spans="1:15" ht="12.75" customHeight="1">
      <c r="A217" s="33">
        <v>207</v>
      </c>
      <c r="B217" s="53" t="s">
        <v>135</v>
      </c>
      <c r="C217" s="31">
        <v>514.29999999999995</v>
      </c>
      <c r="D217" s="36">
        <v>514.33333333333337</v>
      </c>
      <c r="E217" s="36">
        <v>507.2166666666667</v>
      </c>
      <c r="F217" s="36">
        <v>500.13333333333333</v>
      </c>
      <c r="G217" s="36">
        <v>493.01666666666665</v>
      </c>
      <c r="H217" s="36">
        <v>521.41666666666674</v>
      </c>
      <c r="I217" s="36">
        <v>528.5333333333333</v>
      </c>
      <c r="J217" s="36">
        <v>535.61666666666679</v>
      </c>
      <c r="K217" s="31">
        <v>521.45000000000005</v>
      </c>
      <c r="L217" s="31">
        <v>507.25</v>
      </c>
      <c r="M217" s="31">
        <v>60.913539999999998</v>
      </c>
      <c r="N217" s="1"/>
      <c r="O217" s="1"/>
    </row>
    <row r="218" spans="1:15" ht="12.75" customHeight="1">
      <c r="A218" s="33">
        <v>208</v>
      </c>
      <c r="B218" s="53" t="s">
        <v>136</v>
      </c>
      <c r="C218" s="31">
        <v>2378.15</v>
      </c>
      <c r="D218" s="36">
        <v>2374.65</v>
      </c>
      <c r="E218" s="36">
        <v>2364.3000000000002</v>
      </c>
      <c r="F218" s="36">
        <v>2350.4500000000003</v>
      </c>
      <c r="G218" s="36">
        <v>2340.1000000000004</v>
      </c>
      <c r="H218" s="36">
        <v>2388.5</v>
      </c>
      <c r="I218" s="36">
        <v>2398.8499999999995</v>
      </c>
      <c r="J218" s="36">
        <v>2412.6999999999998</v>
      </c>
      <c r="K218" s="31">
        <v>2385</v>
      </c>
      <c r="L218" s="31">
        <v>2360.8000000000002</v>
      </c>
      <c r="M218" s="31">
        <v>10.12157</v>
      </c>
      <c r="N218" s="1"/>
      <c r="O218" s="1"/>
    </row>
    <row r="219" spans="1:15" ht="12.75" customHeight="1">
      <c r="A219" s="33">
        <v>209</v>
      </c>
      <c r="B219" s="53" t="s">
        <v>279</v>
      </c>
      <c r="C219" s="31">
        <v>308.45</v>
      </c>
      <c r="D219" s="36">
        <v>307.90000000000003</v>
      </c>
      <c r="E219" s="36">
        <v>306.10000000000008</v>
      </c>
      <c r="F219" s="36">
        <v>303.75000000000006</v>
      </c>
      <c r="G219" s="36">
        <v>301.9500000000001</v>
      </c>
      <c r="H219" s="36">
        <v>310.25000000000006</v>
      </c>
      <c r="I219" s="36">
        <v>312.05</v>
      </c>
      <c r="J219" s="36">
        <v>314.40000000000003</v>
      </c>
      <c r="K219" s="31">
        <v>309.7</v>
      </c>
      <c r="L219" s="31">
        <v>305.55</v>
      </c>
      <c r="M219" s="31">
        <v>3.0109900000000001</v>
      </c>
      <c r="N219" s="1"/>
      <c r="O219" s="1"/>
    </row>
    <row r="220" spans="1:15" ht="12.75" customHeight="1">
      <c r="A220" s="33">
        <v>210</v>
      </c>
      <c r="B220" s="53" t="s">
        <v>405</v>
      </c>
      <c r="C220" s="31">
        <v>6469.1</v>
      </c>
      <c r="D220" s="36">
        <v>6490.2166666666672</v>
      </c>
      <c r="E220" s="36">
        <v>6342.6333333333341</v>
      </c>
      <c r="F220" s="36">
        <v>6216.166666666667</v>
      </c>
      <c r="G220" s="36">
        <v>6068.5833333333339</v>
      </c>
      <c r="H220" s="36">
        <v>6616.6833333333343</v>
      </c>
      <c r="I220" s="36">
        <v>6764.2666666666664</v>
      </c>
      <c r="J220" s="36">
        <v>6890.7333333333345</v>
      </c>
      <c r="K220" s="31">
        <v>6637.8</v>
      </c>
      <c r="L220" s="31">
        <v>6363.75</v>
      </c>
      <c r="M220" s="31">
        <v>0.30448999999999998</v>
      </c>
      <c r="N220" s="1"/>
      <c r="O220" s="1"/>
    </row>
    <row r="221" spans="1:15" ht="12.75" customHeight="1">
      <c r="A221" s="33">
        <v>211</v>
      </c>
      <c r="B221" s="53" t="s">
        <v>406</v>
      </c>
      <c r="C221" s="31">
        <v>844.55</v>
      </c>
      <c r="D221" s="36">
        <v>847.56666666666661</v>
      </c>
      <c r="E221" s="36">
        <v>830.13333333333321</v>
      </c>
      <c r="F221" s="36">
        <v>815.71666666666658</v>
      </c>
      <c r="G221" s="36">
        <v>798.28333333333319</v>
      </c>
      <c r="H221" s="36">
        <v>861.98333333333323</v>
      </c>
      <c r="I221" s="36">
        <v>879.41666666666663</v>
      </c>
      <c r="J221" s="36">
        <v>893.83333333333326</v>
      </c>
      <c r="K221" s="31">
        <v>865</v>
      </c>
      <c r="L221" s="31">
        <v>833.15</v>
      </c>
      <c r="M221" s="31">
        <v>1.3371</v>
      </c>
      <c r="N221" s="1"/>
      <c r="O221" s="1"/>
    </row>
    <row r="222" spans="1:15" ht="12.75" customHeight="1">
      <c r="A222" s="33">
        <v>212</v>
      </c>
      <c r="B222" s="53" t="s">
        <v>280</v>
      </c>
      <c r="C222" s="31">
        <v>37086.300000000003</v>
      </c>
      <c r="D222" s="36">
        <v>37224.65</v>
      </c>
      <c r="E222" s="36">
        <v>36861.65</v>
      </c>
      <c r="F222" s="36">
        <v>36637</v>
      </c>
      <c r="G222" s="36">
        <v>36274</v>
      </c>
      <c r="H222" s="36">
        <v>37449.300000000003</v>
      </c>
      <c r="I222" s="36">
        <v>37812.300000000003</v>
      </c>
      <c r="J222" s="36">
        <v>38036.950000000004</v>
      </c>
      <c r="K222" s="31">
        <v>37587.65</v>
      </c>
      <c r="L222" s="31">
        <v>37000</v>
      </c>
      <c r="M222" s="31">
        <v>6.0979999999999999E-2</v>
      </c>
      <c r="N222" s="1"/>
      <c r="O222" s="1"/>
    </row>
    <row r="223" spans="1:15" ht="12.75" customHeight="1">
      <c r="A223" s="33">
        <v>213</v>
      </c>
      <c r="B223" s="53" t="s">
        <v>407</v>
      </c>
      <c r="C223" s="31">
        <v>182.35</v>
      </c>
      <c r="D223" s="36">
        <v>186.79999999999998</v>
      </c>
      <c r="E223" s="36">
        <v>177.04999999999995</v>
      </c>
      <c r="F223" s="36">
        <v>171.74999999999997</v>
      </c>
      <c r="G223" s="36">
        <v>161.99999999999994</v>
      </c>
      <c r="H223" s="36">
        <v>192.09999999999997</v>
      </c>
      <c r="I223" s="36">
        <v>201.85000000000002</v>
      </c>
      <c r="J223" s="36">
        <v>207.14999999999998</v>
      </c>
      <c r="K223" s="31">
        <v>196.55</v>
      </c>
      <c r="L223" s="31">
        <v>181.5</v>
      </c>
      <c r="M223" s="31">
        <v>136.17313999999999</v>
      </c>
      <c r="N223" s="1"/>
      <c r="O223" s="1"/>
    </row>
    <row r="224" spans="1:15" ht="12.75" customHeight="1">
      <c r="A224" s="33">
        <v>214</v>
      </c>
      <c r="B224" s="53" t="s">
        <v>138</v>
      </c>
      <c r="C224" s="31">
        <v>1076.8499999999999</v>
      </c>
      <c r="D224" s="36">
        <v>1075.7666666666667</v>
      </c>
      <c r="E224" s="36">
        <v>1056.7333333333333</v>
      </c>
      <c r="F224" s="36">
        <v>1036.6166666666668</v>
      </c>
      <c r="G224" s="36">
        <v>1017.5833333333335</v>
      </c>
      <c r="H224" s="36">
        <v>1095.8833333333332</v>
      </c>
      <c r="I224" s="36">
        <v>1114.9166666666665</v>
      </c>
      <c r="J224" s="36">
        <v>1135.0333333333331</v>
      </c>
      <c r="K224" s="31">
        <v>1094.8</v>
      </c>
      <c r="L224" s="31">
        <v>1055.6500000000001</v>
      </c>
      <c r="M224" s="31">
        <v>217.85435000000001</v>
      </c>
      <c r="N224" s="1"/>
      <c r="O224" s="1"/>
    </row>
    <row r="225" spans="1:15" ht="12.75" customHeight="1">
      <c r="A225" s="33">
        <v>215</v>
      </c>
      <c r="B225" s="53" t="s">
        <v>139</v>
      </c>
      <c r="C225" s="31">
        <v>1661.1</v>
      </c>
      <c r="D225" s="36">
        <v>1661.5666666666666</v>
      </c>
      <c r="E225" s="36">
        <v>1628.7333333333331</v>
      </c>
      <c r="F225" s="36">
        <v>1596.3666666666666</v>
      </c>
      <c r="G225" s="36">
        <v>1563.5333333333331</v>
      </c>
      <c r="H225" s="36">
        <v>1693.9333333333332</v>
      </c>
      <c r="I225" s="36">
        <v>1726.7666666666667</v>
      </c>
      <c r="J225" s="36">
        <v>1759.1333333333332</v>
      </c>
      <c r="K225" s="31">
        <v>1694.4</v>
      </c>
      <c r="L225" s="31">
        <v>1629.2</v>
      </c>
      <c r="M225" s="31">
        <v>12.72822</v>
      </c>
      <c r="N225" s="1"/>
      <c r="O225" s="1"/>
    </row>
    <row r="226" spans="1:15" ht="12.75" customHeight="1">
      <c r="A226" s="33">
        <v>216</v>
      </c>
      <c r="B226" s="53" t="s">
        <v>140</v>
      </c>
      <c r="C226" s="31">
        <v>600.5</v>
      </c>
      <c r="D226" s="36">
        <v>599.85</v>
      </c>
      <c r="E226" s="36">
        <v>592.80000000000007</v>
      </c>
      <c r="F226" s="36">
        <v>585.1</v>
      </c>
      <c r="G226" s="36">
        <v>578.05000000000007</v>
      </c>
      <c r="H226" s="36">
        <v>607.55000000000007</v>
      </c>
      <c r="I226" s="36">
        <v>614.6</v>
      </c>
      <c r="J226" s="36">
        <v>622.30000000000007</v>
      </c>
      <c r="K226" s="31">
        <v>606.9</v>
      </c>
      <c r="L226" s="31">
        <v>592.15</v>
      </c>
      <c r="M226" s="31">
        <v>30.650649999999999</v>
      </c>
      <c r="N226" s="1"/>
      <c r="O226" s="1"/>
    </row>
    <row r="227" spans="1:15" ht="12.75" customHeight="1">
      <c r="A227" s="33">
        <v>217</v>
      </c>
      <c r="B227" s="53" t="s">
        <v>281</v>
      </c>
      <c r="C227" s="31">
        <v>753.6</v>
      </c>
      <c r="D227" s="36">
        <v>757.11666666666679</v>
      </c>
      <c r="E227" s="36">
        <v>741.03333333333353</v>
      </c>
      <c r="F227" s="36">
        <v>728.4666666666667</v>
      </c>
      <c r="G227" s="36">
        <v>712.38333333333344</v>
      </c>
      <c r="H227" s="36">
        <v>769.68333333333362</v>
      </c>
      <c r="I227" s="36">
        <v>785.76666666666688</v>
      </c>
      <c r="J227" s="36">
        <v>798.33333333333371</v>
      </c>
      <c r="K227" s="31">
        <v>773.2</v>
      </c>
      <c r="L227" s="31">
        <v>744.55</v>
      </c>
      <c r="M227" s="31">
        <v>6.9902600000000001</v>
      </c>
      <c r="N227" s="1"/>
      <c r="O227" s="1"/>
    </row>
    <row r="228" spans="1:15" ht="12.75" customHeight="1">
      <c r="A228" s="33">
        <v>218</v>
      </c>
      <c r="B228" s="53" t="s">
        <v>408</v>
      </c>
      <c r="C228" s="31">
        <v>82.25</v>
      </c>
      <c r="D228" s="36">
        <v>82.583333333333329</v>
      </c>
      <c r="E228" s="36">
        <v>80.766666666666652</v>
      </c>
      <c r="F228" s="36">
        <v>79.283333333333317</v>
      </c>
      <c r="G228" s="36">
        <v>77.46666666666664</v>
      </c>
      <c r="H228" s="36">
        <v>84.066666666666663</v>
      </c>
      <c r="I228" s="36">
        <v>85.883333333333354</v>
      </c>
      <c r="J228" s="36">
        <v>87.366666666666674</v>
      </c>
      <c r="K228" s="31">
        <v>84.4</v>
      </c>
      <c r="L228" s="31">
        <v>81.099999999999994</v>
      </c>
      <c r="M228" s="31">
        <v>89.078429999999997</v>
      </c>
      <c r="N228" s="1"/>
      <c r="O228" s="1"/>
    </row>
    <row r="229" spans="1:15" ht="12.75" customHeight="1">
      <c r="A229" s="33">
        <v>219</v>
      </c>
      <c r="B229" s="53" t="s">
        <v>143</v>
      </c>
      <c r="C229" s="31">
        <v>79.5</v>
      </c>
      <c r="D229" s="36">
        <v>79.966666666666654</v>
      </c>
      <c r="E229" s="36">
        <v>78.733333333333306</v>
      </c>
      <c r="F229" s="36">
        <v>77.966666666666654</v>
      </c>
      <c r="G229" s="36">
        <v>76.733333333333306</v>
      </c>
      <c r="H229" s="36">
        <v>80.733333333333306</v>
      </c>
      <c r="I229" s="36">
        <v>81.966666666666654</v>
      </c>
      <c r="J229" s="36">
        <v>82.733333333333306</v>
      </c>
      <c r="K229" s="31">
        <v>81.2</v>
      </c>
      <c r="L229" s="31">
        <v>79.2</v>
      </c>
      <c r="M229" s="31">
        <v>282.3519</v>
      </c>
      <c r="N229" s="1"/>
      <c r="O229" s="1"/>
    </row>
    <row r="230" spans="1:15" ht="12.75" customHeight="1">
      <c r="A230" s="33">
        <v>220</v>
      </c>
      <c r="B230" s="53" t="s">
        <v>142</v>
      </c>
      <c r="C230" s="31">
        <v>113.05</v>
      </c>
      <c r="D230" s="36">
        <v>113.89999999999999</v>
      </c>
      <c r="E230" s="36">
        <v>111.84999999999998</v>
      </c>
      <c r="F230" s="36">
        <v>110.64999999999999</v>
      </c>
      <c r="G230" s="36">
        <v>108.59999999999998</v>
      </c>
      <c r="H230" s="36">
        <v>115.09999999999998</v>
      </c>
      <c r="I230" s="36">
        <v>117.14999999999999</v>
      </c>
      <c r="J230" s="36">
        <v>118.34999999999998</v>
      </c>
      <c r="K230" s="31">
        <v>115.95</v>
      </c>
      <c r="L230" s="31">
        <v>112.7</v>
      </c>
      <c r="M230" s="31">
        <v>74.343999999999994</v>
      </c>
      <c r="N230" s="1"/>
      <c r="O230" s="1"/>
    </row>
    <row r="231" spans="1:15" ht="12.75" customHeight="1">
      <c r="A231" s="33">
        <v>221</v>
      </c>
      <c r="B231" s="53" t="s">
        <v>410</v>
      </c>
      <c r="C231" s="31">
        <v>397.25</v>
      </c>
      <c r="D231" s="36">
        <v>394.11666666666662</v>
      </c>
      <c r="E231" s="36">
        <v>383.23333333333323</v>
      </c>
      <c r="F231" s="36">
        <v>369.21666666666664</v>
      </c>
      <c r="G231" s="36">
        <v>358.33333333333326</v>
      </c>
      <c r="H231" s="36">
        <v>408.13333333333321</v>
      </c>
      <c r="I231" s="36">
        <v>419.01666666666654</v>
      </c>
      <c r="J231" s="36">
        <v>433.03333333333319</v>
      </c>
      <c r="K231" s="31">
        <v>405</v>
      </c>
      <c r="L231" s="31">
        <v>380.1</v>
      </c>
      <c r="M231" s="31">
        <v>23.82734</v>
      </c>
      <c r="N231" s="1"/>
      <c r="O231" s="1"/>
    </row>
    <row r="232" spans="1:15" ht="12.75" customHeight="1">
      <c r="A232" s="33">
        <v>222</v>
      </c>
      <c r="B232" s="53" t="s">
        <v>411</v>
      </c>
      <c r="C232" s="31">
        <v>56.55</v>
      </c>
      <c r="D232" s="36">
        <v>57.266666666666673</v>
      </c>
      <c r="E232" s="36">
        <v>54.933333333333344</v>
      </c>
      <c r="F232" s="36">
        <v>53.31666666666667</v>
      </c>
      <c r="G232" s="36">
        <v>50.983333333333341</v>
      </c>
      <c r="H232" s="36">
        <v>58.883333333333347</v>
      </c>
      <c r="I232" s="36">
        <v>61.216666666666676</v>
      </c>
      <c r="J232" s="36">
        <v>62.83333333333335</v>
      </c>
      <c r="K232" s="31">
        <v>59.6</v>
      </c>
      <c r="L232" s="31">
        <v>55.65</v>
      </c>
      <c r="M232" s="31">
        <v>188.01756</v>
      </c>
      <c r="N232" s="1"/>
      <c r="O232" s="1"/>
    </row>
    <row r="233" spans="1:15" ht="12.75" customHeight="1">
      <c r="A233" s="33">
        <v>223</v>
      </c>
      <c r="B233" s="53" t="s">
        <v>815</v>
      </c>
      <c r="C233" s="31">
        <v>207.55</v>
      </c>
      <c r="D233" s="36">
        <v>210.88333333333333</v>
      </c>
      <c r="E233" s="36">
        <v>202.76666666666665</v>
      </c>
      <c r="F233" s="36">
        <v>197.98333333333332</v>
      </c>
      <c r="G233" s="36">
        <v>189.86666666666665</v>
      </c>
      <c r="H233" s="36">
        <v>215.66666666666666</v>
      </c>
      <c r="I233" s="36">
        <v>223.78333333333333</v>
      </c>
      <c r="J233" s="36">
        <v>228.56666666666666</v>
      </c>
      <c r="K233" s="31">
        <v>219</v>
      </c>
      <c r="L233" s="31">
        <v>206.1</v>
      </c>
      <c r="M233" s="31">
        <v>104.44316999999999</v>
      </c>
      <c r="N233" s="1"/>
      <c r="O233" s="1"/>
    </row>
    <row r="234" spans="1:15" ht="12.75" customHeight="1">
      <c r="A234" s="33">
        <v>224</v>
      </c>
      <c r="B234" s="53" t="s">
        <v>157</v>
      </c>
      <c r="C234" s="31">
        <v>404.45</v>
      </c>
      <c r="D234" s="36">
        <v>403.43333333333339</v>
      </c>
      <c r="E234" s="36">
        <v>400.36666666666679</v>
      </c>
      <c r="F234" s="36">
        <v>396.28333333333342</v>
      </c>
      <c r="G234" s="36">
        <v>393.21666666666681</v>
      </c>
      <c r="H234" s="36">
        <v>407.51666666666677</v>
      </c>
      <c r="I234" s="36">
        <v>410.58333333333337</v>
      </c>
      <c r="J234" s="36">
        <v>414.66666666666674</v>
      </c>
      <c r="K234" s="31">
        <v>406.5</v>
      </c>
      <c r="L234" s="31">
        <v>399.35</v>
      </c>
      <c r="M234" s="31">
        <v>348.82639</v>
      </c>
      <c r="N234" s="1"/>
      <c r="O234" s="1"/>
    </row>
    <row r="235" spans="1:15" ht="12.75" customHeight="1">
      <c r="A235" s="33">
        <v>225</v>
      </c>
      <c r="B235" s="53" t="s">
        <v>412</v>
      </c>
      <c r="C235" s="31">
        <v>261.45</v>
      </c>
      <c r="D235" s="36">
        <v>262.2</v>
      </c>
      <c r="E235" s="36">
        <v>255.09999999999997</v>
      </c>
      <c r="F235" s="36">
        <v>248.74999999999997</v>
      </c>
      <c r="G235" s="36">
        <v>241.64999999999995</v>
      </c>
      <c r="H235" s="36">
        <v>268.54999999999995</v>
      </c>
      <c r="I235" s="36">
        <v>275.64999999999998</v>
      </c>
      <c r="J235" s="36">
        <v>282</v>
      </c>
      <c r="K235" s="31">
        <v>269.3</v>
      </c>
      <c r="L235" s="31">
        <v>255.85</v>
      </c>
      <c r="M235" s="31">
        <v>13.71428</v>
      </c>
      <c r="N235" s="1"/>
      <c r="O235" s="1"/>
    </row>
    <row r="236" spans="1:15" ht="12.75" customHeight="1">
      <c r="A236" s="33">
        <v>226</v>
      </c>
      <c r="B236" s="53" t="s">
        <v>147</v>
      </c>
      <c r="C236" s="31">
        <v>212.35</v>
      </c>
      <c r="D236" s="36">
        <v>214.91666666666666</v>
      </c>
      <c r="E236" s="36">
        <v>208.83333333333331</v>
      </c>
      <c r="F236" s="36">
        <v>205.31666666666666</v>
      </c>
      <c r="G236" s="36">
        <v>199.23333333333332</v>
      </c>
      <c r="H236" s="36">
        <v>218.43333333333331</v>
      </c>
      <c r="I236" s="36">
        <v>224.51666666666662</v>
      </c>
      <c r="J236" s="36">
        <v>228.0333333333333</v>
      </c>
      <c r="K236" s="31">
        <v>221</v>
      </c>
      <c r="L236" s="31">
        <v>211.4</v>
      </c>
      <c r="M236" s="31">
        <v>19.70279</v>
      </c>
      <c r="N236" s="1"/>
      <c r="O236" s="1"/>
    </row>
    <row r="237" spans="1:15" ht="12.75" customHeight="1">
      <c r="A237" s="33">
        <v>227</v>
      </c>
      <c r="B237" s="53" t="s">
        <v>137</v>
      </c>
      <c r="C237" s="31">
        <v>174.1</v>
      </c>
      <c r="D237" s="36">
        <v>174.68333333333331</v>
      </c>
      <c r="E237" s="36">
        <v>171.01666666666662</v>
      </c>
      <c r="F237" s="36">
        <v>167.93333333333331</v>
      </c>
      <c r="G237" s="36">
        <v>164.26666666666662</v>
      </c>
      <c r="H237" s="36">
        <v>177.76666666666662</v>
      </c>
      <c r="I237" s="36">
        <v>181.43333333333331</v>
      </c>
      <c r="J237" s="36">
        <v>184.51666666666662</v>
      </c>
      <c r="K237" s="31">
        <v>178.35</v>
      </c>
      <c r="L237" s="31">
        <v>171.6</v>
      </c>
      <c r="M237" s="31">
        <v>104.70223</v>
      </c>
      <c r="N237" s="1"/>
      <c r="O237" s="1"/>
    </row>
    <row r="238" spans="1:15" ht="12.75" customHeight="1">
      <c r="A238" s="33">
        <v>228</v>
      </c>
      <c r="B238" s="53" t="s">
        <v>148</v>
      </c>
      <c r="C238" s="31">
        <v>2614.65</v>
      </c>
      <c r="D238" s="36">
        <v>2624.2666666666669</v>
      </c>
      <c r="E238" s="36">
        <v>2559.1333333333337</v>
      </c>
      <c r="F238" s="36">
        <v>2503.6166666666668</v>
      </c>
      <c r="G238" s="36">
        <v>2438.4833333333336</v>
      </c>
      <c r="H238" s="36">
        <v>2679.7833333333338</v>
      </c>
      <c r="I238" s="36">
        <v>2744.916666666667</v>
      </c>
      <c r="J238" s="36">
        <v>2800.4333333333338</v>
      </c>
      <c r="K238" s="31">
        <v>2689.4</v>
      </c>
      <c r="L238" s="31">
        <v>2568.75</v>
      </c>
      <c r="M238" s="31">
        <v>10.28833</v>
      </c>
      <c r="N238" s="1"/>
      <c r="O238" s="1"/>
    </row>
    <row r="239" spans="1:15" ht="12.75" customHeight="1">
      <c r="A239" s="33">
        <v>229</v>
      </c>
      <c r="B239" s="53" t="s">
        <v>282</v>
      </c>
      <c r="C239" s="31">
        <v>516.85</v>
      </c>
      <c r="D239" s="36">
        <v>524.63333333333333</v>
      </c>
      <c r="E239" s="36">
        <v>499.31666666666661</v>
      </c>
      <c r="F239" s="36">
        <v>481.7833333333333</v>
      </c>
      <c r="G239" s="36">
        <v>456.46666666666658</v>
      </c>
      <c r="H239" s="36">
        <v>542.16666666666663</v>
      </c>
      <c r="I239" s="36">
        <v>567.48333333333346</v>
      </c>
      <c r="J239" s="36">
        <v>585.01666666666665</v>
      </c>
      <c r="K239" s="31">
        <v>549.95000000000005</v>
      </c>
      <c r="L239" s="31">
        <v>507.1</v>
      </c>
      <c r="M239" s="31">
        <v>39.471890000000002</v>
      </c>
      <c r="N239" s="1"/>
      <c r="O239" s="1"/>
    </row>
    <row r="240" spans="1:15" ht="12.75" customHeight="1">
      <c r="A240" s="33">
        <v>230</v>
      </c>
      <c r="B240" s="53" t="s">
        <v>144</v>
      </c>
      <c r="C240" s="31">
        <v>141</v>
      </c>
      <c r="D240" s="36">
        <v>141.63333333333333</v>
      </c>
      <c r="E240" s="36">
        <v>139.46666666666664</v>
      </c>
      <c r="F240" s="36">
        <v>137.93333333333331</v>
      </c>
      <c r="G240" s="36">
        <v>135.76666666666662</v>
      </c>
      <c r="H240" s="36">
        <v>143.16666666666666</v>
      </c>
      <c r="I240" s="36">
        <v>145.33333333333334</v>
      </c>
      <c r="J240" s="36">
        <v>146.86666666666667</v>
      </c>
      <c r="K240" s="31">
        <v>143.80000000000001</v>
      </c>
      <c r="L240" s="31">
        <v>140.1</v>
      </c>
      <c r="M240" s="31">
        <v>91.007919999999999</v>
      </c>
      <c r="N240" s="1"/>
      <c r="O240" s="1"/>
    </row>
    <row r="241" spans="1:15" ht="12.75" customHeight="1">
      <c r="A241" s="33">
        <v>231</v>
      </c>
      <c r="B241" s="53" t="s">
        <v>146</v>
      </c>
      <c r="C241" s="31">
        <v>568.25</v>
      </c>
      <c r="D241" s="36">
        <v>569.26666666666665</v>
      </c>
      <c r="E241" s="36">
        <v>562.18333333333328</v>
      </c>
      <c r="F241" s="36">
        <v>556.11666666666667</v>
      </c>
      <c r="G241" s="36">
        <v>549.0333333333333</v>
      </c>
      <c r="H241" s="36">
        <v>575.33333333333326</v>
      </c>
      <c r="I241" s="36">
        <v>582.41666666666674</v>
      </c>
      <c r="J241" s="36">
        <v>588.48333333333323</v>
      </c>
      <c r="K241" s="31">
        <v>576.35</v>
      </c>
      <c r="L241" s="31">
        <v>563.20000000000005</v>
      </c>
      <c r="M241" s="31">
        <v>21.26951</v>
      </c>
      <c r="N241" s="1"/>
      <c r="O241" s="1"/>
    </row>
    <row r="242" spans="1:15" ht="12.75" customHeight="1">
      <c r="A242" s="33">
        <v>232</v>
      </c>
      <c r="B242" s="53" t="s">
        <v>154</v>
      </c>
      <c r="C242" s="31">
        <v>172.9</v>
      </c>
      <c r="D242" s="36">
        <v>173.41666666666666</v>
      </c>
      <c r="E242" s="36">
        <v>170.93333333333331</v>
      </c>
      <c r="F242" s="36">
        <v>168.96666666666664</v>
      </c>
      <c r="G242" s="36">
        <v>166.48333333333329</v>
      </c>
      <c r="H242" s="36">
        <v>175.38333333333333</v>
      </c>
      <c r="I242" s="36">
        <v>177.86666666666667</v>
      </c>
      <c r="J242" s="36">
        <v>179.83333333333334</v>
      </c>
      <c r="K242" s="31">
        <v>175.9</v>
      </c>
      <c r="L242" s="31">
        <v>171.45</v>
      </c>
      <c r="M242" s="31">
        <v>202.084</v>
      </c>
      <c r="N242" s="1"/>
      <c r="O242" s="1"/>
    </row>
    <row r="243" spans="1:15" ht="12.75" customHeight="1">
      <c r="A243" s="33">
        <v>233</v>
      </c>
      <c r="B243" s="53" t="s">
        <v>413</v>
      </c>
      <c r="C243" s="31">
        <v>61.75</v>
      </c>
      <c r="D243" s="36">
        <v>62.300000000000004</v>
      </c>
      <c r="E243" s="36">
        <v>60.650000000000006</v>
      </c>
      <c r="F243" s="36">
        <v>59.550000000000004</v>
      </c>
      <c r="G243" s="36">
        <v>57.900000000000006</v>
      </c>
      <c r="H243" s="36">
        <v>63.400000000000006</v>
      </c>
      <c r="I243" s="36">
        <v>65.05</v>
      </c>
      <c r="J243" s="36">
        <v>66.150000000000006</v>
      </c>
      <c r="K243" s="31">
        <v>63.95</v>
      </c>
      <c r="L243" s="31">
        <v>61.2</v>
      </c>
      <c r="M243" s="31">
        <v>113.99935000000001</v>
      </c>
      <c r="N243" s="1"/>
      <c r="O243" s="1"/>
    </row>
    <row r="244" spans="1:15" ht="12.75" customHeight="1">
      <c r="A244" s="33">
        <v>234</v>
      </c>
      <c r="B244" s="53" t="s">
        <v>156</v>
      </c>
      <c r="C244" s="31">
        <v>920.95</v>
      </c>
      <c r="D244" s="36">
        <v>925.94999999999993</v>
      </c>
      <c r="E244" s="36">
        <v>910.49999999999989</v>
      </c>
      <c r="F244" s="36">
        <v>900.05</v>
      </c>
      <c r="G244" s="36">
        <v>884.59999999999991</v>
      </c>
      <c r="H244" s="36">
        <v>936.39999999999986</v>
      </c>
      <c r="I244" s="36">
        <v>951.84999999999991</v>
      </c>
      <c r="J244" s="36">
        <v>962.29999999999984</v>
      </c>
      <c r="K244" s="31">
        <v>941.4</v>
      </c>
      <c r="L244" s="31">
        <v>915.5</v>
      </c>
      <c r="M244" s="31">
        <v>15.70749</v>
      </c>
      <c r="N244" s="1"/>
      <c r="O244" s="1"/>
    </row>
    <row r="245" spans="1:15" ht="12.75" customHeight="1">
      <c r="A245" s="33">
        <v>235</v>
      </c>
      <c r="B245" s="53" t="s">
        <v>414</v>
      </c>
      <c r="C245" s="31">
        <v>136.75</v>
      </c>
      <c r="D245" s="36">
        <v>138.26666666666665</v>
      </c>
      <c r="E245" s="36">
        <v>134.1333333333333</v>
      </c>
      <c r="F245" s="36">
        <v>131.51666666666665</v>
      </c>
      <c r="G245" s="36">
        <v>127.3833333333333</v>
      </c>
      <c r="H245" s="36">
        <v>140.8833333333333</v>
      </c>
      <c r="I245" s="36">
        <v>145.01666666666662</v>
      </c>
      <c r="J245" s="36">
        <v>147.6333333333333</v>
      </c>
      <c r="K245" s="31">
        <v>142.4</v>
      </c>
      <c r="L245" s="31">
        <v>135.65</v>
      </c>
      <c r="M245" s="31">
        <v>347.60039</v>
      </c>
      <c r="N245" s="1"/>
      <c r="O245" s="1"/>
    </row>
    <row r="246" spans="1:15" ht="12.75" customHeight="1">
      <c r="A246" s="33">
        <v>236</v>
      </c>
      <c r="B246" s="53" t="s">
        <v>415</v>
      </c>
      <c r="C246" s="31">
        <v>1337.2</v>
      </c>
      <c r="D246" s="36">
        <v>1345.6499999999999</v>
      </c>
      <c r="E246" s="36">
        <v>1316.5999999999997</v>
      </c>
      <c r="F246" s="36">
        <v>1295.9999999999998</v>
      </c>
      <c r="G246" s="36">
        <v>1266.9499999999996</v>
      </c>
      <c r="H246" s="36">
        <v>1366.2499999999998</v>
      </c>
      <c r="I246" s="36">
        <v>1395.3</v>
      </c>
      <c r="J246" s="36">
        <v>1415.8999999999999</v>
      </c>
      <c r="K246" s="31">
        <v>1374.7</v>
      </c>
      <c r="L246" s="31">
        <v>1325.05</v>
      </c>
      <c r="M246" s="31">
        <v>0.57335999999999998</v>
      </c>
      <c r="N246" s="1"/>
      <c r="O246" s="1"/>
    </row>
    <row r="247" spans="1:15" ht="12.75" customHeight="1">
      <c r="A247" s="33">
        <v>237</v>
      </c>
      <c r="B247" s="53" t="s">
        <v>145</v>
      </c>
      <c r="C247" s="31">
        <v>426.15</v>
      </c>
      <c r="D247" s="36">
        <v>429.04999999999995</v>
      </c>
      <c r="E247" s="36">
        <v>420.14999999999992</v>
      </c>
      <c r="F247" s="36">
        <v>414.15</v>
      </c>
      <c r="G247" s="36">
        <v>405.24999999999994</v>
      </c>
      <c r="H247" s="36">
        <v>435.0499999999999</v>
      </c>
      <c r="I247" s="36">
        <v>443.95</v>
      </c>
      <c r="J247" s="36">
        <v>449.94999999999987</v>
      </c>
      <c r="K247" s="31">
        <v>437.95</v>
      </c>
      <c r="L247" s="31">
        <v>423.05</v>
      </c>
      <c r="M247" s="31">
        <v>35.364080000000001</v>
      </c>
      <c r="N247" s="1"/>
      <c r="O247" s="1"/>
    </row>
    <row r="248" spans="1:15" ht="12.75" customHeight="1">
      <c r="A248" s="33">
        <v>238</v>
      </c>
      <c r="B248" s="53" t="s">
        <v>151</v>
      </c>
      <c r="C248" s="31">
        <v>247.2</v>
      </c>
      <c r="D248" s="36">
        <v>246.48333333333335</v>
      </c>
      <c r="E248" s="36">
        <v>242.41666666666669</v>
      </c>
      <c r="F248" s="36">
        <v>237.63333333333333</v>
      </c>
      <c r="G248" s="36">
        <v>233.56666666666666</v>
      </c>
      <c r="H248" s="36">
        <v>251.26666666666671</v>
      </c>
      <c r="I248" s="36">
        <v>255.33333333333337</v>
      </c>
      <c r="J248" s="36">
        <v>260.11666666666673</v>
      </c>
      <c r="K248" s="31">
        <v>250.55</v>
      </c>
      <c r="L248" s="31">
        <v>241.7</v>
      </c>
      <c r="M248" s="31">
        <v>101.11208999999999</v>
      </c>
      <c r="N248" s="1"/>
      <c r="O248" s="1"/>
    </row>
    <row r="249" spans="1:15" ht="12.75" customHeight="1">
      <c r="A249" s="33">
        <v>239</v>
      </c>
      <c r="B249" s="53" t="s">
        <v>150</v>
      </c>
      <c r="C249" s="31">
        <v>1533.05</v>
      </c>
      <c r="D249" s="36">
        <v>1539.1666666666667</v>
      </c>
      <c r="E249" s="36">
        <v>1522.3833333333334</v>
      </c>
      <c r="F249" s="36">
        <v>1511.7166666666667</v>
      </c>
      <c r="G249" s="36">
        <v>1494.9333333333334</v>
      </c>
      <c r="H249" s="36">
        <v>1549.8333333333335</v>
      </c>
      <c r="I249" s="36">
        <v>1566.6166666666668</v>
      </c>
      <c r="J249" s="36">
        <v>1577.2833333333335</v>
      </c>
      <c r="K249" s="31">
        <v>1555.95</v>
      </c>
      <c r="L249" s="31">
        <v>1528.5</v>
      </c>
      <c r="M249" s="31">
        <v>19.18571</v>
      </c>
      <c r="N249" s="1"/>
      <c r="O249" s="1"/>
    </row>
    <row r="250" spans="1:15" ht="12.75" customHeight="1">
      <c r="A250" s="33">
        <v>240</v>
      </c>
      <c r="B250" s="53" t="s">
        <v>416</v>
      </c>
      <c r="C250" s="31">
        <v>36.25</v>
      </c>
      <c r="D250" s="36">
        <v>37.783333333333331</v>
      </c>
      <c r="E250" s="36">
        <v>34.266666666666666</v>
      </c>
      <c r="F250" s="36">
        <v>32.283333333333331</v>
      </c>
      <c r="G250" s="36">
        <v>28.766666666666666</v>
      </c>
      <c r="H250" s="36">
        <v>39.766666666666666</v>
      </c>
      <c r="I250" s="36">
        <v>43.283333333333331</v>
      </c>
      <c r="J250" s="36">
        <v>45.266666666666666</v>
      </c>
      <c r="K250" s="31">
        <v>41.3</v>
      </c>
      <c r="L250" s="31">
        <v>35.799999999999997</v>
      </c>
      <c r="M250" s="31">
        <v>1054.06387</v>
      </c>
      <c r="N250" s="1"/>
      <c r="O250" s="1"/>
    </row>
    <row r="251" spans="1:15" ht="12.75" customHeight="1">
      <c r="A251" s="33">
        <v>241</v>
      </c>
      <c r="B251" s="53" t="s">
        <v>186</v>
      </c>
      <c r="C251" s="31">
        <v>5154.1000000000004</v>
      </c>
      <c r="D251" s="36">
        <v>5173.8999999999996</v>
      </c>
      <c r="E251" s="36">
        <v>5104.5999999999995</v>
      </c>
      <c r="F251" s="36">
        <v>5055.0999999999995</v>
      </c>
      <c r="G251" s="36">
        <v>4985.7999999999993</v>
      </c>
      <c r="H251" s="36">
        <v>5223.3999999999996</v>
      </c>
      <c r="I251" s="36">
        <v>5292.6999999999989</v>
      </c>
      <c r="J251" s="36">
        <v>5342.2</v>
      </c>
      <c r="K251" s="31">
        <v>5243.2</v>
      </c>
      <c r="L251" s="31">
        <v>5124.3999999999996</v>
      </c>
      <c r="M251" s="31">
        <v>2.4398</v>
      </c>
      <c r="N251" s="1"/>
      <c r="O251" s="1"/>
    </row>
    <row r="252" spans="1:15" ht="12.75" customHeight="1">
      <c r="A252" s="33">
        <v>242</v>
      </c>
      <c r="B252" s="53" t="s">
        <v>152</v>
      </c>
      <c r="C252" s="31">
        <v>1612.95</v>
      </c>
      <c r="D252" s="36">
        <v>1611.8666666666668</v>
      </c>
      <c r="E252" s="36">
        <v>1598.7333333333336</v>
      </c>
      <c r="F252" s="36">
        <v>1584.5166666666669</v>
      </c>
      <c r="G252" s="36">
        <v>1571.3833333333337</v>
      </c>
      <c r="H252" s="36">
        <v>1626.0833333333335</v>
      </c>
      <c r="I252" s="36">
        <v>1639.2166666666667</v>
      </c>
      <c r="J252" s="36">
        <v>1653.4333333333334</v>
      </c>
      <c r="K252" s="31">
        <v>1625</v>
      </c>
      <c r="L252" s="31">
        <v>1597.65</v>
      </c>
      <c r="M252" s="31">
        <v>46.142220000000002</v>
      </c>
      <c r="N252" s="1"/>
      <c r="O252" s="1"/>
    </row>
    <row r="253" spans="1:15" ht="12.75" customHeight="1">
      <c r="A253" s="33">
        <v>243</v>
      </c>
      <c r="B253" s="53" t="s">
        <v>835</v>
      </c>
      <c r="C253" s="31">
        <v>3699.35</v>
      </c>
      <c r="D253" s="36">
        <v>3657.3000000000006</v>
      </c>
      <c r="E253" s="36">
        <v>3544.6000000000013</v>
      </c>
      <c r="F253" s="36">
        <v>3389.8500000000008</v>
      </c>
      <c r="G253" s="36">
        <v>3277.1500000000015</v>
      </c>
      <c r="H253" s="36">
        <v>3812.0500000000011</v>
      </c>
      <c r="I253" s="36">
        <v>3924.7500000000009</v>
      </c>
      <c r="J253" s="36">
        <v>4079.5000000000009</v>
      </c>
      <c r="K253" s="31">
        <v>3770</v>
      </c>
      <c r="L253" s="31">
        <v>3502.55</v>
      </c>
      <c r="M253" s="31">
        <v>2.1640799999999998</v>
      </c>
      <c r="N253" s="1"/>
      <c r="O253" s="1"/>
    </row>
    <row r="254" spans="1:15" ht="12.75" customHeight="1">
      <c r="A254" s="33">
        <v>244</v>
      </c>
      <c r="B254" s="53" t="s">
        <v>153</v>
      </c>
      <c r="C254" s="31">
        <v>1117.9000000000001</v>
      </c>
      <c r="D254" s="36">
        <v>1113.9666666666667</v>
      </c>
      <c r="E254" s="36">
        <v>1097.9333333333334</v>
      </c>
      <c r="F254" s="36">
        <v>1077.9666666666667</v>
      </c>
      <c r="G254" s="36">
        <v>1061.9333333333334</v>
      </c>
      <c r="H254" s="36">
        <v>1133.9333333333334</v>
      </c>
      <c r="I254" s="36">
        <v>1149.9666666666667</v>
      </c>
      <c r="J254" s="36">
        <v>1169.9333333333334</v>
      </c>
      <c r="K254" s="31">
        <v>1130</v>
      </c>
      <c r="L254" s="31">
        <v>1094</v>
      </c>
      <c r="M254" s="31">
        <v>9.6980799999999991</v>
      </c>
      <c r="N254" s="1"/>
      <c r="O254" s="1"/>
    </row>
    <row r="255" spans="1:15" ht="12.75" customHeight="1">
      <c r="A255" s="33">
        <v>245</v>
      </c>
      <c r="B255" s="53" t="s">
        <v>149</v>
      </c>
      <c r="C255" s="31">
        <v>3242.95</v>
      </c>
      <c r="D255" s="36">
        <v>3252.4500000000003</v>
      </c>
      <c r="E255" s="36">
        <v>3187.9000000000005</v>
      </c>
      <c r="F255" s="36">
        <v>3132.8500000000004</v>
      </c>
      <c r="G255" s="36">
        <v>3068.3000000000006</v>
      </c>
      <c r="H255" s="36">
        <v>3307.5000000000005</v>
      </c>
      <c r="I255" s="36">
        <v>3372.0500000000006</v>
      </c>
      <c r="J255" s="36">
        <v>3427.1000000000004</v>
      </c>
      <c r="K255" s="31">
        <v>3317</v>
      </c>
      <c r="L255" s="31">
        <v>3197.4</v>
      </c>
      <c r="M255" s="31">
        <v>32.511090000000003</v>
      </c>
      <c r="N255" s="1"/>
      <c r="O255" s="1"/>
    </row>
    <row r="256" spans="1:15" ht="12.75" customHeight="1">
      <c r="A256" s="33">
        <v>246</v>
      </c>
      <c r="B256" s="53" t="s">
        <v>155</v>
      </c>
      <c r="C256" s="31">
        <v>1177.25</v>
      </c>
      <c r="D256" s="36">
        <v>1176.1000000000001</v>
      </c>
      <c r="E256" s="36">
        <v>1158.2000000000003</v>
      </c>
      <c r="F256" s="36">
        <v>1139.1500000000001</v>
      </c>
      <c r="G256" s="36">
        <v>1121.2500000000002</v>
      </c>
      <c r="H256" s="36">
        <v>1195.1500000000003</v>
      </c>
      <c r="I256" s="36">
        <v>1213.0500000000004</v>
      </c>
      <c r="J256" s="36">
        <v>1232.1000000000004</v>
      </c>
      <c r="K256" s="31">
        <v>1194</v>
      </c>
      <c r="L256" s="31">
        <v>1157.05</v>
      </c>
      <c r="M256" s="31">
        <v>2.65483</v>
      </c>
      <c r="N256" s="1"/>
      <c r="O256" s="1"/>
    </row>
    <row r="257" spans="1:15" ht="12.75" customHeight="1">
      <c r="A257" s="33">
        <v>247</v>
      </c>
      <c r="B257" s="53" t="s">
        <v>417</v>
      </c>
      <c r="C257" s="31">
        <v>1583.3</v>
      </c>
      <c r="D257" s="36">
        <v>1570.1499999999999</v>
      </c>
      <c r="E257" s="36">
        <v>1551.3499999999997</v>
      </c>
      <c r="F257" s="36">
        <v>1519.3999999999999</v>
      </c>
      <c r="G257" s="36">
        <v>1500.5999999999997</v>
      </c>
      <c r="H257" s="36">
        <v>1602.0999999999997</v>
      </c>
      <c r="I257" s="36">
        <v>1620.8999999999999</v>
      </c>
      <c r="J257" s="36">
        <v>1652.8499999999997</v>
      </c>
      <c r="K257" s="31">
        <v>1588.95</v>
      </c>
      <c r="L257" s="31">
        <v>1538.2</v>
      </c>
      <c r="M257" s="31">
        <v>3.0162399999999998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4161.95</v>
      </c>
      <c r="D258" s="36">
        <v>4207.6833333333334</v>
      </c>
      <c r="E258" s="36">
        <v>4105.8666666666668</v>
      </c>
      <c r="F258" s="36">
        <v>4049.7833333333338</v>
      </c>
      <c r="G258" s="36">
        <v>3947.9666666666672</v>
      </c>
      <c r="H258" s="36">
        <v>4263.7666666666664</v>
      </c>
      <c r="I258" s="36">
        <v>4365.5833333333339</v>
      </c>
      <c r="J258" s="36">
        <v>4421.6666666666661</v>
      </c>
      <c r="K258" s="31">
        <v>4309.5</v>
      </c>
      <c r="L258" s="31">
        <v>4151.6000000000004</v>
      </c>
      <c r="M258" s="31">
        <v>2.29393</v>
      </c>
      <c r="N258" s="1"/>
      <c r="O258" s="1"/>
    </row>
    <row r="259" spans="1:15" ht="12.75" customHeight="1">
      <c r="A259" s="33">
        <v>249</v>
      </c>
      <c r="B259" s="53" t="s">
        <v>418</v>
      </c>
      <c r="C259" s="31">
        <v>1792.5</v>
      </c>
      <c r="D259" s="36">
        <v>1812.5</v>
      </c>
      <c r="E259" s="36">
        <v>1730</v>
      </c>
      <c r="F259" s="36">
        <v>1667.5</v>
      </c>
      <c r="G259" s="36">
        <v>1585</v>
      </c>
      <c r="H259" s="36">
        <v>1875</v>
      </c>
      <c r="I259" s="36">
        <v>1957.5</v>
      </c>
      <c r="J259" s="36">
        <v>2020</v>
      </c>
      <c r="K259" s="31">
        <v>1895</v>
      </c>
      <c r="L259" s="31">
        <v>1750</v>
      </c>
      <c r="M259" s="31">
        <v>2.44997</v>
      </c>
      <c r="N259" s="1"/>
      <c r="O259" s="1"/>
    </row>
    <row r="260" spans="1:15" ht="12.75" customHeight="1">
      <c r="A260" s="33">
        <v>250</v>
      </c>
      <c r="B260" s="53" t="s">
        <v>419</v>
      </c>
      <c r="C260" s="31">
        <v>859.15</v>
      </c>
      <c r="D260" s="36">
        <v>869.55000000000007</v>
      </c>
      <c r="E260" s="36">
        <v>837.60000000000014</v>
      </c>
      <c r="F260" s="36">
        <v>816.05000000000007</v>
      </c>
      <c r="G260" s="36">
        <v>784.10000000000014</v>
      </c>
      <c r="H260" s="36">
        <v>891.10000000000014</v>
      </c>
      <c r="I260" s="36">
        <v>923.05000000000018</v>
      </c>
      <c r="J260" s="36">
        <v>944.60000000000014</v>
      </c>
      <c r="K260" s="31">
        <v>901.5</v>
      </c>
      <c r="L260" s="31">
        <v>848</v>
      </c>
      <c r="M260" s="31">
        <v>2.06643</v>
      </c>
      <c r="N260" s="1"/>
      <c r="O260" s="1"/>
    </row>
    <row r="261" spans="1:15" ht="12.75" customHeight="1">
      <c r="A261" s="33">
        <v>251</v>
      </c>
      <c r="B261" s="53" t="s">
        <v>420</v>
      </c>
      <c r="C261" s="31">
        <v>357.75</v>
      </c>
      <c r="D261" s="36">
        <v>360.5</v>
      </c>
      <c r="E261" s="36">
        <v>352.75</v>
      </c>
      <c r="F261" s="36">
        <v>347.75</v>
      </c>
      <c r="G261" s="36">
        <v>340</v>
      </c>
      <c r="H261" s="36">
        <v>365.5</v>
      </c>
      <c r="I261" s="36">
        <v>373.25</v>
      </c>
      <c r="J261" s="36">
        <v>378.25</v>
      </c>
      <c r="K261" s="31">
        <v>368.25</v>
      </c>
      <c r="L261" s="31">
        <v>355.5</v>
      </c>
      <c r="M261" s="31">
        <v>4.8563799999999997</v>
      </c>
      <c r="N261" s="1"/>
      <c r="O261" s="1"/>
    </row>
    <row r="262" spans="1:15" ht="12.75" customHeight="1">
      <c r="A262" s="33">
        <v>252</v>
      </c>
      <c r="B262" s="53" t="s">
        <v>421</v>
      </c>
      <c r="C262" s="31">
        <v>79.25</v>
      </c>
      <c r="D262" s="36">
        <v>79.38333333333334</v>
      </c>
      <c r="E262" s="36">
        <v>77.26666666666668</v>
      </c>
      <c r="F262" s="36">
        <v>75.283333333333346</v>
      </c>
      <c r="G262" s="36">
        <v>73.166666666666686</v>
      </c>
      <c r="H262" s="36">
        <v>81.366666666666674</v>
      </c>
      <c r="I262" s="36">
        <v>83.48333333333332</v>
      </c>
      <c r="J262" s="36">
        <v>85.466666666666669</v>
      </c>
      <c r="K262" s="31">
        <v>81.5</v>
      </c>
      <c r="L262" s="31">
        <v>77.400000000000006</v>
      </c>
      <c r="M262" s="31">
        <v>117.39042999999999</v>
      </c>
      <c r="N262" s="1"/>
      <c r="O262" s="1"/>
    </row>
    <row r="263" spans="1:15" ht="12.75" customHeight="1">
      <c r="A263" s="33">
        <v>253</v>
      </c>
      <c r="B263" s="53" t="s">
        <v>283</v>
      </c>
      <c r="C263" s="31">
        <v>509.3</v>
      </c>
      <c r="D263" s="36">
        <v>504.8</v>
      </c>
      <c r="E263" s="36">
        <v>495.65</v>
      </c>
      <c r="F263" s="36">
        <v>481.99999999999994</v>
      </c>
      <c r="G263" s="36">
        <v>472.84999999999991</v>
      </c>
      <c r="H263" s="36">
        <v>518.45000000000005</v>
      </c>
      <c r="I263" s="36">
        <v>527.6</v>
      </c>
      <c r="J263" s="36">
        <v>541.25000000000011</v>
      </c>
      <c r="K263" s="31">
        <v>513.95000000000005</v>
      </c>
      <c r="L263" s="31">
        <v>491.15</v>
      </c>
      <c r="M263" s="31">
        <v>36.448070000000001</v>
      </c>
      <c r="N263" s="1"/>
      <c r="O263" s="1"/>
    </row>
    <row r="264" spans="1:15" ht="12.75" customHeight="1">
      <c r="A264" s="33">
        <v>254</v>
      </c>
      <c r="B264" s="53" t="s">
        <v>160</v>
      </c>
      <c r="C264" s="31">
        <v>817.8</v>
      </c>
      <c r="D264" s="36">
        <v>820.69999999999993</v>
      </c>
      <c r="E264" s="36">
        <v>812.09999999999991</v>
      </c>
      <c r="F264" s="36">
        <v>806.4</v>
      </c>
      <c r="G264" s="36">
        <v>797.8</v>
      </c>
      <c r="H264" s="36">
        <v>826.39999999999986</v>
      </c>
      <c r="I264" s="36">
        <v>835</v>
      </c>
      <c r="J264" s="36">
        <v>840.69999999999982</v>
      </c>
      <c r="K264" s="31">
        <v>829.3</v>
      </c>
      <c r="L264" s="31">
        <v>815</v>
      </c>
      <c r="M264" s="31">
        <v>12.31413</v>
      </c>
      <c r="N264" s="1"/>
      <c r="O264" s="1"/>
    </row>
    <row r="265" spans="1:15" ht="12.75" customHeight="1">
      <c r="A265" s="33">
        <v>255</v>
      </c>
      <c r="B265" s="53" t="s">
        <v>422</v>
      </c>
      <c r="C265" s="31">
        <v>117.95</v>
      </c>
      <c r="D265" s="36">
        <v>120</v>
      </c>
      <c r="E265" s="36">
        <v>114.4</v>
      </c>
      <c r="F265" s="36">
        <v>110.85000000000001</v>
      </c>
      <c r="G265" s="36">
        <v>105.25000000000001</v>
      </c>
      <c r="H265" s="36">
        <v>123.55</v>
      </c>
      <c r="I265" s="36">
        <v>129.14999999999998</v>
      </c>
      <c r="J265" s="36">
        <v>132.69999999999999</v>
      </c>
      <c r="K265" s="31">
        <v>125.6</v>
      </c>
      <c r="L265" s="31">
        <v>116.45</v>
      </c>
      <c r="M265" s="31">
        <v>67.196029999999993</v>
      </c>
      <c r="N265" s="1"/>
      <c r="O265" s="1"/>
    </row>
    <row r="266" spans="1:15" ht="12.75" customHeight="1">
      <c r="A266" s="33">
        <v>256</v>
      </c>
      <c r="B266" s="53" t="s">
        <v>892</v>
      </c>
      <c r="C266" s="31">
        <v>442.65</v>
      </c>
      <c r="D266" s="36">
        <v>445.2833333333333</v>
      </c>
      <c r="E266" s="36">
        <v>432.71666666666658</v>
      </c>
      <c r="F266" s="36">
        <v>422.7833333333333</v>
      </c>
      <c r="G266" s="36">
        <v>410.21666666666658</v>
      </c>
      <c r="H266" s="36">
        <v>455.21666666666658</v>
      </c>
      <c r="I266" s="36">
        <v>467.7833333333333</v>
      </c>
      <c r="J266" s="36">
        <v>477.71666666666658</v>
      </c>
      <c r="K266" s="31">
        <v>457.85</v>
      </c>
      <c r="L266" s="31">
        <v>435.35</v>
      </c>
      <c r="M266" s="31">
        <v>10.11449</v>
      </c>
      <c r="N266" s="1"/>
      <c r="O266" s="1"/>
    </row>
    <row r="267" spans="1:15" ht="12.75" customHeight="1">
      <c r="A267" s="33">
        <v>257</v>
      </c>
      <c r="B267" s="53" t="s">
        <v>423</v>
      </c>
      <c r="C267" s="31">
        <v>658.25</v>
      </c>
      <c r="D267" s="36">
        <v>662.5</v>
      </c>
      <c r="E267" s="36">
        <v>637.1</v>
      </c>
      <c r="F267" s="36">
        <v>615.95000000000005</v>
      </c>
      <c r="G267" s="36">
        <v>590.55000000000007</v>
      </c>
      <c r="H267" s="36">
        <v>683.65</v>
      </c>
      <c r="I267" s="36">
        <v>709.05000000000007</v>
      </c>
      <c r="J267" s="36">
        <v>730.19999999999993</v>
      </c>
      <c r="K267" s="31">
        <v>687.9</v>
      </c>
      <c r="L267" s="31">
        <v>641.35</v>
      </c>
      <c r="M267" s="31">
        <v>26.033829999999998</v>
      </c>
      <c r="N267" s="1"/>
      <c r="O267" s="1"/>
    </row>
    <row r="268" spans="1:15" ht="12.75" customHeight="1">
      <c r="A268" s="33">
        <v>258</v>
      </c>
      <c r="B268" s="53" t="s">
        <v>158</v>
      </c>
      <c r="C268" s="31">
        <v>807.15</v>
      </c>
      <c r="D268" s="36">
        <v>813.56666666666661</v>
      </c>
      <c r="E268" s="36">
        <v>794.23333333333323</v>
      </c>
      <c r="F268" s="36">
        <v>781.31666666666661</v>
      </c>
      <c r="G268" s="36">
        <v>761.98333333333323</v>
      </c>
      <c r="H268" s="36">
        <v>826.48333333333323</v>
      </c>
      <c r="I268" s="36">
        <v>845.81666666666672</v>
      </c>
      <c r="J268" s="36">
        <v>858.73333333333323</v>
      </c>
      <c r="K268" s="31">
        <v>832.9</v>
      </c>
      <c r="L268" s="31">
        <v>800.65</v>
      </c>
      <c r="M268" s="31">
        <v>16.46471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445</v>
      </c>
      <c r="D269" s="36">
        <v>447.26666666666665</v>
      </c>
      <c r="E269" s="36">
        <v>440.5333333333333</v>
      </c>
      <c r="F269" s="36">
        <v>436.06666666666666</v>
      </c>
      <c r="G269" s="36">
        <v>429.33333333333331</v>
      </c>
      <c r="H269" s="36">
        <v>451.73333333333329</v>
      </c>
      <c r="I269" s="36">
        <v>458.46666666666664</v>
      </c>
      <c r="J269" s="36">
        <v>462.93333333333328</v>
      </c>
      <c r="K269" s="31">
        <v>454</v>
      </c>
      <c r="L269" s="31">
        <v>442.8</v>
      </c>
      <c r="M269" s="31">
        <v>30.81183</v>
      </c>
      <c r="N269" s="1"/>
      <c r="O269" s="1"/>
    </row>
    <row r="270" spans="1:15" ht="12.75" customHeight="1">
      <c r="A270" s="33">
        <v>260</v>
      </c>
      <c r="B270" s="53" t="s">
        <v>424</v>
      </c>
      <c r="C270" s="31">
        <v>440.95</v>
      </c>
      <c r="D270" s="36">
        <v>445.45</v>
      </c>
      <c r="E270" s="36">
        <v>433.29999999999995</v>
      </c>
      <c r="F270" s="36">
        <v>425.65</v>
      </c>
      <c r="G270" s="36">
        <v>413.49999999999994</v>
      </c>
      <c r="H270" s="36">
        <v>453.09999999999997</v>
      </c>
      <c r="I270" s="36">
        <v>465.24999999999994</v>
      </c>
      <c r="J270" s="36">
        <v>472.9</v>
      </c>
      <c r="K270" s="31">
        <v>457.6</v>
      </c>
      <c r="L270" s="31">
        <v>437.8</v>
      </c>
      <c r="M270" s="31">
        <v>2.4369399999999999</v>
      </c>
      <c r="N270" s="1"/>
      <c r="O270" s="1"/>
    </row>
    <row r="271" spans="1:15" ht="12.75" customHeight="1">
      <c r="A271" s="33">
        <v>261</v>
      </c>
      <c r="B271" s="53" t="s">
        <v>425</v>
      </c>
      <c r="C271" s="31">
        <v>570.1</v>
      </c>
      <c r="D271" s="36">
        <v>568.83333333333337</v>
      </c>
      <c r="E271" s="36">
        <v>554.76666666666677</v>
      </c>
      <c r="F271" s="36">
        <v>539.43333333333339</v>
      </c>
      <c r="G271" s="36">
        <v>525.36666666666679</v>
      </c>
      <c r="H271" s="36">
        <v>584.16666666666674</v>
      </c>
      <c r="I271" s="36">
        <v>598.23333333333335</v>
      </c>
      <c r="J271" s="36">
        <v>613.56666666666672</v>
      </c>
      <c r="K271" s="31">
        <v>582.9</v>
      </c>
      <c r="L271" s="31">
        <v>553.5</v>
      </c>
      <c r="M271" s="31">
        <v>6.1913600000000004</v>
      </c>
      <c r="N271" s="1"/>
      <c r="O271" s="1"/>
    </row>
    <row r="272" spans="1:15" ht="12.75" customHeight="1">
      <c r="A272" s="33">
        <v>262</v>
      </c>
      <c r="B272" s="53" t="s">
        <v>426</v>
      </c>
      <c r="C272" s="31">
        <v>838.7</v>
      </c>
      <c r="D272" s="36">
        <v>837.44999999999993</v>
      </c>
      <c r="E272" s="36">
        <v>825.14999999999986</v>
      </c>
      <c r="F272" s="36">
        <v>811.59999999999991</v>
      </c>
      <c r="G272" s="36">
        <v>799.29999999999984</v>
      </c>
      <c r="H272" s="36">
        <v>850.99999999999989</v>
      </c>
      <c r="I272" s="36">
        <v>863.29999999999984</v>
      </c>
      <c r="J272" s="36">
        <v>876.84999999999991</v>
      </c>
      <c r="K272" s="31">
        <v>849.75</v>
      </c>
      <c r="L272" s="31">
        <v>823.9</v>
      </c>
      <c r="M272" s="31">
        <v>1.4102699999999999</v>
      </c>
      <c r="N272" s="1"/>
      <c r="O272" s="1"/>
    </row>
    <row r="273" spans="1:15" ht="12.75" customHeight="1">
      <c r="A273" s="33">
        <v>263</v>
      </c>
      <c r="B273" s="53" t="s">
        <v>427</v>
      </c>
      <c r="C273" s="31">
        <v>425.7</v>
      </c>
      <c r="D273" s="36">
        <v>427.86666666666662</v>
      </c>
      <c r="E273" s="36">
        <v>418.23333333333323</v>
      </c>
      <c r="F273" s="36">
        <v>410.76666666666659</v>
      </c>
      <c r="G273" s="36">
        <v>401.13333333333321</v>
      </c>
      <c r="H273" s="36">
        <v>435.33333333333326</v>
      </c>
      <c r="I273" s="36">
        <v>444.96666666666658</v>
      </c>
      <c r="J273" s="36">
        <v>452.43333333333328</v>
      </c>
      <c r="K273" s="31">
        <v>437.5</v>
      </c>
      <c r="L273" s="31">
        <v>420.4</v>
      </c>
      <c r="M273" s="31">
        <v>9.1945200000000007</v>
      </c>
      <c r="N273" s="1"/>
      <c r="O273" s="1"/>
    </row>
    <row r="274" spans="1:15" ht="12.75" customHeight="1">
      <c r="A274" s="33">
        <v>264</v>
      </c>
      <c r="B274" s="53" t="s">
        <v>428</v>
      </c>
      <c r="C274" s="31">
        <v>785.25</v>
      </c>
      <c r="D274" s="36">
        <v>780.01666666666677</v>
      </c>
      <c r="E274" s="36">
        <v>772.03333333333353</v>
      </c>
      <c r="F274" s="36">
        <v>758.81666666666672</v>
      </c>
      <c r="G274" s="36">
        <v>750.83333333333348</v>
      </c>
      <c r="H274" s="36">
        <v>793.23333333333358</v>
      </c>
      <c r="I274" s="36">
        <v>801.21666666666692</v>
      </c>
      <c r="J274" s="36">
        <v>814.43333333333362</v>
      </c>
      <c r="K274" s="31">
        <v>788</v>
      </c>
      <c r="L274" s="31">
        <v>766.8</v>
      </c>
      <c r="M274" s="31">
        <v>1.44712</v>
      </c>
      <c r="N274" s="1"/>
      <c r="O274" s="1"/>
    </row>
    <row r="275" spans="1:15" ht="12.75" customHeight="1">
      <c r="A275" s="33">
        <v>265</v>
      </c>
      <c r="B275" s="53" t="s">
        <v>429</v>
      </c>
      <c r="C275" s="31">
        <v>3266.75</v>
      </c>
      <c r="D275" s="36">
        <v>3301.6166666666668</v>
      </c>
      <c r="E275" s="36">
        <v>3225.1833333333334</v>
      </c>
      <c r="F275" s="36">
        <v>3183.6166666666668</v>
      </c>
      <c r="G275" s="36">
        <v>3107.1833333333334</v>
      </c>
      <c r="H275" s="36">
        <v>3343.1833333333334</v>
      </c>
      <c r="I275" s="36">
        <v>3419.6166666666668</v>
      </c>
      <c r="J275" s="36">
        <v>3461.1833333333334</v>
      </c>
      <c r="K275" s="31">
        <v>3378.05</v>
      </c>
      <c r="L275" s="31">
        <v>3260.05</v>
      </c>
      <c r="M275" s="31">
        <v>0.94662000000000002</v>
      </c>
      <c r="N275" s="1"/>
      <c r="O275" s="1"/>
    </row>
    <row r="276" spans="1:15" ht="12.75" customHeight="1">
      <c r="A276" s="33">
        <v>266</v>
      </c>
      <c r="B276" s="53" t="s">
        <v>430</v>
      </c>
      <c r="C276" s="31">
        <v>264.2</v>
      </c>
      <c r="D276" s="36">
        <v>266.26666666666665</v>
      </c>
      <c r="E276" s="36">
        <v>258.58333333333331</v>
      </c>
      <c r="F276" s="36">
        <v>252.96666666666664</v>
      </c>
      <c r="G276" s="36">
        <v>245.2833333333333</v>
      </c>
      <c r="H276" s="36">
        <v>271.88333333333333</v>
      </c>
      <c r="I276" s="36">
        <v>279.56666666666672</v>
      </c>
      <c r="J276" s="36">
        <v>285.18333333333334</v>
      </c>
      <c r="K276" s="31">
        <v>273.95</v>
      </c>
      <c r="L276" s="31">
        <v>260.64999999999998</v>
      </c>
      <c r="M276" s="31">
        <v>12.714880000000001</v>
      </c>
      <c r="N276" s="1"/>
      <c r="O276" s="1"/>
    </row>
    <row r="277" spans="1:15" ht="12.75" customHeight="1">
      <c r="A277" s="33">
        <v>267</v>
      </c>
      <c r="B277" s="53" t="s">
        <v>431</v>
      </c>
      <c r="C277" s="31">
        <v>1456.3</v>
      </c>
      <c r="D277" s="36">
        <v>1473.6000000000001</v>
      </c>
      <c r="E277" s="36">
        <v>1432.7500000000002</v>
      </c>
      <c r="F277" s="36">
        <v>1409.2</v>
      </c>
      <c r="G277" s="36">
        <v>1368.3500000000001</v>
      </c>
      <c r="H277" s="36">
        <v>1497.1500000000003</v>
      </c>
      <c r="I277" s="36">
        <v>1538.0000000000002</v>
      </c>
      <c r="J277" s="36">
        <v>1561.5500000000004</v>
      </c>
      <c r="K277" s="31">
        <v>1514.45</v>
      </c>
      <c r="L277" s="31">
        <v>1450.05</v>
      </c>
      <c r="M277" s="31">
        <v>7.5070300000000003</v>
      </c>
      <c r="N277" s="1"/>
      <c r="O277" s="1"/>
    </row>
    <row r="278" spans="1:15" ht="12.75" customHeight="1">
      <c r="A278" s="33">
        <v>268</v>
      </c>
      <c r="B278" s="53" t="s">
        <v>432</v>
      </c>
      <c r="C278" s="31">
        <v>286.89999999999998</v>
      </c>
      <c r="D278" s="36">
        <v>286.15000000000003</v>
      </c>
      <c r="E278" s="36">
        <v>279.50000000000006</v>
      </c>
      <c r="F278" s="36">
        <v>272.10000000000002</v>
      </c>
      <c r="G278" s="36">
        <v>265.45000000000005</v>
      </c>
      <c r="H278" s="36">
        <v>293.55000000000007</v>
      </c>
      <c r="I278" s="36">
        <v>300.20000000000005</v>
      </c>
      <c r="J278" s="36">
        <v>307.60000000000008</v>
      </c>
      <c r="K278" s="31">
        <v>292.8</v>
      </c>
      <c r="L278" s="31">
        <v>278.75</v>
      </c>
      <c r="M278" s="31">
        <v>13.36246</v>
      </c>
      <c r="N278" s="1"/>
      <c r="O278" s="1"/>
    </row>
    <row r="279" spans="1:15" ht="12.75" customHeight="1">
      <c r="A279" s="33">
        <v>269</v>
      </c>
      <c r="B279" s="53" t="s">
        <v>837</v>
      </c>
      <c r="C279" s="31">
        <v>3601.65</v>
      </c>
      <c r="D279" s="36">
        <v>3608.5500000000006</v>
      </c>
      <c r="E279" s="36">
        <v>3517.1500000000015</v>
      </c>
      <c r="F279" s="36">
        <v>3432.650000000001</v>
      </c>
      <c r="G279" s="36">
        <v>3341.2500000000018</v>
      </c>
      <c r="H279" s="36">
        <v>3693.0500000000011</v>
      </c>
      <c r="I279" s="36">
        <v>3784.45</v>
      </c>
      <c r="J279" s="36">
        <v>3868.9500000000007</v>
      </c>
      <c r="K279" s="31">
        <v>3699.95</v>
      </c>
      <c r="L279" s="31">
        <v>3524.05</v>
      </c>
      <c r="M279" s="31">
        <v>0.67947000000000002</v>
      </c>
      <c r="N279" s="1"/>
      <c r="O279" s="1"/>
    </row>
    <row r="280" spans="1:15" ht="12.75" customHeight="1">
      <c r="A280" s="33">
        <v>270</v>
      </c>
      <c r="B280" s="53" t="s">
        <v>433</v>
      </c>
      <c r="C280" s="31">
        <v>1227.45</v>
      </c>
      <c r="D280" s="36">
        <v>1226.0666666666666</v>
      </c>
      <c r="E280" s="36">
        <v>1212.3833333333332</v>
      </c>
      <c r="F280" s="36">
        <v>1197.3166666666666</v>
      </c>
      <c r="G280" s="36">
        <v>1183.6333333333332</v>
      </c>
      <c r="H280" s="36">
        <v>1241.1333333333332</v>
      </c>
      <c r="I280" s="36">
        <v>1254.8166666666666</v>
      </c>
      <c r="J280" s="36">
        <v>1269.8833333333332</v>
      </c>
      <c r="K280" s="31">
        <v>1239.75</v>
      </c>
      <c r="L280" s="31">
        <v>1211</v>
      </c>
      <c r="M280" s="31">
        <v>1.99133</v>
      </c>
      <c r="N280" s="1"/>
      <c r="O280" s="1"/>
    </row>
    <row r="281" spans="1:15" ht="12.75" customHeight="1">
      <c r="A281" s="33">
        <v>271</v>
      </c>
      <c r="B281" s="53" t="s">
        <v>824</v>
      </c>
      <c r="C281" s="31">
        <v>1063.5</v>
      </c>
      <c r="D281" s="36">
        <v>1069.6166666666666</v>
      </c>
      <c r="E281" s="36">
        <v>1042.2333333333331</v>
      </c>
      <c r="F281" s="36">
        <v>1020.9666666666665</v>
      </c>
      <c r="G281" s="36">
        <v>993.58333333333303</v>
      </c>
      <c r="H281" s="36">
        <v>1090.8833333333332</v>
      </c>
      <c r="I281" s="36">
        <v>1118.2666666666669</v>
      </c>
      <c r="J281" s="36">
        <v>1139.5333333333333</v>
      </c>
      <c r="K281" s="31">
        <v>1097</v>
      </c>
      <c r="L281" s="31">
        <v>1048.3499999999999</v>
      </c>
      <c r="M281" s="31">
        <v>4.26837</v>
      </c>
      <c r="N281" s="1"/>
      <c r="O281" s="1"/>
    </row>
    <row r="282" spans="1:15" ht="12.75" customHeight="1">
      <c r="A282" s="33">
        <v>272</v>
      </c>
      <c r="B282" s="53" t="s">
        <v>434</v>
      </c>
      <c r="C282" s="31">
        <v>381.5</v>
      </c>
      <c r="D282" s="36">
        <v>386.83333333333331</v>
      </c>
      <c r="E282" s="36">
        <v>371.71666666666664</v>
      </c>
      <c r="F282" s="36">
        <v>361.93333333333334</v>
      </c>
      <c r="G282" s="36">
        <v>346.81666666666666</v>
      </c>
      <c r="H282" s="36">
        <v>396.61666666666662</v>
      </c>
      <c r="I282" s="36">
        <v>411.73333333333329</v>
      </c>
      <c r="J282" s="36">
        <v>421.51666666666659</v>
      </c>
      <c r="K282" s="31">
        <v>401.95</v>
      </c>
      <c r="L282" s="31">
        <v>377.05</v>
      </c>
      <c r="M282" s="31">
        <v>13.609920000000001</v>
      </c>
      <c r="N282" s="1"/>
      <c r="O282" s="1"/>
    </row>
    <row r="283" spans="1:15" ht="12.75" customHeight="1">
      <c r="A283" s="33">
        <v>273</v>
      </c>
      <c r="B283" s="53" t="s">
        <v>435</v>
      </c>
      <c r="C283" s="31">
        <v>271.10000000000002</v>
      </c>
      <c r="D283" s="36">
        <v>273.68333333333334</v>
      </c>
      <c r="E283" s="36">
        <v>267.91666666666669</v>
      </c>
      <c r="F283" s="36">
        <v>264.73333333333335</v>
      </c>
      <c r="G283" s="36">
        <v>258.9666666666667</v>
      </c>
      <c r="H283" s="36">
        <v>276.86666666666667</v>
      </c>
      <c r="I283" s="36">
        <v>282.63333333333333</v>
      </c>
      <c r="J283" s="36">
        <v>285.81666666666666</v>
      </c>
      <c r="K283" s="31">
        <v>279.45</v>
      </c>
      <c r="L283" s="31">
        <v>270.5</v>
      </c>
      <c r="M283" s="31">
        <v>3.8977900000000001</v>
      </c>
      <c r="N283" s="1"/>
      <c r="O283" s="1"/>
    </row>
    <row r="284" spans="1:15" ht="12.75" customHeight="1">
      <c r="A284" s="33">
        <v>274</v>
      </c>
      <c r="B284" s="53" t="s">
        <v>436</v>
      </c>
      <c r="C284" s="31">
        <v>175.45</v>
      </c>
      <c r="D284" s="36">
        <v>176.04999999999998</v>
      </c>
      <c r="E284" s="36">
        <v>172.59999999999997</v>
      </c>
      <c r="F284" s="36">
        <v>169.74999999999997</v>
      </c>
      <c r="G284" s="36">
        <v>166.29999999999995</v>
      </c>
      <c r="H284" s="36">
        <v>178.89999999999998</v>
      </c>
      <c r="I284" s="36">
        <v>182.34999999999997</v>
      </c>
      <c r="J284" s="36">
        <v>185.2</v>
      </c>
      <c r="K284" s="31">
        <v>179.5</v>
      </c>
      <c r="L284" s="31">
        <v>173.2</v>
      </c>
      <c r="M284" s="31">
        <v>27.568259999999999</v>
      </c>
      <c r="N284" s="1"/>
      <c r="O284" s="1"/>
    </row>
    <row r="285" spans="1:15" ht="12.75" customHeight="1">
      <c r="A285" s="33">
        <v>275</v>
      </c>
      <c r="B285" s="53" t="s">
        <v>893</v>
      </c>
      <c r="C285" s="31">
        <v>2852.35</v>
      </c>
      <c r="D285" s="36">
        <v>2883.25</v>
      </c>
      <c r="E285" s="36">
        <v>2735.45</v>
      </c>
      <c r="F285" s="36">
        <v>2618.5499999999997</v>
      </c>
      <c r="G285" s="36">
        <v>2470.7499999999995</v>
      </c>
      <c r="H285" s="36">
        <v>3000.15</v>
      </c>
      <c r="I285" s="36">
        <v>3147.9500000000003</v>
      </c>
      <c r="J285" s="36">
        <v>3264.8500000000004</v>
      </c>
      <c r="K285" s="31">
        <v>3031.05</v>
      </c>
      <c r="L285" s="31">
        <v>2766.35</v>
      </c>
      <c r="M285" s="31">
        <v>4.5906500000000001</v>
      </c>
      <c r="N285" s="1"/>
      <c r="O285" s="1"/>
    </row>
    <row r="286" spans="1:15" ht="12.75" customHeight="1">
      <c r="A286" s="33">
        <v>276</v>
      </c>
      <c r="B286" s="53" t="s">
        <v>437</v>
      </c>
      <c r="C286" s="31">
        <v>735.3</v>
      </c>
      <c r="D286" s="36">
        <v>741.76666666666677</v>
      </c>
      <c r="E286" s="36">
        <v>719.53333333333353</v>
      </c>
      <c r="F286" s="36">
        <v>703.76666666666677</v>
      </c>
      <c r="G286" s="36">
        <v>681.53333333333353</v>
      </c>
      <c r="H286" s="36">
        <v>757.53333333333353</v>
      </c>
      <c r="I286" s="36">
        <v>779.76666666666688</v>
      </c>
      <c r="J286" s="36">
        <v>795.53333333333353</v>
      </c>
      <c r="K286" s="31">
        <v>764</v>
      </c>
      <c r="L286" s="31">
        <v>726</v>
      </c>
      <c r="M286" s="31">
        <v>15.60844</v>
      </c>
      <c r="N286" s="1"/>
      <c r="O286" s="1"/>
    </row>
    <row r="287" spans="1:15" ht="12.75" customHeight="1">
      <c r="A287" s="33">
        <v>277</v>
      </c>
      <c r="B287" s="53" t="s">
        <v>836</v>
      </c>
      <c r="C287" s="31">
        <v>593.04999999999995</v>
      </c>
      <c r="D287" s="36">
        <v>597.76666666666665</v>
      </c>
      <c r="E287" s="36">
        <v>582.2833333333333</v>
      </c>
      <c r="F287" s="36">
        <v>571.51666666666665</v>
      </c>
      <c r="G287" s="36">
        <v>556.0333333333333</v>
      </c>
      <c r="H287" s="36">
        <v>608.5333333333333</v>
      </c>
      <c r="I287" s="36">
        <v>624.01666666666665</v>
      </c>
      <c r="J287" s="36">
        <v>634.7833333333333</v>
      </c>
      <c r="K287" s="31">
        <v>613.25</v>
      </c>
      <c r="L287" s="31">
        <v>587</v>
      </c>
      <c r="M287" s="31">
        <v>23.643429999999999</v>
      </c>
      <c r="N287" s="1"/>
      <c r="O287" s="1"/>
    </row>
    <row r="288" spans="1:15" ht="12.75" customHeight="1">
      <c r="A288" s="33">
        <v>278</v>
      </c>
      <c r="B288" s="53" t="s">
        <v>162</v>
      </c>
      <c r="C288" s="31">
        <v>1720.35</v>
      </c>
      <c r="D288" s="36">
        <v>1723.7166666666665</v>
      </c>
      <c r="E288" s="36">
        <v>1703.9833333333329</v>
      </c>
      <c r="F288" s="36">
        <v>1687.6166666666663</v>
      </c>
      <c r="G288" s="36">
        <v>1667.8833333333328</v>
      </c>
      <c r="H288" s="36">
        <v>1740.083333333333</v>
      </c>
      <c r="I288" s="36">
        <v>1759.8166666666666</v>
      </c>
      <c r="J288" s="36">
        <v>1776.1833333333332</v>
      </c>
      <c r="K288" s="31">
        <v>1743.45</v>
      </c>
      <c r="L288" s="31">
        <v>1707.35</v>
      </c>
      <c r="M288" s="31">
        <v>102.43298</v>
      </c>
      <c r="N288" s="1"/>
      <c r="O288" s="1"/>
    </row>
    <row r="289" spans="1:15" ht="12.75" customHeight="1">
      <c r="A289" s="33">
        <v>279</v>
      </c>
      <c r="B289" s="53" t="s">
        <v>438</v>
      </c>
      <c r="C289" s="31">
        <v>2047.4</v>
      </c>
      <c r="D289" s="36">
        <v>2035.5833333333333</v>
      </c>
      <c r="E289" s="36">
        <v>1993.4166666666665</v>
      </c>
      <c r="F289" s="36">
        <v>1939.4333333333332</v>
      </c>
      <c r="G289" s="36">
        <v>1897.2666666666664</v>
      </c>
      <c r="H289" s="36">
        <v>2089.5666666666666</v>
      </c>
      <c r="I289" s="36">
        <v>2131.7333333333331</v>
      </c>
      <c r="J289" s="36">
        <v>2185.7166666666667</v>
      </c>
      <c r="K289" s="31">
        <v>2077.75</v>
      </c>
      <c r="L289" s="31">
        <v>1981.6</v>
      </c>
      <c r="M289" s="31">
        <v>0.77190000000000003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155.55000000000001</v>
      </c>
      <c r="D290" s="36">
        <v>156.01666666666668</v>
      </c>
      <c r="E290" s="36">
        <v>153.63333333333335</v>
      </c>
      <c r="F290" s="36">
        <v>151.71666666666667</v>
      </c>
      <c r="G290" s="36">
        <v>149.33333333333334</v>
      </c>
      <c r="H290" s="36">
        <v>157.93333333333337</v>
      </c>
      <c r="I290" s="36">
        <v>160.31666666666669</v>
      </c>
      <c r="J290" s="36">
        <v>162.23333333333338</v>
      </c>
      <c r="K290" s="31">
        <v>158.4</v>
      </c>
      <c r="L290" s="31">
        <v>154.1</v>
      </c>
      <c r="M290" s="31">
        <v>36.213169999999998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5271.05</v>
      </c>
      <c r="D291" s="36">
        <v>5264.4000000000005</v>
      </c>
      <c r="E291" s="36">
        <v>5206.8500000000013</v>
      </c>
      <c r="F291" s="36">
        <v>5142.6500000000005</v>
      </c>
      <c r="G291" s="36">
        <v>5085.1000000000013</v>
      </c>
      <c r="H291" s="36">
        <v>5328.6000000000013</v>
      </c>
      <c r="I291" s="36">
        <v>5386.1500000000005</v>
      </c>
      <c r="J291" s="36">
        <v>5450.3500000000013</v>
      </c>
      <c r="K291" s="31">
        <v>5321.95</v>
      </c>
      <c r="L291" s="31">
        <v>5200.2</v>
      </c>
      <c r="M291" s="31">
        <v>2.0396800000000002</v>
      </c>
      <c r="N291" s="1"/>
      <c r="O291" s="1"/>
    </row>
    <row r="292" spans="1:15" ht="12.75" customHeight="1">
      <c r="A292" s="33">
        <v>282</v>
      </c>
      <c r="B292" s="53" t="s">
        <v>166</v>
      </c>
      <c r="C292" s="31">
        <v>624.1</v>
      </c>
      <c r="D292" s="36">
        <v>627.65</v>
      </c>
      <c r="E292" s="36">
        <v>616.29999999999995</v>
      </c>
      <c r="F292" s="36">
        <v>608.5</v>
      </c>
      <c r="G292" s="36">
        <v>597.15</v>
      </c>
      <c r="H292" s="36">
        <v>635.44999999999993</v>
      </c>
      <c r="I292" s="36">
        <v>646.80000000000007</v>
      </c>
      <c r="J292" s="36">
        <v>654.59999999999991</v>
      </c>
      <c r="K292" s="31">
        <v>639</v>
      </c>
      <c r="L292" s="31">
        <v>619.85</v>
      </c>
      <c r="M292" s="31">
        <v>18.548079999999999</v>
      </c>
      <c r="N292" s="1"/>
      <c r="O292" s="1"/>
    </row>
    <row r="293" spans="1:15" ht="12.75" customHeight="1">
      <c r="A293" s="33">
        <v>283</v>
      </c>
      <c r="B293" s="53" t="s">
        <v>168</v>
      </c>
      <c r="C293" s="31">
        <v>5209.2</v>
      </c>
      <c r="D293" s="36">
        <v>5183.8166666666666</v>
      </c>
      <c r="E293" s="36">
        <v>5148.3833333333332</v>
      </c>
      <c r="F293" s="36">
        <v>5087.5666666666666</v>
      </c>
      <c r="G293" s="36">
        <v>5052.1333333333332</v>
      </c>
      <c r="H293" s="36">
        <v>5244.6333333333332</v>
      </c>
      <c r="I293" s="36">
        <v>5280.0666666666657</v>
      </c>
      <c r="J293" s="36">
        <v>5340.8833333333332</v>
      </c>
      <c r="K293" s="31">
        <v>5219.25</v>
      </c>
      <c r="L293" s="31">
        <v>5123</v>
      </c>
      <c r="M293" s="31">
        <v>4.9348000000000001</v>
      </c>
      <c r="N293" s="1"/>
      <c r="O293" s="1"/>
    </row>
    <row r="294" spans="1:15" ht="12.75" customHeight="1">
      <c r="A294" s="33">
        <v>284</v>
      </c>
      <c r="B294" s="53" t="s">
        <v>439</v>
      </c>
      <c r="C294" s="31">
        <v>14038.7</v>
      </c>
      <c r="D294" s="36">
        <v>14173.066666666666</v>
      </c>
      <c r="E294" s="36">
        <v>13871.183333333331</v>
      </c>
      <c r="F294" s="36">
        <v>13703.666666666664</v>
      </c>
      <c r="G294" s="36">
        <v>13401.783333333329</v>
      </c>
      <c r="H294" s="36">
        <v>14340.583333333332</v>
      </c>
      <c r="I294" s="36">
        <v>14642.466666666667</v>
      </c>
      <c r="J294" s="36">
        <v>14809.983333333334</v>
      </c>
      <c r="K294" s="31">
        <v>14474.95</v>
      </c>
      <c r="L294" s="31">
        <v>14005.55</v>
      </c>
      <c r="M294" s="31">
        <v>4.546E-2</v>
      </c>
      <c r="N294" s="1"/>
      <c r="O294" s="1"/>
    </row>
    <row r="295" spans="1:15" ht="12.75" customHeight="1">
      <c r="A295" s="33">
        <v>285</v>
      </c>
      <c r="B295" s="53" t="s">
        <v>167</v>
      </c>
      <c r="C295" s="31">
        <v>3621.65</v>
      </c>
      <c r="D295" s="36">
        <v>3635.6</v>
      </c>
      <c r="E295" s="36">
        <v>3599.2</v>
      </c>
      <c r="F295" s="36">
        <v>3576.75</v>
      </c>
      <c r="G295" s="36">
        <v>3540.35</v>
      </c>
      <c r="H295" s="36">
        <v>3658.0499999999997</v>
      </c>
      <c r="I295" s="36">
        <v>3694.4500000000003</v>
      </c>
      <c r="J295" s="36">
        <v>3716.8999999999996</v>
      </c>
      <c r="K295" s="31">
        <v>3672</v>
      </c>
      <c r="L295" s="31">
        <v>3613.15</v>
      </c>
      <c r="M295" s="31">
        <v>14.70377</v>
      </c>
      <c r="N295" s="1"/>
      <c r="O295" s="1"/>
    </row>
    <row r="296" spans="1:15" ht="12.75" customHeight="1">
      <c r="A296" s="33">
        <v>286</v>
      </c>
      <c r="B296" s="53" t="s">
        <v>440</v>
      </c>
      <c r="C296" s="31">
        <v>474.7</v>
      </c>
      <c r="D296" s="36">
        <v>475.08333333333331</v>
      </c>
      <c r="E296" s="36">
        <v>466.61666666666662</v>
      </c>
      <c r="F296" s="36">
        <v>458.5333333333333</v>
      </c>
      <c r="G296" s="36">
        <v>450.06666666666661</v>
      </c>
      <c r="H296" s="36">
        <v>483.16666666666663</v>
      </c>
      <c r="I296" s="36">
        <v>491.63333333333333</v>
      </c>
      <c r="J296" s="36">
        <v>499.71666666666664</v>
      </c>
      <c r="K296" s="31">
        <v>483.55</v>
      </c>
      <c r="L296" s="31">
        <v>467</v>
      </c>
      <c r="M296" s="31">
        <v>7.4154499999999999</v>
      </c>
      <c r="N296" s="1"/>
      <c r="O296" s="1"/>
    </row>
    <row r="297" spans="1:15" ht="12.75" customHeight="1">
      <c r="A297" s="33">
        <v>287</v>
      </c>
      <c r="B297" s="53" t="s">
        <v>165</v>
      </c>
      <c r="C297" s="31">
        <v>414.05</v>
      </c>
      <c r="D297" s="36">
        <v>413.35000000000008</v>
      </c>
      <c r="E297" s="36">
        <v>405.85000000000014</v>
      </c>
      <c r="F297" s="36">
        <v>397.65000000000003</v>
      </c>
      <c r="G297" s="36">
        <v>390.15000000000009</v>
      </c>
      <c r="H297" s="36">
        <v>421.55000000000018</v>
      </c>
      <c r="I297" s="36">
        <v>429.05000000000007</v>
      </c>
      <c r="J297" s="36">
        <v>437.25000000000023</v>
      </c>
      <c r="K297" s="31">
        <v>420.85</v>
      </c>
      <c r="L297" s="31">
        <v>405.15</v>
      </c>
      <c r="M297" s="31">
        <v>20.98319</v>
      </c>
      <c r="N297" s="1"/>
      <c r="O297" s="1"/>
    </row>
    <row r="298" spans="1:15" ht="12.75" customHeight="1">
      <c r="A298" s="33">
        <v>288</v>
      </c>
      <c r="B298" s="53" t="s">
        <v>441</v>
      </c>
      <c r="C298" s="31">
        <v>236.9</v>
      </c>
      <c r="D298" s="36">
        <v>239.51666666666665</v>
      </c>
      <c r="E298" s="36">
        <v>233.08333333333331</v>
      </c>
      <c r="F298" s="36">
        <v>229.26666666666665</v>
      </c>
      <c r="G298" s="36">
        <v>222.83333333333331</v>
      </c>
      <c r="H298" s="36">
        <v>243.33333333333331</v>
      </c>
      <c r="I298" s="36">
        <v>249.76666666666665</v>
      </c>
      <c r="J298" s="36">
        <v>253.58333333333331</v>
      </c>
      <c r="K298" s="31">
        <v>245.95</v>
      </c>
      <c r="L298" s="31">
        <v>235.7</v>
      </c>
      <c r="M298" s="31">
        <v>7.91812</v>
      </c>
      <c r="N298" s="1"/>
      <c r="O298" s="1"/>
    </row>
    <row r="299" spans="1:15" ht="12.75" customHeight="1">
      <c r="A299" s="33">
        <v>289</v>
      </c>
      <c r="B299" s="53" t="s">
        <v>442</v>
      </c>
      <c r="C299" s="31">
        <v>137.55000000000001</v>
      </c>
      <c r="D299" s="36">
        <v>136.29999999999998</v>
      </c>
      <c r="E299" s="36">
        <v>134.09999999999997</v>
      </c>
      <c r="F299" s="36">
        <v>130.64999999999998</v>
      </c>
      <c r="G299" s="36">
        <v>128.44999999999996</v>
      </c>
      <c r="H299" s="36">
        <v>139.74999999999997</v>
      </c>
      <c r="I299" s="36">
        <v>141.94999999999996</v>
      </c>
      <c r="J299" s="36">
        <v>145.39999999999998</v>
      </c>
      <c r="K299" s="31">
        <v>138.5</v>
      </c>
      <c r="L299" s="31">
        <v>132.85</v>
      </c>
      <c r="M299" s="31">
        <v>31.374949999999998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986.25</v>
      </c>
      <c r="D300" s="36">
        <v>995.23333333333323</v>
      </c>
      <c r="E300" s="36">
        <v>971.56666666666649</v>
      </c>
      <c r="F300" s="36">
        <v>956.88333333333321</v>
      </c>
      <c r="G300" s="36">
        <v>933.21666666666647</v>
      </c>
      <c r="H300" s="36">
        <v>1009.9166666666665</v>
      </c>
      <c r="I300" s="36">
        <v>1033.5833333333333</v>
      </c>
      <c r="J300" s="36">
        <v>1048.2666666666664</v>
      </c>
      <c r="K300" s="31">
        <v>1018.9</v>
      </c>
      <c r="L300" s="31">
        <v>980.55</v>
      </c>
      <c r="M300" s="31">
        <v>28.783249999999999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6320.25</v>
      </c>
      <c r="D301" s="36">
        <v>6190.416666666667</v>
      </c>
      <c r="E301" s="36">
        <v>5981.8333333333339</v>
      </c>
      <c r="F301" s="36">
        <v>5643.416666666667</v>
      </c>
      <c r="G301" s="36">
        <v>5434.8333333333339</v>
      </c>
      <c r="H301" s="36">
        <v>6528.8333333333339</v>
      </c>
      <c r="I301" s="36">
        <v>6737.4166666666679</v>
      </c>
      <c r="J301" s="36">
        <v>7075.8333333333339</v>
      </c>
      <c r="K301" s="31">
        <v>6399</v>
      </c>
      <c r="L301" s="31">
        <v>5852</v>
      </c>
      <c r="M301" s="31">
        <v>8.8527199999999997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1646.05</v>
      </c>
      <c r="D302" s="36">
        <v>1658.2</v>
      </c>
      <c r="E302" s="36">
        <v>1628</v>
      </c>
      <c r="F302" s="36">
        <v>1609.95</v>
      </c>
      <c r="G302" s="36">
        <v>1579.75</v>
      </c>
      <c r="H302" s="36">
        <v>1676.25</v>
      </c>
      <c r="I302" s="36">
        <v>1706.4500000000003</v>
      </c>
      <c r="J302" s="36">
        <v>1724.5</v>
      </c>
      <c r="K302" s="31">
        <v>1688.4</v>
      </c>
      <c r="L302" s="31">
        <v>1640.15</v>
      </c>
      <c r="M302" s="31">
        <v>6.39229</v>
      </c>
      <c r="N302" s="1"/>
      <c r="O302" s="1"/>
    </row>
    <row r="303" spans="1:15" ht="12.75" customHeight="1">
      <c r="A303" s="33">
        <v>293</v>
      </c>
      <c r="B303" s="53" t="s">
        <v>443</v>
      </c>
      <c r="C303" s="31">
        <v>1163.3</v>
      </c>
      <c r="D303" s="36">
        <v>1172.6833333333334</v>
      </c>
      <c r="E303" s="36">
        <v>1146.8166666666668</v>
      </c>
      <c r="F303" s="36">
        <v>1130.3333333333335</v>
      </c>
      <c r="G303" s="36">
        <v>1104.4666666666669</v>
      </c>
      <c r="H303" s="36">
        <v>1189.1666666666667</v>
      </c>
      <c r="I303" s="36">
        <v>1215.0333333333335</v>
      </c>
      <c r="J303" s="36">
        <v>1231.5166666666667</v>
      </c>
      <c r="K303" s="31">
        <v>1198.55</v>
      </c>
      <c r="L303" s="31">
        <v>1156.2</v>
      </c>
      <c r="M303" s="31">
        <v>0.57104999999999995</v>
      </c>
      <c r="N303" s="1"/>
      <c r="O303" s="1"/>
    </row>
    <row r="304" spans="1:15" ht="12.75" customHeight="1">
      <c r="A304" s="33">
        <v>294</v>
      </c>
      <c r="B304" s="53" t="s">
        <v>444</v>
      </c>
      <c r="C304" s="31">
        <v>69.599999999999994</v>
      </c>
      <c r="D304" s="36">
        <v>70.266666666666666</v>
      </c>
      <c r="E304" s="36">
        <v>67.833333333333329</v>
      </c>
      <c r="F304" s="36">
        <v>66.066666666666663</v>
      </c>
      <c r="G304" s="36">
        <v>63.633333333333326</v>
      </c>
      <c r="H304" s="36">
        <v>72.033333333333331</v>
      </c>
      <c r="I304" s="36">
        <v>74.466666666666669</v>
      </c>
      <c r="J304" s="36">
        <v>76.233333333333334</v>
      </c>
      <c r="K304" s="31">
        <v>72.7</v>
      </c>
      <c r="L304" s="31">
        <v>68.5</v>
      </c>
      <c r="M304" s="31">
        <v>26.781980000000001</v>
      </c>
      <c r="N304" s="1"/>
      <c r="O304" s="1"/>
    </row>
    <row r="305" spans="1:15" ht="12.75" customHeight="1">
      <c r="A305" s="33">
        <v>295</v>
      </c>
      <c r="B305" s="53" t="s">
        <v>183</v>
      </c>
      <c r="C305" s="31">
        <v>142276.65</v>
      </c>
      <c r="D305" s="36">
        <v>142840.38333333333</v>
      </c>
      <c r="E305" s="36">
        <v>141036.26666666666</v>
      </c>
      <c r="F305" s="36">
        <v>139795.88333333333</v>
      </c>
      <c r="G305" s="36">
        <v>137991.76666666666</v>
      </c>
      <c r="H305" s="36">
        <v>144080.76666666666</v>
      </c>
      <c r="I305" s="36">
        <v>145884.8833333333</v>
      </c>
      <c r="J305" s="36">
        <v>147125.26666666666</v>
      </c>
      <c r="K305" s="31">
        <v>144644.5</v>
      </c>
      <c r="L305" s="31">
        <v>141600</v>
      </c>
      <c r="M305" s="31">
        <v>6.3030000000000003E-2</v>
      </c>
      <c r="N305" s="1"/>
      <c r="O305" s="1"/>
    </row>
    <row r="306" spans="1:15" ht="12.75" customHeight="1">
      <c r="A306" s="33">
        <v>296</v>
      </c>
      <c r="B306" s="53" t="s">
        <v>445</v>
      </c>
      <c r="C306" s="31">
        <v>1735.75</v>
      </c>
      <c r="D306" s="36">
        <v>1758.5666666666666</v>
      </c>
      <c r="E306" s="36">
        <v>1708.1833333333332</v>
      </c>
      <c r="F306" s="36">
        <v>1680.6166666666666</v>
      </c>
      <c r="G306" s="36">
        <v>1630.2333333333331</v>
      </c>
      <c r="H306" s="36">
        <v>1786.1333333333332</v>
      </c>
      <c r="I306" s="36">
        <v>1836.5166666666664</v>
      </c>
      <c r="J306" s="36">
        <v>1864.0833333333333</v>
      </c>
      <c r="K306" s="31">
        <v>1808.95</v>
      </c>
      <c r="L306" s="31">
        <v>1731</v>
      </c>
      <c r="M306" s="31">
        <v>2.1756600000000001</v>
      </c>
      <c r="N306" s="1"/>
      <c r="O306" s="1"/>
    </row>
    <row r="307" spans="1:15" ht="12.75" customHeight="1">
      <c r="A307" s="33">
        <v>297</v>
      </c>
      <c r="B307" s="53" t="s">
        <v>446</v>
      </c>
      <c r="C307" s="31">
        <v>1121.05</v>
      </c>
      <c r="D307" s="36">
        <v>1141.2166666666665</v>
      </c>
      <c r="E307" s="36">
        <v>1085.083333333333</v>
      </c>
      <c r="F307" s="36">
        <v>1049.1166666666666</v>
      </c>
      <c r="G307" s="36">
        <v>992.98333333333312</v>
      </c>
      <c r="H307" s="36">
        <v>1177.1833333333329</v>
      </c>
      <c r="I307" s="36">
        <v>1233.3166666666666</v>
      </c>
      <c r="J307" s="36">
        <v>1269.2833333333328</v>
      </c>
      <c r="K307" s="31">
        <v>1197.3499999999999</v>
      </c>
      <c r="L307" s="31">
        <v>1105.25</v>
      </c>
      <c r="M307" s="31">
        <v>63.000230000000002</v>
      </c>
      <c r="N307" s="1"/>
      <c r="O307" s="1"/>
    </row>
    <row r="308" spans="1:15" ht="12.75" customHeight="1">
      <c r="A308" s="33">
        <v>298</v>
      </c>
      <c r="B308" s="53" t="s">
        <v>180</v>
      </c>
      <c r="C308" s="31">
        <v>1304.3</v>
      </c>
      <c r="D308" s="36">
        <v>1294.2</v>
      </c>
      <c r="E308" s="36">
        <v>1273.7</v>
      </c>
      <c r="F308" s="36">
        <v>1243.0999999999999</v>
      </c>
      <c r="G308" s="36">
        <v>1222.5999999999999</v>
      </c>
      <c r="H308" s="36">
        <v>1324.8000000000002</v>
      </c>
      <c r="I308" s="36">
        <v>1345.3000000000002</v>
      </c>
      <c r="J308" s="36">
        <v>1375.9000000000003</v>
      </c>
      <c r="K308" s="31">
        <v>1314.7</v>
      </c>
      <c r="L308" s="31">
        <v>1263.5999999999999</v>
      </c>
      <c r="M308" s="31">
        <v>11.511200000000001</v>
      </c>
      <c r="N308" s="1"/>
      <c r="O308" s="1"/>
    </row>
    <row r="309" spans="1:15" ht="12.75" customHeight="1">
      <c r="A309" s="33">
        <v>299</v>
      </c>
      <c r="B309" s="53" t="s">
        <v>172</v>
      </c>
      <c r="C309" s="31">
        <v>281.45</v>
      </c>
      <c r="D309" s="36">
        <v>283.16666666666669</v>
      </c>
      <c r="E309" s="36">
        <v>278.28333333333336</v>
      </c>
      <c r="F309" s="36">
        <v>275.11666666666667</v>
      </c>
      <c r="G309" s="36">
        <v>270.23333333333335</v>
      </c>
      <c r="H309" s="36">
        <v>286.33333333333337</v>
      </c>
      <c r="I309" s="36">
        <v>291.2166666666667</v>
      </c>
      <c r="J309" s="36">
        <v>294.38333333333338</v>
      </c>
      <c r="K309" s="31">
        <v>288.05</v>
      </c>
      <c r="L309" s="31">
        <v>280</v>
      </c>
      <c r="M309" s="31">
        <v>21.76369</v>
      </c>
      <c r="N309" s="1"/>
      <c r="O309" s="1"/>
    </row>
    <row r="310" spans="1:15" ht="12.75" customHeight="1">
      <c r="A310" s="33">
        <v>300</v>
      </c>
      <c r="B310" s="53" t="s">
        <v>171</v>
      </c>
      <c r="C310" s="31">
        <v>1895.15</v>
      </c>
      <c r="D310" s="36">
        <v>1890.05</v>
      </c>
      <c r="E310" s="36">
        <v>1881.75</v>
      </c>
      <c r="F310" s="36">
        <v>1868.3500000000001</v>
      </c>
      <c r="G310" s="36">
        <v>1860.0500000000002</v>
      </c>
      <c r="H310" s="36">
        <v>1903.4499999999998</v>
      </c>
      <c r="I310" s="36">
        <v>1911.7499999999995</v>
      </c>
      <c r="J310" s="36">
        <v>1925.1499999999996</v>
      </c>
      <c r="K310" s="31">
        <v>1898.35</v>
      </c>
      <c r="L310" s="31">
        <v>1876.65</v>
      </c>
      <c r="M310" s="31">
        <v>31.865100000000002</v>
      </c>
      <c r="N310" s="1"/>
      <c r="O310" s="1"/>
    </row>
    <row r="311" spans="1:15" ht="12.75" customHeight="1">
      <c r="A311" s="33">
        <v>301</v>
      </c>
      <c r="B311" s="53" t="s">
        <v>447</v>
      </c>
      <c r="C311" s="31">
        <v>388.85</v>
      </c>
      <c r="D311" s="36">
        <v>390.7</v>
      </c>
      <c r="E311" s="36">
        <v>381.2</v>
      </c>
      <c r="F311" s="36">
        <v>373.55</v>
      </c>
      <c r="G311" s="36">
        <v>364.05</v>
      </c>
      <c r="H311" s="36">
        <v>398.34999999999997</v>
      </c>
      <c r="I311" s="36">
        <v>407.84999999999997</v>
      </c>
      <c r="J311" s="36">
        <v>415.49999999999994</v>
      </c>
      <c r="K311" s="31">
        <v>400.2</v>
      </c>
      <c r="L311" s="31">
        <v>383.05</v>
      </c>
      <c r="M311" s="31">
        <v>1.9117599999999999</v>
      </c>
      <c r="N311" s="1"/>
      <c r="O311" s="1"/>
    </row>
    <row r="312" spans="1:15" ht="12.75" customHeight="1">
      <c r="A312" s="33">
        <v>302</v>
      </c>
      <c r="B312" s="53" t="s">
        <v>448</v>
      </c>
      <c r="C312" s="31">
        <v>554.79999999999995</v>
      </c>
      <c r="D312" s="36">
        <v>557.41666666666663</v>
      </c>
      <c r="E312" s="36">
        <v>543.38333333333321</v>
      </c>
      <c r="F312" s="36">
        <v>531.96666666666658</v>
      </c>
      <c r="G312" s="36">
        <v>517.93333333333317</v>
      </c>
      <c r="H312" s="36">
        <v>568.83333333333326</v>
      </c>
      <c r="I312" s="36">
        <v>582.86666666666679</v>
      </c>
      <c r="J312" s="36">
        <v>594.2833333333333</v>
      </c>
      <c r="K312" s="31">
        <v>571.45000000000005</v>
      </c>
      <c r="L312" s="31">
        <v>546</v>
      </c>
      <c r="M312" s="31">
        <v>2.9361899999999999</v>
      </c>
      <c r="N312" s="1"/>
      <c r="O312" s="1"/>
    </row>
    <row r="313" spans="1:15" ht="12.75" customHeight="1">
      <c r="A313" s="33">
        <v>303</v>
      </c>
      <c r="B313" s="53" t="s">
        <v>173</v>
      </c>
      <c r="C313" s="31">
        <v>169.55</v>
      </c>
      <c r="D313" s="36">
        <v>168.83333333333334</v>
      </c>
      <c r="E313" s="36">
        <v>165.2166666666667</v>
      </c>
      <c r="F313" s="36">
        <v>160.88333333333335</v>
      </c>
      <c r="G313" s="36">
        <v>157.26666666666671</v>
      </c>
      <c r="H313" s="36">
        <v>173.16666666666669</v>
      </c>
      <c r="I313" s="36">
        <v>176.7833333333333</v>
      </c>
      <c r="J313" s="36">
        <v>181.11666666666667</v>
      </c>
      <c r="K313" s="31">
        <v>172.45</v>
      </c>
      <c r="L313" s="31">
        <v>164.5</v>
      </c>
      <c r="M313" s="31">
        <v>73.547489999999996</v>
      </c>
      <c r="N313" s="1"/>
      <c r="O313" s="1"/>
    </row>
    <row r="314" spans="1:15" ht="12.75" customHeight="1">
      <c r="A314" s="33">
        <v>304</v>
      </c>
      <c r="B314" s="53" t="s">
        <v>449</v>
      </c>
      <c r="C314" s="31">
        <v>210</v>
      </c>
      <c r="D314" s="36">
        <v>212.38333333333335</v>
      </c>
      <c r="E314" s="36">
        <v>203.16666666666671</v>
      </c>
      <c r="F314" s="36">
        <v>196.33333333333337</v>
      </c>
      <c r="G314" s="36">
        <v>187.11666666666673</v>
      </c>
      <c r="H314" s="36">
        <v>219.2166666666667</v>
      </c>
      <c r="I314" s="36">
        <v>228.43333333333334</v>
      </c>
      <c r="J314" s="36">
        <v>235.26666666666668</v>
      </c>
      <c r="K314" s="31">
        <v>221.6</v>
      </c>
      <c r="L314" s="31">
        <v>205.55</v>
      </c>
      <c r="M314" s="31">
        <v>51.192279999999997</v>
      </c>
      <c r="N314" s="1"/>
      <c r="O314" s="1"/>
    </row>
    <row r="315" spans="1:15" ht="12.75" customHeight="1">
      <c r="A315" s="33">
        <v>305</v>
      </c>
      <c r="B315" s="53" t="s">
        <v>842</v>
      </c>
      <c r="C315" s="31">
        <v>2140.5</v>
      </c>
      <c r="D315" s="36">
        <v>2154.2666666666669</v>
      </c>
      <c r="E315" s="36">
        <v>2113.7833333333338</v>
      </c>
      <c r="F315" s="36">
        <v>2087.0666666666671</v>
      </c>
      <c r="G315" s="36">
        <v>2046.5833333333339</v>
      </c>
      <c r="H315" s="36">
        <v>2180.9833333333336</v>
      </c>
      <c r="I315" s="36">
        <v>2221.4666666666662</v>
      </c>
      <c r="J315" s="36">
        <v>2248.1833333333334</v>
      </c>
      <c r="K315" s="31">
        <v>2194.75</v>
      </c>
      <c r="L315" s="31">
        <v>2127.5500000000002</v>
      </c>
      <c r="M315" s="31">
        <v>3.4405700000000001</v>
      </c>
      <c r="N315" s="1"/>
      <c r="O315" s="1"/>
    </row>
    <row r="316" spans="1:15" ht="12.75" customHeight="1">
      <c r="A316" s="33">
        <v>306</v>
      </c>
      <c r="B316" s="53" t="s">
        <v>174</v>
      </c>
      <c r="C316" s="31">
        <v>503.6</v>
      </c>
      <c r="D316" s="36">
        <v>505.0333333333333</v>
      </c>
      <c r="E316" s="36">
        <v>499.56666666666661</v>
      </c>
      <c r="F316" s="36">
        <v>495.5333333333333</v>
      </c>
      <c r="G316" s="36">
        <v>490.06666666666661</v>
      </c>
      <c r="H316" s="36">
        <v>509.06666666666661</v>
      </c>
      <c r="I316" s="36">
        <v>514.5333333333333</v>
      </c>
      <c r="J316" s="36">
        <v>518.56666666666661</v>
      </c>
      <c r="K316" s="31">
        <v>510.5</v>
      </c>
      <c r="L316" s="31">
        <v>501</v>
      </c>
      <c r="M316" s="31">
        <v>8.02956</v>
      </c>
      <c r="N316" s="1"/>
      <c r="O316" s="1"/>
    </row>
    <row r="317" spans="1:15" ht="12.75" customHeight="1">
      <c r="A317" s="33">
        <v>307</v>
      </c>
      <c r="B317" s="53" t="s">
        <v>175</v>
      </c>
      <c r="C317" s="31">
        <v>11509.9</v>
      </c>
      <c r="D317" s="36">
        <v>11488.933333333334</v>
      </c>
      <c r="E317" s="36">
        <v>11401.966666666669</v>
      </c>
      <c r="F317" s="36">
        <v>11294.033333333335</v>
      </c>
      <c r="G317" s="36">
        <v>11207.066666666669</v>
      </c>
      <c r="H317" s="36">
        <v>11596.866666666669</v>
      </c>
      <c r="I317" s="36">
        <v>11683.833333333336</v>
      </c>
      <c r="J317" s="36">
        <v>11791.766666666668</v>
      </c>
      <c r="K317" s="31">
        <v>11575.9</v>
      </c>
      <c r="L317" s="31">
        <v>11381</v>
      </c>
      <c r="M317" s="31">
        <v>2.8381599999999998</v>
      </c>
      <c r="N317" s="1"/>
      <c r="O317" s="1"/>
    </row>
    <row r="318" spans="1:15" ht="12.75" customHeight="1">
      <c r="A318" s="33">
        <v>308</v>
      </c>
      <c r="B318" s="53" t="s">
        <v>450</v>
      </c>
      <c r="C318" s="31">
        <v>2704.95</v>
      </c>
      <c r="D318" s="36">
        <v>2733.9833333333336</v>
      </c>
      <c r="E318" s="36">
        <v>2655.9666666666672</v>
      </c>
      <c r="F318" s="36">
        <v>2606.9833333333336</v>
      </c>
      <c r="G318" s="36">
        <v>2528.9666666666672</v>
      </c>
      <c r="H318" s="36">
        <v>2782.9666666666672</v>
      </c>
      <c r="I318" s="36">
        <v>2860.9833333333336</v>
      </c>
      <c r="J318" s="36">
        <v>2909.9666666666672</v>
      </c>
      <c r="K318" s="31">
        <v>2812</v>
      </c>
      <c r="L318" s="31">
        <v>2685</v>
      </c>
      <c r="M318" s="31">
        <v>0.35570000000000002</v>
      </c>
      <c r="N318" s="1"/>
      <c r="O318" s="1"/>
    </row>
    <row r="319" spans="1:15" ht="12.75" customHeight="1">
      <c r="A319" s="33">
        <v>309</v>
      </c>
      <c r="B319" s="53" t="s">
        <v>179</v>
      </c>
      <c r="C319" s="31">
        <v>979.4</v>
      </c>
      <c r="D319" s="36">
        <v>980.91666666666663</v>
      </c>
      <c r="E319" s="36">
        <v>966.83333333333326</v>
      </c>
      <c r="F319" s="36">
        <v>954.26666666666665</v>
      </c>
      <c r="G319" s="36">
        <v>940.18333333333328</v>
      </c>
      <c r="H319" s="36">
        <v>993.48333333333323</v>
      </c>
      <c r="I319" s="36">
        <v>1007.5666666666665</v>
      </c>
      <c r="J319" s="36">
        <v>1020.1333333333332</v>
      </c>
      <c r="K319" s="31">
        <v>995</v>
      </c>
      <c r="L319" s="31">
        <v>968.35</v>
      </c>
      <c r="M319" s="31">
        <v>5.7713900000000002</v>
      </c>
      <c r="N319" s="1"/>
      <c r="O319" s="1"/>
    </row>
    <row r="320" spans="1:15" ht="12.75" customHeight="1">
      <c r="A320" s="33">
        <v>310</v>
      </c>
      <c r="B320" s="53" t="s">
        <v>286</v>
      </c>
      <c r="C320" s="31">
        <v>768</v>
      </c>
      <c r="D320" s="36">
        <v>763.5333333333333</v>
      </c>
      <c r="E320" s="36">
        <v>755.26666666666665</v>
      </c>
      <c r="F320" s="36">
        <v>742.5333333333333</v>
      </c>
      <c r="G320" s="36">
        <v>734.26666666666665</v>
      </c>
      <c r="H320" s="36">
        <v>776.26666666666665</v>
      </c>
      <c r="I320" s="36">
        <v>784.5333333333333</v>
      </c>
      <c r="J320" s="36">
        <v>797.26666666666665</v>
      </c>
      <c r="K320" s="31">
        <v>771.8</v>
      </c>
      <c r="L320" s="31">
        <v>750.8</v>
      </c>
      <c r="M320" s="31">
        <v>15.66168</v>
      </c>
      <c r="N320" s="1"/>
      <c r="O320" s="1"/>
    </row>
    <row r="321" spans="1:15" ht="12.75" customHeight="1">
      <c r="A321" s="33">
        <v>311</v>
      </c>
      <c r="B321" s="53" t="s">
        <v>451</v>
      </c>
      <c r="C321" s="31">
        <v>2018.2</v>
      </c>
      <c r="D321" s="36">
        <v>2030.2833333333331</v>
      </c>
      <c r="E321" s="36">
        <v>1988.3666666666663</v>
      </c>
      <c r="F321" s="36">
        <v>1958.5333333333333</v>
      </c>
      <c r="G321" s="36">
        <v>1916.6166666666666</v>
      </c>
      <c r="H321" s="36">
        <v>2060.1166666666659</v>
      </c>
      <c r="I321" s="36">
        <v>2102.0333333333328</v>
      </c>
      <c r="J321" s="36">
        <v>2131.8666666666659</v>
      </c>
      <c r="K321" s="31">
        <v>2072.1999999999998</v>
      </c>
      <c r="L321" s="31">
        <v>2000.45</v>
      </c>
      <c r="M321" s="31">
        <v>4.4244199999999996</v>
      </c>
      <c r="N321" s="1"/>
      <c r="O321" s="1"/>
    </row>
    <row r="322" spans="1:15" ht="12.75" customHeight="1">
      <c r="A322" s="33">
        <v>312</v>
      </c>
      <c r="B322" s="53" t="s">
        <v>452</v>
      </c>
      <c r="C322" s="31">
        <v>675.35</v>
      </c>
      <c r="D322" s="36">
        <v>678.19999999999993</v>
      </c>
      <c r="E322" s="36">
        <v>661.49999999999989</v>
      </c>
      <c r="F322" s="36">
        <v>647.65</v>
      </c>
      <c r="G322" s="36">
        <v>630.94999999999993</v>
      </c>
      <c r="H322" s="36">
        <v>692.04999999999984</v>
      </c>
      <c r="I322" s="36">
        <v>708.74999999999989</v>
      </c>
      <c r="J322" s="36">
        <v>722.5999999999998</v>
      </c>
      <c r="K322" s="31">
        <v>694.9</v>
      </c>
      <c r="L322" s="31">
        <v>664.35</v>
      </c>
      <c r="M322" s="31">
        <v>2.0825</v>
      </c>
      <c r="N322" s="1"/>
      <c r="O322" s="1"/>
    </row>
    <row r="323" spans="1:15" ht="12.75" customHeight="1">
      <c r="A323" s="33">
        <v>313</v>
      </c>
      <c r="B323" s="53" t="s">
        <v>453</v>
      </c>
      <c r="C323" s="31">
        <v>1080.55</v>
      </c>
      <c r="D323" s="36">
        <v>1093.4000000000001</v>
      </c>
      <c r="E323" s="36">
        <v>1064.0500000000002</v>
      </c>
      <c r="F323" s="36">
        <v>1047.5500000000002</v>
      </c>
      <c r="G323" s="36">
        <v>1018.2000000000003</v>
      </c>
      <c r="H323" s="36">
        <v>1109.9000000000001</v>
      </c>
      <c r="I323" s="36">
        <v>1139.25</v>
      </c>
      <c r="J323" s="36">
        <v>1155.75</v>
      </c>
      <c r="K323" s="31">
        <v>1122.75</v>
      </c>
      <c r="L323" s="31">
        <v>1076.9000000000001</v>
      </c>
      <c r="M323" s="31">
        <v>1.4458800000000001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1636.25</v>
      </c>
      <c r="D324" s="36">
        <v>1621.25</v>
      </c>
      <c r="E324" s="36">
        <v>1599.8</v>
      </c>
      <c r="F324" s="36">
        <v>1563.35</v>
      </c>
      <c r="G324" s="36">
        <v>1541.8999999999999</v>
      </c>
      <c r="H324" s="36">
        <v>1657.7</v>
      </c>
      <c r="I324" s="36">
        <v>1679.1499999999999</v>
      </c>
      <c r="J324" s="36">
        <v>1715.6000000000001</v>
      </c>
      <c r="K324" s="31">
        <v>1642.7</v>
      </c>
      <c r="L324" s="31">
        <v>1584.8</v>
      </c>
      <c r="M324" s="31">
        <v>10.02929</v>
      </c>
      <c r="N324" s="1"/>
      <c r="O324" s="1"/>
    </row>
    <row r="325" spans="1:15" ht="12.75" customHeight="1">
      <c r="A325" s="33">
        <v>315</v>
      </c>
      <c r="B325" s="53" t="s">
        <v>841</v>
      </c>
      <c r="C325" s="31">
        <v>405.6</v>
      </c>
      <c r="D325" s="36">
        <v>404.9666666666667</v>
      </c>
      <c r="E325" s="36">
        <v>400.03333333333342</v>
      </c>
      <c r="F325" s="36">
        <v>394.4666666666667</v>
      </c>
      <c r="G325" s="36">
        <v>389.53333333333342</v>
      </c>
      <c r="H325" s="36">
        <v>410.53333333333342</v>
      </c>
      <c r="I325" s="36">
        <v>415.4666666666667</v>
      </c>
      <c r="J325" s="36">
        <v>421.03333333333342</v>
      </c>
      <c r="K325" s="31">
        <v>409.9</v>
      </c>
      <c r="L325" s="31">
        <v>399.4</v>
      </c>
      <c r="M325" s="31">
        <v>2.0709499999999998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64.650000000000006</v>
      </c>
      <c r="D326" s="36">
        <v>64.733333333333334</v>
      </c>
      <c r="E326" s="36">
        <v>63.066666666666663</v>
      </c>
      <c r="F326" s="36">
        <v>61.483333333333327</v>
      </c>
      <c r="G326" s="36">
        <v>59.816666666666656</v>
      </c>
      <c r="H326" s="36">
        <v>66.316666666666663</v>
      </c>
      <c r="I326" s="36">
        <v>67.98333333333332</v>
      </c>
      <c r="J326" s="36">
        <v>69.566666666666677</v>
      </c>
      <c r="K326" s="31">
        <v>66.400000000000006</v>
      </c>
      <c r="L326" s="31">
        <v>63.15</v>
      </c>
      <c r="M326" s="31">
        <v>110.08793</v>
      </c>
      <c r="N326" s="1"/>
      <c r="O326" s="1"/>
    </row>
    <row r="327" spans="1:15" ht="12.75" customHeight="1">
      <c r="A327" s="33">
        <v>317</v>
      </c>
      <c r="B327" s="53" t="s">
        <v>454</v>
      </c>
      <c r="C327" s="31">
        <v>1521</v>
      </c>
      <c r="D327" s="36">
        <v>1524.6000000000001</v>
      </c>
      <c r="E327" s="36">
        <v>1496.4500000000003</v>
      </c>
      <c r="F327" s="36">
        <v>1471.9</v>
      </c>
      <c r="G327" s="36">
        <v>1443.7500000000002</v>
      </c>
      <c r="H327" s="36">
        <v>1549.1500000000003</v>
      </c>
      <c r="I327" s="36">
        <v>1577.3000000000004</v>
      </c>
      <c r="J327" s="36">
        <v>1601.8500000000004</v>
      </c>
      <c r="K327" s="31">
        <v>1552.75</v>
      </c>
      <c r="L327" s="31">
        <v>1500.05</v>
      </c>
      <c r="M327" s="31">
        <v>1.64594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2426.35</v>
      </c>
      <c r="D328" s="36">
        <v>2449.8000000000002</v>
      </c>
      <c r="E328" s="36">
        <v>2396.1000000000004</v>
      </c>
      <c r="F328" s="36">
        <v>2365.8500000000004</v>
      </c>
      <c r="G328" s="36">
        <v>2312.1500000000005</v>
      </c>
      <c r="H328" s="36">
        <v>2480.0500000000002</v>
      </c>
      <c r="I328" s="36">
        <v>2533.75</v>
      </c>
      <c r="J328" s="36">
        <v>2564</v>
      </c>
      <c r="K328" s="31">
        <v>2503.5</v>
      </c>
      <c r="L328" s="31">
        <v>2419.5500000000002</v>
      </c>
      <c r="M328" s="31">
        <v>5.2453599999999998</v>
      </c>
      <c r="N328" s="1"/>
      <c r="O328" s="1"/>
    </row>
    <row r="329" spans="1:15" ht="12.75" customHeight="1">
      <c r="A329" s="33">
        <v>319</v>
      </c>
      <c r="B329" s="53" t="s">
        <v>177</v>
      </c>
      <c r="C329" s="31">
        <v>3446.35</v>
      </c>
      <c r="D329" s="36">
        <v>3484.6999999999994</v>
      </c>
      <c r="E329" s="36">
        <v>3392.4499999999989</v>
      </c>
      <c r="F329" s="36">
        <v>3338.5499999999997</v>
      </c>
      <c r="G329" s="36">
        <v>3246.2999999999993</v>
      </c>
      <c r="H329" s="36">
        <v>3538.5999999999985</v>
      </c>
      <c r="I329" s="36">
        <v>3630.8499999999995</v>
      </c>
      <c r="J329" s="36">
        <v>3684.7499999999982</v>
      </c>
      <c r="K329" s="31">
        <v>3576.95</v>
      </c>
      <c r="L329" s="31">
        <v>3430.8</v>
      </c>
      <c r="M329" s="31">
        <v>3.48176</v>
      </c>
      <c r="N329" s="1"/>
      <c r="O329" s="1"/>
    </row>
    <row r="330" spans="1:15" ht="12.75" customHeight="1">
      <c r="A330" s="33">
        <v>320</v>
      </c>
      <c r="B330" s="53" t="s">
        <v>184</v>
      </c>
      <c r="C330" s="31">
        <v>1400.15</v>
      </c>
      <c r="D330" s="36">
        <v>1399.6499999999999</v>
      </c>
      <c r="E330" s="36">
        <v>1383.2999999999997</v>
      </c>
      <c r="F330" s="36">
        <v>1366.4499999999998</v>
      </c>
      <c r="G330" s="36">
        <v>1350.0999999999997</v>
      </c>
      <c r="H330" s="36">
        <v>1416.4999999999998</v>
      </c>
      <c r="I330" s="36">
        <v>1432.8499999999997</v>
      </c>
      <c r="J330" s="36">
        <v>1449.6999999999998</v>
      </c>
      <c r="K330" s="31">
        <v>1416</v>
      </c>
      <c r="L330" s="31">
        <v>1382.8</v>
      </c>
      <c r="M330" s="31">
        <v>6.0579299999999998</v>
      </c>
      <c r="N330" s="1"/>
      <c r="O330" s="1"/>
    </row>
    <row r="331" spans="1:15" ht="12.75" customHeight="1">
      <c r="A331" s="33">
        <v>321</v>
      </c>
      <c r="B331" s="53" t="s">
        <v>455</v>
      </c>
      <c r="C331" s="31">
        <v>967.9</v>
      </c>
      <c r="D331" s="36">
        <v>980.68333333333339</v>
      </c>
      <c r="E331" s="36">
        <v>944.86666666666679</v>
      </c>
      <c r="F331" s="36">
        <v>921.83333333333337</v>
      </c>
      <c r="G331" s="36">
        <v>886.01666666666677</v>
      </c>
      <c r="H331" s="36">
        <v>1003.7166666666668</v>
      </c>
      <c r="I331" s="36">
        <v>1039.5333333333333</v>
      </c>
      <c r="J331" s="36">
        <v>1062.5666666666668</v>
      </c>
      <c r="K331" s="31">
        <v>1016.5</v>
      </c>
      <c r="L331" s="31">
        <v>957.65</v>
      </c>
      <c r="M331" s="31">
        <v>7.5059699999999996</v>
      </c>
      <c r="N331" s="1"/>
      <c r="O331" s="1"/>
    </row>
    <row r="332" spans="1:15" ht="12.75" customHeight="1">
      <c r="A332" s="33">
        <v>322</v>
      </c>
      <c r="B332" s="53" t="s">
        <v>456</v>
      </c>
      <c r="C332" s="31">
        <v>116.4</v>
      </c>
      <c r="D332" s="36">
        <v>117.83333333333333</v>
      </c>
      <c r="E332" s="36">
        <v>114.16666666666666</v>
      </c>
      <c r="F332" s="36">
        <v>111.93333333333332</v>
      </c>
      <c r="G332" s="36">
        <v>108.26666666666665</v>
      </c>
      <c r="H332" s="36">
        <v>120.06666666666666</v>
      </c>
      <c r="I332" s="36">
        <v>123.73333333333332</v>
      </c>
      <c r="J332" s="36">
        <v>125.96666666666667</v>
      </c>
      <c r="K332" s="31">
        <v>121.5</v>
      </c>
      <c r="L332" s="31">
        <v>115.6</v>
      </c>
      <c r="M332" s="31">
        <v>136.92672999999999</v>
      </c>
      <c r="N332" s="1"/>
      <c r="O332" s="1"/>
    </row>
    <row r="333" spans="1:15" ht="12.75" customHeight="1">
      <c r="A333" s="33">
        <v>323</v>
      </c>
      <c r="B333" s="53" t="s">
        <v>457</v>
      </c>
      <c r="C333" s="31">
        <v>236.1</v>
      </c>
      <c r="D333" s="36">
        <v>239.41666666666666</v>
      </c>
      <c r="E333" s="36">
        <v>230.33333333333331</v>
      </c>
      <c r="F333" s="36">
        <v>224.56666666666666</v>
      </c>
      <c r="G333" s="36">
        <v>215.48333333333332</v>
      </c>
      <c r="H333" s="36">
        <v>245.18333333333331</v>
      </c>
      <c r="I333" s="36">
        <v>254.26666666666662</v>
      </c>
      <c r="J333" s="36">
        <v>260.0333333333333</v>
      </c>
      <c r="K333" s="31">
        <v>248.5</v>
      </c>
      <c r="L333" s="31">
        <v>233.65</v>
      </c>
      <c r="M333" s="31">
        <v>62.26229</v>
      </c>
      <c r="N333" s="1"/>
      <c r="O333" s="1"/>
    </row>
    <row r="334" spans="1:15" ht="12.75" customHeight="1">
      <c r="A334" s="33">
        <v>324</v>
      </c>
      <c r="B334" s="53" t="s">
        <v>458</v>
      </c>
      <c r="C334" s="31">
        <v>86.65</v>
      </c>
      <c r="D334" s="36">
        <v>87.800000000000011</v>
      </c>
      <c r="E334" s="36">
        <v>85.15000000000002</v>
      </c>
      <c r="F334" s="36">
        <v>83.65</v>
      </c>
      <c r="G334" s="36">
        <v>81.000000000000014</v>
      </c>
      <c r="H334" s="36">
        <v>89.300000000000026</v>
      </c>
      <c r="I334" s="36">
        <v>91.95</v>
      </c>
      <c r="J334" s="36">
        <v>93.450000000000031</v>
      </c>
      <c r="K334" s="31">
        <v>90.45</v>
      </c>
      <c r="L334" s="31">
        <v>86.3</v>
      </c>
      <c r="M334" s="31">
        <v>653.79093999999998</v>
      </c>
      <c r="N334" s="1"/>
      <c r="O334" s="1"/>
    </row>
    <row r="335" spans="1:15" ht="12.75" customHeight="1">
      <c r="A335" s="33">
        <v>325</v>
      </c>
      <c r="B335" s="53" t="s">
        <v>459</v>
      </c>
      <c r="C335" s="31">
        <v>221.15</v>
      </c>
      <c r="D335" s="36">
        <v>223.06666666666669</v>
      </c>
      <c r="E335" s="36">
        <v>216.13333333333338</v>
      </c>
      <c r="F335" s="36">
        <v>211.1166666666667</v>
      </c>
      <c r="G335" s="36">
        <v>204.18333333333339</v>
      </c>
      <c r="H335" s="36">
        <v>228.08333333333337</v>
      </c>
      <c r="I335" s="36">
        <v>235.01666666666671</v>
      </c>
      <c r="J335" s="36">
        <v>240.03333333333336</v>
      </c>
      <c r="K335" s="31">
        <v>230</v>
      </c>
      <c r="L335" s="31">
        <v>218.05</v>
      </c>
      <c r="M335" s="31">
        <v>250.58283</v>
      </c>
      <c r="N335" s="1"/>
      <c r="O335" s="1"/>
    </row>
    <row r="336" spans="1:15" ht="12.75" customHeight="1">
      <c r="A336" s="33">
        <v>326</v>
      </c>
      <c r="B336" s="53" t="s">
        <v>189</v>
      </c>
      <c r="C336" s="31">
        <v>223.5</v>
      </c>
      <c r="D336" s="36">
        <v>225.16666666666666</v>
      </c>
      <c r="E336" s="36">
        <v>219.38333333333333</v>
      </c>
      <c r="F336" s="36">
        <v>215.26666666666668</v>
      </c>
      <c r="G336" s="36">
        <v>209.48333333333335</v>
      </c>
      <c r="H336" s="36">
        <v>229.2833333333333</v>
      </c>
      <c r="I336" s="36">
        <v>235.06666666666666</v>
      </c>
      <c r="J336" s="36">
        <v>239.18333333333328</v>
      </c>
      <c r="K336" s="31">
        <v>230.95</v>
      </c>
      <c r="L336" s="31">
        <v>221.05</v>
      </c>
      <c r="M336" s="31">
        <v>157.51013</v>
      </c>
      <c r="N336" s="1"/>
      <c r="O336" s="1"/>
    </row>
    <row r="337" spans="1:15" ht="12.75" customHeight="1">
      <c r="A337" s="33">
        <v>327</v>
      </c>
      <c r="B337" s="53" t="s">
        <v>839</v>
      </c>
      <c r="C337" s="31">
        <v>58.95</v>
      </c>
      <c r="D337" s="36">
        <v>59.183333333333337</v>
      </c>
      <c r="E337" s="36">
        <v>57.816666666666677</v>
      </c>
      <c r="F337" s="36">
        <v>56.683333333333337</v>
      </c>
      <c r="G337" s="36">
        <v>55.316666666666677</v>
      </c>
      <c r="H337" s="36">
        <v>60.316666666666677</v>
      </c>
      <c r="I337" s="36">
        <v>61.683333333333337</v>
      </c>
      <c r="J337" s="36">
        <v>62.816666666666677</v>
      </c>
      <c r="K337" s="31">
        <v>60.55</v>
      </c>
      <c r="L337" s="31">
        <v>58.05</v>
      </c>
      <c r="M337" s="31">
        <v>99.442880000000002</v>
      </c>
      <c r="N337" s="1"/>
      <c r="O337" s="1"/>
    </row>
    <row r="338" spans="1:15" ht="12.75" customHeight="1">
      <c r="A338" s="33">
        <v>328</v>
      </c>
      <c r="B338" s="53" t="s">
        <v>191</v>
      </c>
      <c r="C338" s="31">
        <v>344.75</v>
      </c>
      <c r="D338" s="36">
        <v>345.58333333333331</v>
      </c>
      <c r="E338" s="36">
        <v>341.71666666666664</v>
      </c>
      <c r="F338" s="36">
        <v>338.68333333333334</v>
      </c>
      <c r="G338" s="36">
        <v>334.81666666666666</v>
      </c>
      <c r="H338" s="36">
        <v>348.61666666666662</v>
      </c>
      <c r="I338" s="36">
        <v>352.48333333333329</v>
      </c>
      <c r="J338" s="36">
        <v>355.51666666666659</v>
      </c>
      <c r="K338" s="31">
        <v>349.45</v>
      </c>
      <c r="L338" s="31">
        <v>342.55</v>
      </c>
      <c r="M338" s="31">
        <v>96.37912</v>
      </c>
      <c r="N338" s="1"/>
      <c r="O338" s="1"/>
    </row>
    <row r="339" spans="1:15" ht="12.75" customHeight="1">
      <c r="A339" s="33">
        <v>329</v>
      </c>
      <c r="B339" s="53" t="s">
        <v>461</v>
      </c>
      <c r="C339" s="31">
        <v>1245.3499999999999</v>
      </c>
      <c r="D339" s="36">
        <v>1257.6499999999999</v>
      </c>
      <c r="E339" s="36">
        <v>1230.2999999999997</v>
      </c>
      <c r="F339" s="36">
        <v>1215.2499999999998</v>
      </c>
      <c r="G339" s="36">
        <v>1187.8999999999996</v>
      </c>
      <c r="H339" s="36">
        <v>1272.6999999999998</v>
      </c>
      <c r="I339" s="36">
        <v>1300.0499999999997</v>
      </c>
      <c r="J339" s="36">
        <v>1315.1</v>
      </c>
      <c r="K339" s="31">
        <v>1285</v>
      </c>
      <c r="L339" s="31">
        <v>1242.5999999999999</v>
      </c>
      <c r="M339" s="31">
        <v>5.66134</v>
      </c>
      <c r="N339" s="1"/>
      <c r="O339" s="1"/>
    </row>
    <row r="340" spans="1:15" ht="12.75" customHeight="1">
      <c r="A340" s="33">
        <v>330</v>
      </c>
      <c r="B340" s="53" t="s">
        <v>185</v>
      </c>
      <c r="C340" s="31">
        <v>151.65</v>
      </c>
      <c r="D340" s="36">
        <v>153.9</v>
      </c>
      <c r="E340" s="36">
        <v>148.80000000000001</v>
      </c>
      <c r="F340" s="36">
        <v>145.95000000000002</v>
      </c>
      <c r="G340" s="36">
        <v>140.85000000000002</v>
      </c>
      <c r="H340" s="36">
        <v>156.75</v>
      </c>
      <c r="I340" s="36">
        <v>161.84999999999997</v>
      </c>
      <c r="J340" s="36">
        <v>164.7</v>
      </c>
      <c r="K340" s="31">
        <v>159</v>
      </c>
      <c r="L340" s="31">
        <v>151.05000000000001</v>
      </c>
      <c r="M340" s="31">
        <v>173.61367999999999</v>
      </c>
      <c r="N340" s="1"/>
      <c r="O340" s="1"/>
    </row>
    <row r="341" spans="1:15" ht="12.75" customHeight="1">
      <c r="A341" s="33">
        <v>331</v>
      </c>
      <c r="B341" s="53" t="s">
        <v>187</v>
      </c>
      <c r="C341" s="31">
        <v>3018.95</v>
      </c>
      <c r="D341" s="36">
        <v>3027.3166666666671</v>
      </c>
      <c r="E341" s="36">
        <v>2985.6833333333343</v>
      </c>
      <c r="F341" s="36">
        <v>2952.4166666666674</v>
      </c>
      <c r="G341" s="36">
        <v>2910.7833333333347</v>
      </c>
      <c r="H341" s="36">
        <v>3060.5833333333339</v>
      </c>
      <c r="I341" s="36">
        <v>3102.2166666666662</v>
      </c>
      <c r="J341" s="36">
        <v>3135.4833333333336</v>
      </c>
      <c r="K341" s="31">
        <v>3068.95</v>
      </c>
      <c r="L341" s="31">
        <v>2994.05</v>
      </c>
      <c r="M341" s="31">
        <v>1.2079599999999999</v>
      </c>
      <c r="N341" s="1"/>
      <c r="O341" s="1"/>
    </row>
    <row r="342" spans="1:15" ht="12.75" customHeight="1">
      <c r="A342" s="33">
        <v>332</v>
      </c>
      <c r="B342" s="53" t="s">
        <v>462</v>
      </c>
      <c r="C342" s="31">
        <v>672.5</v>
      </c>
      <c r="D342" s="36">
        <v>669.1</v>
      </c>
      <c r="E342" s="36">
        <v>658.80000000000007</v>
      </c>
      <c r="F342" s="36">
        <v>645.1</v>
      </c>
      <c r="G342" s="36">
        <v>634.80000000000007</v>
      </c>
      <c r="H342" s="36">
        <v>682.80000000000007</v>
      </c>
      <c r="I342" s="36">
        <v>693.1</v>
      </c>
      <c r="J342" s="36">
        <v>706.80000000000007</v>
      </c>
      <c r="K342" s="31">
        <v>679.4</v>
      </c>
      <c r="L342" s="31">
        <v>655.4</v>
      </c>
      <c r="M342" s="31">
        <v>4.28423</v>
      </c>
      <c r="N342" s="1"/>
      <c r="O342" s="1"/>
    </row>
    <row r="343" spans="1:15" ht="12.75" customHeight="1">
      <c r="A343" s="33">
        <v>333</v>
      </c>
      <c r="B343" s="53" t="s">
        <v>188</v>
      </c>
      <c r="C343" s="31">
        <v>2590.15</v>
      </c>
      <c r="D343" s="36">
        <v>2590.5000000000005</v>
      </c>
      <c r="E343" s="36">
        <v>2565.9500000000007</v>
      </c>
      <c r="F343" s="36">
        <v>2541.7500000000005</v>
      </c>
      <c r="G343" s="36">
        <v>2517.2000000000007</v>
      </c>
      <c r="H343" s="36">
        <v>2614.7000000000007</v>
      </c>
      <c r="I343" s="36">
        <v>2639.2500000000009</v>
      </c>
      <c r="J343" s="36">
        <v>2663.4500000000007</v>
      </c>
      <c r="K343" s="31">
        <v>2615.0500000000002</v>
      </c>
      <c r="L343" s="31">
        <v>2566.3000000000002</v>
      </c>
      <c r="M343" s="31">
        <v>8.6323500000000006</v>
      </c>
      <c r="N343" s="1"/>
      <c r="O343" s="1"/>
    </row>
    <row r="344" spans="1:15" ht="12.75" customHeight="1">
      <c r="A344" s="33">
        <v>334</v>
      </c>
      <c r="B344" s="53" t="s">
        <v>463</v>
      </c>
      <c r="C344" s="31">
        <v>87.5</v>
      </c>
      <c r="D344" s="36">
        <v>89.016666666666666</v>
      </c>
      <c r="E344" s="36">
        <v>85.933333333333337</v>
      </c>
      <c r="F344" s="36">
        <v>84.366666666666674</v>
      </c>
      <c r="G344" s="36">
        <v>81.283333333333346</v>
      </c>
      <c r="H344" s="36">
        <v>90.583333333333329</v>
      </c>
      <c r="I344" s="36">
        <v>93.666666666666671</v>
      </c>
      <c r="J344" s="36">
        <v>95.23333333333332</v>
      </c>
      <c r="K344" s="31">
        <v>92.1</v>
      </c>
      <c r="L344" s="31">
        <v>87.45</v>
      </c>
      <c r="M344" s="31">
        <v>12.68595</v>
      </c>
      <c r="N344" s="1"/>
      <c r="O344" s="1"/>
    </row>
    <row r="345" spans="1:15" ht="12.75" customHeight="1">
      <c r="A345" s="33">
        <v>335</v>
      </c>
      <c r="B345" s="53" t="s">
        <v>288</v>
      </c>
      <c r="C345" s="31">
        <v>493.9</v>
      </c>
      <c r="D345" s="36">
        <v>496.11666666666662</v>
      </c>
      <c r="E345" s="36">
        <v>478.83333333333326</v>
      </c>
      <c r="F345" s="36">
        <v>463.76666666666665</v>
      </c>
      <c r="G345" s="36">
        <v>446.48333333333329</v>
      </c>
      <c r="H345" s="36">
        <v>511.18333333333322</v>
      </c>
      <c r="I345" s="36">
        <v>528.4666666666667</v>
      </c>
      <c r="J345" s="36">
        <v>543.53333333333319</v>
      </c>
      <c r="K345" s="31">
        <v>513.4</v>
      </c>
      <c r="L345" s="31">
        <v>481.05</v>
      </c>
      <c r="M345" s="31">
        <v>11.42047</v>
      </c>
      <c r="N345" s="1"/>
      <c r="O345" s="1"/>
    </row>
    <row r="346" spans="1:15" ht="12.75" customHeight="1">
      <c r="A346" s="33">
        <v>336</v>
      </c>
      <c r="B346" s="53" t="s">
        <v>464</v>
      </c>
      <c r="C346" s="31">
        <v>307.95</v>
      </c>
      <c r="D346" s="36">
        <v>309.85000000000002</v>
      </c>
      <c r="E346" s="36">
        <v>304.20000000000005</v>
      </c>
      <c r="F346" s="36">
        <v>300.45000000000005</v>
      </c>
      <c r="G346" s="36">
        <v>294.80000000000007</v>
      </c>
      <c r="H346" s="36">
        <v>313.60000000000002</v>
      </c>
      <c r="I346" s="36">
        <v>319.25</v>
      </c>
      <c r="J346" s="36">
        <v>323</v>
      </c>
      <c r="K346" s="31">
        <v>315.5</v>
      </c>
      <c r="L346" s="31">
        <v>306.10000000000002</v>
      </c>
      <c r="M346" s="31">
        <v>2.0511499999999998</v>
      </c>
      <c r="N346" s="1"/>
      <c r="O346" s="1"/>
    </row>
    <row r="347" spans="1:15" ht="12.75" customHeight="1">
      <c r="A347" s="33">
        <v>337</v>
      </c>
      <c r="B347" s="53" t="s">
        <v>192</v>
      </c>
      <c r="C347" s="31">
        <v>1325.4</v>
      </c>
      <c r="D347" s="36">
        <v>1337.0166666666667</v>
      </c>
      <c r="E347" s="36">
        <v>1305.9833333333333</v>
      </c>
      <c r="F347" s="36">
        <v>1286.5666666666666</v>
      </c>
      <c r="G347" s="36">
        <v>1255.5333333333333</v>
      </c>
      <c r="H347" s="36">
        <v>1356.4333333333334</v>
      </c>
      <c r="I347" s="36">
        <v>1387.4666666666667</v>
      </c>
      <c r="J347" s="36">
        <v>1406.8833333333334</v>
      </c>
      <c r="K347" s="31">
        <v>1368.05</v>
      </c>
      <c r="L347" s="31">
        <v>1317.6</v>
      </c>
      <c r="M347" s="31">
        <v>6.8780799999999997</v>
      </c>
      <c r="N347" s="1"/>
      <c r="O347" s="1"/>
    </row>
    <row r="348" spans="1:15" ht="12.75" customHeight="1">
      <c r="A348" s="33">
        <v>338</v>
      </c>
      <c r="B348" s="53" t="s">
        <v>194</v>
      </c>
      <c r="C348" s="31">
        <v>270.39999999999998</v>
      </c>
      <c r="D348" s="36">
        <v>271.68333333333334</v>
      </c>
      <c r="E348" s="36">
        <v>267.76666666666665</v>
      </c>
      <c r="F348" s="36">
        <v>265.13333333333333</v>
      </c>
      <c r="G348" s="36">
        <v>261.21666666666664</v>
      </c>
      <c r="H348" s="36">
        <v>274.31666666666666</v>
      </c>
      <c r="I348" s="36">
        <v>278.23333333333329</v>
      </c>
      <c r="J348" s="36">
        <v>280.86666666666667</v>
      </c>
      <c r="K348" s="31">
        <v>275.60000000000002</v>
      </c>
      <c r="L348" s="31">
        <v>269.05</v>
      </c>
      <c r="M348" s="31">
        <v>137.80188999999999</v>
      </c>
      <c r="N348" s="1"/>
      <c r="O348" s="1"/>
    </row>
    <row r="349" spans="1:15" ht="12.75" customHeight="1">
      <c r="A349" s="33">
        <v>339</v>
      </c>
      <c r="B349" s="53" t="s">
        <v>289</v>
      </c>
      <c r="C349" s="31">
        <v>612.70000000000005</v>
      </c>
      <c r="D349" s="36">
        <v>614.31666666666672</v>
      </c>
      <c r="E349" s="36">
        <v>601.38333333333344</v>
      </c>
      <c r="F349" s="36">
        <v>590.06666666666672</v>
      </c>
      <c r="G349" s="36">
        <v>577.13333333333344</v>
      </c>
      <c r="H349" s="36">
        <v>625.63333333333344</v>
      </c>
      <c r="I349" s="36">
        <v>638.56666666666661</v>
      </c>
      <c r="J349" s="36">
        <v>649.88333333333344</v>
      </c>
      <c r="K349" s="31">
        <v>627.25</v>
      </c>
      <c r="L349" s="31">
        <v>603</v>
      </c>
      <c r="M349" s="31">
        <v>47.430790000000002</v>
      </c>
      <c r="N349" s="1"/>
      <c r="O349" s="1"/>
    </row>
    <row r="350" spans="1:15" ht="12.75" customHeight="1">
      <c r="A350" s="33">
        <v>340</v>
      </c>
      <c r="B350" s="53" t="s">
        <v>465</v>
      </c>
      <c r="C350" s="31">
        <v>1744.7</v>
      </c>
      <c r="D350" s="36">
        <v>1772.3500000000001</v>
      </c>
      <c r="E350" s="36">
        <v>1702.5000000000002</v>
      </c>
      <c r="F350" s="36">
        <v>1660.3000000000002</v>
      </c>
      <c r="G350" s="36">
        <v>1590.4500000000003</v>
      </c>
      <c r="H350" s="36">
        <v>1814.5500000000002</v>
      </c>
      <c r="I350" s="36">
        <v>1884.4</v>
      </c>
      <c r="J350" s="36">
        <v>1926.6000000000001</v>
      </c>
      <c r="K350" s="31">
        <v>1842.2</v>
      </c>
      <c r="L350" s="31">
        <v>1730.15</v>
      </c>
      <c r="M350" s="31">
        <v>14.14392</v>
      </c>
      <c r="N350" s="1"/>
      <c r="O350" s="1"/>
    </row>
    <row r="351" spans="1:15" ht="12.75" customHeight="1">
      <c r="A351" s="33">
        <v>341</v>
      </c>
      <c r="B351" s="53" t="s">
        <v>290</v>
      </c>
      <c r="C351" s="31">
        <v>369.4</v>
      </c>
      <c r="D351" s="36">
        <v>376.64999999999992</v>
      </c>
      <c r="E351" s="36">
        <v>362.14999999999986</v>
      </c>
      <c r="F351" s="36">
        <v>354.89999999999992</v>
      </c>
      <c r="G351" s="36">
        <v>340.39999999999986</v>
      </c>
      <c r="H351" s="36">
        <v>383.89999999999986</v>
      </c>
      <c r="I351" s="36">
        <v>398.4</v>
      </c>
      <c r="J351" s="36">
        <v>405.64999999999986</v>
      </c>
      <c r="K351" s="31">
        <v>391.15</v>
      </c>
      <c r="L351" s="31">
        <v>369.4</v>
      </c>
      <c r="M351" s="31">
        <v>33.618259999999999</v>
      </c>
      <c r="N351" s="1"/>
      <c r="O351" s="1"/>
    </row>
    <row r="352" spans="1:15" ht="12.75" customHeight="1">
      <c r="A352" s="33">
        <v>342</v>
      </c>
      <c r="B352" s="53" t="s">
        <v>193</v>
      </c>
      <c r="C352" s="31">
        <v>8270.4</v>
      </c>
      <c r="D352" s="36">
        <v>8359.8666666666668</v>
      </c>
      <c r="E352" s="36">
        <v>8100.5333333333328</v>
      </c>
      <c r="F352" s="36">
        <v>7930.6666666666661</v>
      </c>
      <c r="G352" s="36">
        <v>7671.3333333333321</v>
      </c>
      <c r="H352" s="36">
        <v>8529.7333333333336</v>
      </c>
      <c r="I352" s="36">
        <v>8789.0666666666657</v>
      </c>
      <c r="J352" s="36">
        <v>8958.9333333333343</v>
      </c>
      <c r="K352" s="31">
        <v>8619.2000000000007</v>
      </c>
      <c r="L352" s="31">
        <v>8190</v>
      </c>
      <c r="M352" s="31">
        <v>11.96903</v>
      </c>
      <c r="N352" s="1"/>
      <c r="O352" s="1"/>
    </row>
    <row r="353" spans="1:15" ht="12.75" customHeight="1">
      <c r="A353" s="33">
        <v>343</v>
      </c>
      <c r="B353" s="53" t="s">
        <v>466</v>
      </c>
      <c r="C353" s="31">
        <v>204.05</v>
      </c>
      <c r="D353" s="36">
        <v>204.83333333333334</v>
      </c>
      <c r="E353" s="36">
        <v>202.31666666666669</v>
      </c>
      <c r="F353" s="36">
        <v>200.58333333333334</v>
      </c>
      <c r="G353" s="36">
        <v>198.06666666666669</v>
      </c>
      <c r="H353" s="36">
        <v>206.56666666666669</v>
      </c>
      <c r="I353" s="36">
        <v>209.08333333333334</v>
      </c>
      <c r="J353" s="36">
        <v>210.81666666666669</v>
      </c>
      <c r="K353" s="31">
        <v>207.35</v>
      </c>
      <c r="L353" s="31">
        <v>203.1</v>
      </c>
      <c r="M353" s="31">
        <v>2.0192100000000002</v>
      </c>
      <c r="N353" s="1"/>
      <c r="O353" s="1"/>
    </row>
    <row r="354" spans="1:15" ht="12.75" customHeight="1">
      <c r="A354" s="33">
        <v>344</v>
      </c>
      <c r="B354" s="53" t="s">
        <v>291</v>
      </c>
      <c r="C354" s="31">
        <v>1124.0999999999999</v>
      </c>
      <c r="D354" s="36">
        <v>1124.8166666666666</v>
      </c>
      <c r="E354" s="36">
        <v>1094.6333333333332</v>
      </c>
      <c r="F354" s="36">
        <v>1065.1666666666665</v>
      </c>
      <c r="G354" s="36">
        <v>1034.9833333333331</v>
      </c>
      <c r="H354" s="36">
        <v>1154.2833333333333</v>
      </c>
      <c r="I354" s="36">
        <v>1184.4666666666667</v>
      </c>
      <c r="J354" s="36">
        <v>1213.9333333333334</v>
      </c>
      <c r="K354" s="31">
        <v>1155</v>
      </c>
      <c r="L354" s="31">
        <v>1095.3499999999999</v>
      </c>
      <c r="M354" s="31">
        <v>45.415689999999998</v>
      </c>
      <c r="N354" s="1"/>
      <c r="O354" s="1"/>
    </row>
    <row r="355" spans="1:15" ht="12.75" customHeight="1">
      <c r="A355" s="33">
        <v>345</v>
      </c>
      <c r="B355" s="53" t="s">
        <v>467</v>
      </c>
      <c r="C355" s="31">
        <v>244.95</v>
      </c>
      <c r="D355" s="36">
        <v>246.16666666666666</v>
      </c>
      <c r="E355" s="36">
        <v>237.33333333333331</v>
      </c>
      <c r="F355" s="36">
        <v>229.71666666666667</v>
      </c>
      <c r="G355" s="36">
        <v>220.88333333333333</v>
      </c>
      <c r="H355" s="36">
        <v>253.7833333333333</v>
      </c>
      <c r="I355" s="36">
        <v>262.61666666666662</v>
      </c>
      <c r="J355" s="36">
        <v>270.23333333333329</v>
      </c>
      <c r="K355" s="31">
        <v>255</v>
      </c>
      <c r="L355" s="31">
        <v>238.55</v>
      </c>
      <c r="M355" s="31">
        <v>65.429199999999994</v>
      </c>
      <c r="N355" s="1"/>
      <c r="O355" s="1"/>
    </row>
    <row r="356" spans="1:15" ht="12.75" customHeight="1">
      <c r="A356" s="33">
        <v>346</v>
      </c>
      <c r="B356" s="53" t="s">
        <v>201</v>
      </c>
      <c r="C356" s="31">
        <v>3639.95</v>
      </c>
      <c r="D356" s="36">
        <v>3628.0666666666671</v>
      </c>
      <c r="E356" s="36">
        <v>3589.3833333333341</v>
      </c>
      <c r="F356" s="36">
        <v>3538.8166666666671</v>
      </c>
      <c r="G356" s="36">
        <v>3500.1333333333341</v>
      </c>
      <c r="H356" s="36">
        <v>3678.6333333333341</v>
      </c>
      <c r="I356" s="36">
        <v>3717.3166666666675</v>
      </c>
      <c r="J356" s="36">
        <v>3767.8833333333341</v>
      </c>
      <c r="K356" s="31">
        <v>3666.75</v>
      </c>
      <c r="L356" s="31">
        <v>3577.5</v>
      </c>
      <c r="M356" s="31">
        <v>3.3440099999999999</v>
      </c>
      <c r="N356" s="1"/>
      <c r="O356" s="1"/>
    </row>
    <row r="357" spans="1:15" ht="12.75" customHeight="1">
      <c r="A357" s="33">
        <v>347</v>
      </c>
      <c r="B357" s="53" t="s">
        <v>468</v>
      </c>
      <c r="C357" s="31">
        <v>661.1</v>
      </c>
      <c r="D357" s="36">
        <v>666.98333333333335</v>
      </c>
      <c r="E357" s="36">
        <v>652.11666666666667</v>
      </c>
      <c r="F357" s="36">
        <v>643.13333333333333</v>
      </c>
      <c r="G357" s="36">
        <v>628.26666666666665</v>
      </c>
      <c r="H357" s="36">
        <v>675.9666666666667</v>
      </c>
      <c r="I357" s="36">
        <v>690.83333333333348</v>
      </c>
      <c r="J357" s="36">
        <v>699.81666666666672</v>
      </c>
      <c r="K357" s="31">
        <v>681.85</v>
      </c>
      <c r="L357" s="31">
        <v>658</v>
      </c>
      <c r="M357" s="31">
        <v>3.72296</v>
      </c>
      <c r="N357" s="1"/>
      <c r="O357" s="1"/>
    </row>
    <row r="358" spans="1:15" ht="12.75" customHeight="1">
      <c r="A358" s="33">
        <v>348</v>
      </c>
      <c r="B358" s="53" t="s">
        <v>469</v>
      </c>
      <c r="C358" s="31">
        <v>413.2</v>
      </c>
      <c r="D358" s="36">
        <v>417.86666666666662</v>
      </c>
      <c r="E358" s="36">
        <v>402.68333333333322</v>
      </c>
      <c r="F358" s="36">
        <v>392.16666666666663</v>
      </c>
      <c r="G358" s="36">
        <v>376.98333333333323</v>
      </c>
      <c r="H358" s="36">
        <v>428.38333333333321</v>
      </c>
      <c r="I358" s="36">
        <v>443.56666666666661</v>
      </c>
      <c r="J358" s="36">
        <v>454.0833333333332</v>
      </c>
      <c r="K358" s="31">
        <v>433.05</v>
      </c>
      <c r="L358" s="31">
        <v>407.35</v>
      </c>
      <c r="M358" s="31">
        <v>6.2868399999999998</v>
      </c>
      <c r="N358" s="1"/>
      <c r="O358" s="1"/>
    </row>
    <row r="359" spans="1:15" ht="12.75" customHeight="1">
      <c r="A359" s="33">
        <v>349</v>
      </c>
      <c r="B359" s="53" t="s">
        <v>206</v>
      </c>
      <c r="C359" s="31">
        <v>1352</v>
      </c>
      <c r="D359" s="36">
        <v>1359.3</v>
      </c>
      <c r="E359" s="36">
        <v>1335.6</v>
      </c>
      <c r="F359" s="36">
        <v>1319.2</v>
      </c>
      <c r="G359" s="36">
        <v>1295.5</v>
      </c>
      <c r="H359" s="36">
        <v>1375.6999999999998</v>
      </c>
      <c r="I359" s="36">
        <v>1399.4</v>
      </c>
      <c r="J359" s="36">
        <v>1415.7999999999997</v>
      </c>
      <c r="K359" s="31">
        <v>1383</v>
      </c>
      <c r="L359" s="31">
        <v>1342.9</v>
      </c>
      <c r="M359" s="31">
        <v>5.8506400000000003</v>
      </c>
      <c r="N359" s="1"/>
      <c r="O359" s="1"/>
    </row>
    <row r="360" spans="1:15" ht="12.75" customHeight="1">
      <c r="A360" s="33">
        <v>350</v>
      </c>
      <c r="B360" s="53" t="s">
        <v>195</v>
      </c>
      <c r="C360" s="31">
        <v>35141.449999999997</v>
      </c>
      <c r="D360" s="36">
        <v>35361.216666666667</v>
      </c>
      <c r="E360" s="36">
        <v>34772.483333333337</v>
      </c>
      <c r="F360" s="36">
        <v>34403.51666666667</v>
      </c>
      <c r="G360" s="36">
        <v>33814.78333333334</v>
      </c>
      <c r="H360" s="36">
        <v>35730.183333333334</v>
      </c>
      <c r="I360" s="36">
        <v>36318.916666666657</v>
      </c>
      <c r="J360" s="36">
        <v>36687.883333333331</v>
      </c>
      <c r="K360" s="31">
        <v>35949.949999999997</v>
      </c>
      <c r="L360" s="31">
        <v>34992.25</v>
      </c>
      <c r="M360" s="31">
        <v>0.17435999999999999</v>
      </c>
      <c r="N360" s="1"/>
      <c r="O360" s="1"/>
    </row>
    <row r="361" spans="1:15" ht="12.75" customHeight="1">
      <c r="A361" s="33">
        <v>351</v>
      </c>
      <c r="B361" s="53" t="s">
        <v>292</v>
      </c>
      <c r="C361" s="31">
        <v>1377.85</v>
      </c>
      <c r="D361" s="36">
        <v>1415</v>
      </c>
      <c r="E361" s="36">
        <v>1330.35</v>
      </c>
      <c r="F361" s="36">
        <v>1282.8499999999999</v>
      </c>
      <c r="G361" s="36">
        <v>1198.1999999999998</v>
      </c>
      <c r="H361" s="36">
        <v>1462.5</v>
      </c>
      <c r="I361" s="36">
        <v>1547.15</v>
      </c>
      <c r="J361" s="36">
        <v>1594.65</v>
      </c>
      <c r="K361" s="31">
        <v>1499.65</v>
      </c>
      <c r="L361" s="31">
        <v>1367.5</v>
      </c>
      <c r="M361" s="31">
        <v>9.5383800000000001</v>
      </c>
      <c r="N361" s="1"/>
      <c r="O361" s="1"/>
    </row>
    <row r="362" spans="1:15" ht="12.75" customHeight="1">
      <c r="A362" s="33">
        <v>352</v>
      </c>
      <c r="B362" s="53" t="s">
        <v>197</v>
      </c>
      <c r="C362" s="31">
        <v>8210.7999999999993</v>
      </c>
      <c r="D362" s="36">
        <v>8211.9333333333325</v>
      </c>
      <c r="E362" s="36">
        <v>8083.866666666665</v>
      </c>
      <c r="F362" s="36">
        <v>7956.9333333333325</v>
      </c>
      <c r="G362" s="36">
        <v>7828.866666666665</v>
      </c>
      <c r="H362" s="36">
        <v>8338.866666666665</v>
      </c>
      <c r="I362" s="36">
        <v>8466.9333333333343</v>
      </c>
      <c r="J362" s="36">
        <v>8593.866666666665</v>
      </c>
      <c r="K362" s="31">
        <v>8340</v>
      </c>
      <c r="L362" s="31">
        <v>8085</v>
      </c>
      <c r="M362" s="31">
        <v>2.2873100000000002</v>
      </c>
      <c r="N362" s="1"/>
      <c r="O362" s="1"/>
    </row>
    <row r="363" spans="1:15" ht="12.75" customHeight="1">
      <c r="A363" s="33">
        <v>353</v>
      </c>
      <c r="B363" s="53" t="s">
        <v>198</v>
      </c>
      <c r="C363" s="31">
        <v>275.64999999999998</v>
      </c>
      <c r="D363" s="36">
        <v>277.16666666666663</v>
      </c>
      <c r="E363" s="36">
        <v>273.13333333333327</v>
      </c>
      <c r="F363" s="36">
        <v>270.61666666666662</v>
      </c>
      <c r="G363" s="36">
        <v>266.58333333333326</v>
      </c>
      <c r="H363" s="36">
        <v>279.68333333333328</v>
      </c>
      <c r="I363" s="36">
        <v>283.71666666666658</v>
      </c>
      <c r="J363" s="36">
        <v>286.23333333333329</v>
      </c>
      <c r="K363" s="31">
        <v>281.2</v>
      </c>
      <c r="L363" s="31">
        <v>274.64999999999998</v>
      </c>
      <c r="M363" s="31">
        <v>27.2178</v>
      </c>
      <c r="N363" s="1"/>
      <c r="O363" s="1"/>
    </row>
    <row r="364" spans="1:15" ht="12.75" customHeight="1">
      <c r="A364" s="33">
        <v>354</v>
      </c>
      <c r="B364" s="53" t="s">
        <v>470</v>
      </c>
      <c r="C364" s="31">
        <v>4313.8999999999996</v>
      </c>
      <c r="D364" s="36">
        <v>4353.6833333333334</v>
      </c>
      <c r="E364" s="36">
        <v>4246.2166666666672</v>
      </c>
      <c r="F364" s="36">
        <v>4178.5333333333338</v>
      </c>
      <c r="G364" s="36">
        <v>4071.0666666666675</v>
      </c>
      <c r="H364" s="36">
        <v>4421.3666666666668</v>
      </c>
      <c r="I364" s="36">
        <v>4528.8333333333321</v>
      </c>
      <c r="J364" s="36">
        <v>4596.5166666666664</v>
      </c>
      <c r="K364" s="31">
        <v>4461.1499999999996</v>
      </c>
      <c r="L364" s="31">
        <v>4286</v>
      </c>
      <c r="M364" s="31">
        <v>0.19239000000000001</v>
      </c>
      <c r="N364" s="1"/>
      <c r="O364" s="1"/>
    </row>
    <row r="365" spans="1:15" ht="12.75" customHeight="1">
      <c r="A365" s="33">
        <v>355</v>
      </c>
      <c r="B365" s="53" t="s">
        <v>471</v>
      </c>
      <c r="C365" s="31">
        <v>2805.55</v>
      </c>
      <c r="D365" s="36">
        <v>2808.6</v>
      </c>
      <c r="E365" s="36">
        <v>2678.2</v>
      </c>
      <c r="F365" s="36">
        <v>2550.85</v>
      </c>
      <c r="G365" s="36">
        <v>2420.4499999999998</v>
      </c>
      <c r="H365" s="36">
        <v>2935.95</v>
      </c>
      <c r="I365" s="36">
        <v>3066.3500000000004</v>
      </c>
      <c r="J365" s="36">
        <v>3193.7</v>
      </c>
      <c r="K365" s="31">
        <v>2939</v>
      </c>
      <c r="L365" s="31">
        <v>2681.25</v>
      </c>
      <c r="M365" s="31">
        <v>4.0796400000000004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2855.9</v>
      </c>
      <c r="D366" s="36">
        <v>2874.6333333333332</v>
      </c>
      <c r="E366" s="36">
        <v>2831.2666666666664</v>
      </c>
      <c r="F366" s="36">
        <v>2806.6333333333332</v>
      </c>
      <c r="G366" s="36">
        <v>2763.2666666666664</v>
      </c>
      <c r="H366" s="36">
        <v>2899.2666666666664</v>
      </c>
      <c r="I366" s="36">
        <v>2942.6333333333332</v>
      </c>
      <c r="J366" s="36">
        <v>2967.2666666666664</v>
      </c>
      <c r="K366" s="31">
        <v>2918</v>
      </c>
      <c r="L366" s="31">
        <v>2850</v>
      </c>
      <c r="M366" s="31">
        <v>2.4808300000000001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859.85</v>
      </c>
      <c r="D367" s="36">
        <v>863.85</v>
      </c>
      <c r="E367" s="36">
        <v>852.15000000000009</v>
      </c>
      <c r="F367" s="36">
        <v>844.45</v>
      </c>
      <c r="G367" s="36">
        <v>832.75000000000011</v>
      </c>
      <c r="H367" s="36">
        <v>871.55000000000007</v>
      </c>
      <c r="I367" s="36">
        <v>883.25000000000011</v>
      </c>
      <c r="J367" s="36">
        <v>890.95</v>
      </c>
      <c r="K367" s="31">
        <v>875.55</v>
      </c>
      <c r="L367" s="31">
        <v>856.15</v>
      </c>
      <c r="M367" s="31">
        <v>12.646570000000001</v>
      </c>
      <c r="N367" s="1"/>
      <c r="O367" s="1"/>
    </row>
    <row r="368" spans="1:15" ht="12.75" customHeight="1">
      <c r="A368" s="33">
        <v>358</v>
      </c>
      <c r="B368" s="53" t="s">
        <v>472</v>
      </c>
      <c r="C368" s="31">
        <v>123.45</v>
      </c>
      <c r="D368" s="36">
        <v>123.5</v>
      </c>
      <c r="E368" s="36">
        <v>122.05</v>
      </c>
      <c r="F368" s="36">
        <v>120.64999999999999</v>
      </c>
      <c r="G368" s="36">
        <v>119.19999999999999</v>
      </c>
      <c r="H368" s="36">
        <v>124.9</v>
      </c>
      <c r="I368" s="36">
        <v>126.35</v>
      </c>
      <c r="J368" s="36">
        <v>127.75000000000001</v>
      </c>
      <c r="K368" s="31">
        <v>124.95</v>
      </c>
      <c r="L368" s="31">
        <v>122.1</v>
      </c>
      <c r="M368" s="31">
        <v>28.065149999999999</v>
      </c>
      <c r="N368" s="1"/>
      <c r="O368" s="1"/>
    </row>
    <row r="369" spans="1:15" ht="12.75" customHeight="1">
      <c r="A369" s="33">
        <v>359</v>
      </c>
      <c r="B369" s="53" t="s">
        <v>473</v>
      </c>
      <c r="C369" s="31">
        <v>1450.95</v>
      </c>
      <c r="D369" s="36">
        <v>1467.3833333333332</v>
      </c>
      <c r="E369" s="36">
        <v>1403.7666666666664</v>
      </c>
      <c r="F369" s="36">
        <v>1356.5833333333333</v>
      </c>
      <c r="G369" s="36">
        <v>1292.9666666666665</v>
      </c>
      <c r="H369" s="36">
        <v>1514.5666666666664</v>
      </c>
      <c r="I369" s="36">
        <v>1578.1833333333332</v>
      </c>
      <c r="J369" s="36">
        <v>1625.3666666666663</v>
      </c>
      <c r="K369" s="31">
        <v>1531</v>
      </c>
      <c r="L369" s="31">
        <v>1420.2</v>
      </c>
      <c r="M369" s="31">
        <v>1.3441700000000001</v>
      </c>
      <c r="N369" s="1"/>
      <c r="O369" s="1"/>
    </row>
    <row r="370" spans="1:15" ht="12.75" customHeight="1">
      <c r="A370" s="33">
        <v>360</v>
      </c>
      <c r="B370" s="53" t="s">
        <v>203</v>
      </c>
      <c r="C370" s="31">
        <v>4854.8500000000004</v>
      </c>
      <c r="D370" s="36">
        <v>4884.95</v>
      </c>
      <c r="E370" s="36">
        <v>4804.8999999999996</v>
      </c>
      <c r="F370" s="36">
        <v>4754.95</v>
      </c>
      <c r="G370" s="36">
        <v>4674.8999999999996</v>
      </c>
      <c r="H370" s="36">
        <v>4934.8999999999996</v>
      </c>
      <c r="I370" s="36">
        <v>5014.9500000000007</v>
      </c>
      <c r="J370" s="36">
        <v>5064.8999999999996</v>
      </c>
      <c r="K370" s="31">
        <v>4965</v>
      </c>
      <c r="L370" s="31">
        <v>4835</v>
      </c>
      <c r="M370" s="31">
        <v>2.6410100000000001</v>
      </c>
      <c r="N370" s="1"/>
      <c r="O370" s="1"/>
    </row>
    <row r="371" spans="1:15" ht="12.75" customHeight="1">
      <c r="A371" s="33">
        <v>361</v>
      </c>
      <c r="B371" s="53" t="s">
        <v>474</v>
      </c>
      <c r="C371" s="31">
        <v>816.4</v>
      </c>
      <c r="D371" s="36">
        <v>827.46666666666658</v>
      </c>
      <c r="E371" s="36">
        <v>799.98333333333312</v>
      </c>
      <c r="F371" s="36">
        <v>783.56666666666649</v>
      </c>
      <c r="G371" s="36">
        <v>756.08333333333303</v>
      </c>
      <c r="H371" s="36">
        <v>843.88333333333321</v>
      </c>
      <c r="I371" s="36">
        <v>871.36666666666656</v>
      </c>
      <c r="J371" s="36">
        <v>887.7833333333333</v>
      </c>
      <c r="K371" s="31">
        <v>854.95</v>
      </c>
      <c r="L371" s="31">
        <v>811.05</v>
      </c>
      <c r="M371" s="31">
        <v>2.6047400000000001</v>
      </c>
      <c r="N371" s="1"/>
      <c r="O371" s="1"/>
    </row>
    <row r="372" spans="1:15" ht="12.75" customHeight="1">
      <c r="A372" s="33">
        <v>362</v>
      </c>
      <c r="B372" s="53" t="s">
        <v>293</v>
      </c>
      <c r="C372" s="31">
        <v>471.95</v>
      </c>
      <c r="D372" s="36">
        <v>465.65000000000003</v>
      </c>
      <c r="E372" s="36">
        <v>451.30000000000007</v>
      </c>
      <c r="F372" s="36">
        <v>430.65000000000003</v>
      </c>
      <c r="G372" s="36">
        <v>416.30000000000007</v>
      </c>
      <c r="H372" s="36">
        <v>486.30000000000007</v>
      </c>
      <c r="I372" s="36">
        <v>500.65000000000009</v>
      </c>
      <c r="J372" s="36">
        <v>521.30000000000007</v>
      </c>
      <c r="K372" s="31">
        <v>480</v>
      </c>
      <c r="L372" s="31">
        <v>445</v>
      </c>
      <c r="M372" s="31">
        <v>58.441049999999997</v>
      </c>
      <c r="N372" s="1"/>
      <c r="O372" s="1"/>
    </row>
    <row r="373" spans="1:15" ht="12.75" customHeight="1">
      <c r="A373" s="33">
        <v>363</v>
      </c>
      <c r="B373" s="53" t="s">
        <v>199</v>
      </c>
      <c r="C373" s="31">
        <v>429.05</v>
      </c>
      <c r="D373" s="36">
        <v>429.15000000000003</v>
      </c>
      <c r="E373" s="36">
        <v>423.25000000000006</v>
      </c>
      <c r="F373" s="36">
        <v>417.45000000000005</v>
      </c>
      <c r="G373" s="36">
        <v>411.55000000000007</v>
      </c>
      <c r="H373" s="36">
        <v>434.95000000000005</v>
      </c>
      <c r="I373" s="36">
        <v>440.85</v>
      </c>
      <c r="J373" s="36">
        <v>446.65000000000003</v>
      </c>
      <c r="K373" s="31">
        <v>435.05</v>
      </c>
      <c r="L373" s="31">
        <v>423.35</v>
      </c>
      <c r="M373" s="31">
        <v>158.4205</v>
      </c>
      <c r="N373" s="1"/>
      <c r="O373" s="1"/>
    </row>
    <row r="374" spans="1:15" ht="12.75" customHeight="1">
      <c r="A374" s="33">
        <v>364</v>
      </c>
      <c r="B374" s="53" t="s">
        <v>204</v>
      </c>
      <c r="C374" s="31">
        <v>285.14999999999998</v>
      </c>
      <c r="D374" s="36">
        <v>285.51666666666665</v>
      </c>
      <c r="E374" s="36">
        <v>282.38333333333333</v>
      </c>
      <c r="F374" s="36">
        <v>279.61666666666667</v>
      </c>
      <c r="G374" s="36">
        <v>276.48333333333335</v>
      </c>
      <c r="H374" s="36">
        <v>288.2833333333333</v>
      </c>
      <c r="I374" s="36">
        <v>291.41666666666663</v>
      </c>
      <c r="J374" s="36">
        <v>294.18333333333328</v>
      </c>
      <c r="K374" s="31">
        <v>288.64999999999998</v>
      </c>
      <c r="L374" s="31">
        <v>282.75</v>
      </c>
      <c r="M374" s="31">
        <v>179.06155000000001</v>
      </c>
      <c r="N374" s="1"/>
      <c r="O374" s="1"/>
    </row>
    <row r="375" spans="1:15" ht="12.75" customHeight="1">
      <c r="A375" s="33">
        <v>365</v>
      </c>
      <c r="B375" s="53" t="s">
        <v>475</v>
      </c>
      <c r="C375" s="31">
        <v>485.05</v>
      </c>
      <c r="D375" s="36">
        <v>484.65000000000003</v>
      </c>
      <c r="E375" s="36">
        <v>480.25000000000006</v>
      </c>
      <c r="F375" s="36">
        <v>475.45000000000005</v>
      </c>
      <c r="G375" s="36">
        <v>471.05000000000007</v>
      </c>
      <c r="H375" s="36">
        <v>489.45000000000005</v>
      </c>
      <c r="I375" s="36">
        <v>493.85</v>
      </c>
      <c r="J375" s="36">
        <v>498.65000000000003</v>
      </c>
      <c r="K375" s="31">
        <v>489.05</v>
      </c>
      <c r="L375" s="31">
        <v>479.85</v>
      </c>
      <c r="M375" s="31">
        <v>5.8697699999999999</v>
      </c>
      <c r="N375" s="1"/>
      <c r="O375" s="1"/>
    </row>
    <row r="376" spans="1:15" ht="12.75" customHeight="1">
      <c r="A376" s="33">
        <v>366</v>
      </c>
      <c r="B376" s="53" t="s">
        <v>294</v>
      </c>
      <c r="C376" s="31">
        <v>1158.4000000000001</v>
      </c>
      <c r="D376" s="36">
        <v>1158.0666666666666</v>
      </c>
      <c r="E376" s="36">
        <v>1113.3833333333332</v>
      </c>
      <c r="F376" s="36">
        <v>1068.3666666666666</v>
      </c>
      <c r="G376" s="36">
        <v>1023.6833333333332</v>
      </c>
      <c r="H376" s="36">
        <v>1203.0833333333333</v>
      </c>
      <c r="I376" s="36">
        <v>1247.7666666666667</v>
      </c>
      <c r="J376" s="36">
        <v>1292.7833333333333</v>
      </c>
      <c r="K376" s="31">
        <v>1202.75</v>
      </c>
      <c r="L376" s="31">
        <v>1113.05</v>
      </c>
      <c r="M376" s="31">
        <v>9.6161600000000007</v>
      </c>
      <c r="N376" s="1"/>
      <c r="O376" s="1"/>
    </row>
    <row r="377" spans="1:15" ht="12.75" customHeight="1">
      <c r="A377" s="33">
        <v>367</v>
      </c>
      <c r="B377" s="53" t="s">
        <v>476</v>
      </c>
      <c r="C377" s="31">
        <v>547.6</v>
      </c>
      <c r="D377" s="36">
        <v>550.86666666666667</v>
      </c>
      <c r="E377" s="36">
        <v>541.38333333333333</v>
      </c>
      <c r="F377" s="36">
        <v>535.16666666666663</v>
      </c>
      <c r="G377" s="36">
        <v>525.68333333333328</v>
      </c>
      <c r="H377" s="36">
        <v>557.08333333333337</v>
      </c>
      <c r="I377" s="36">
        <v>566.56666666666672</v>
      </c>
      <c r="J377" s="36">
        <v>572.78333333333342</v>
      </c>
      <c r="K377" s="31">
        <v>560.35</v>
      </c>
      <c r="L377" s="31">
        <v>544.65</v>
      </c>
      <c r="M377" s="31">
        <v>1.45699</v>
      </c>
      <c r="N377" s="1"/>
      <c r="O377" s="1"/>
    </row>
    <row r="378" spans="1:15" ht="12.75" customHeight="1">
      <c r="A378" s="33">
        <v>368</v>
      </c>
      <c r="B378" s="53" t="s">
        <v>477</v>
      </c>
      <c r="C378" s="31">
        <v>171.1</v>
      </c>
      <c r="D378" s="36">
        <v>168.43333333333331</v>
      </c>
      <c r="E378" s="36">
        <v>164.26666666666662</v>
      </c>
      <c r="F378" s="36">
        <v>157.43333333333331</v>
      </c>
      <c r="G378" s="36">
        <v>153.26666666666662</v>
      </c>
      <c r="H378" s="36">
        <v>175.26666666666662</v>
      </c>
      <c r="I378" s="36">
        <v>179.43333333333331</v>
      </c>
      <c r="J378" s="36">
        <v>186.26666666666662</v>
      </c>
      <c r="K378" s="31">
        <v>172.6</v>
      </c>
      <c r="L378" s="31">
        <v>161.6</v>
      </c>
      <c r="M378" s="31">
        <v>7.76858</v>
      </c>
      <c r="N378" s="1"/>
      <c r="O378" s="1"/>
    </row>
    <row r="379" spans="1:15" ht="12.75" customHeight="1">
      <c r="A379" s="33">
        <v>369</v>
      </c>
      <c r="B379" s="53" t="s">
        <v>894</v>
      </c>
      <c r="C379" s="31">
        <v>5077.5</v>
      </c>
      <c r="D379" s="36">
        <v>5079.8</v>
      </c>
      <c r="E379" s="36">
        <v>5047.75</v>
      </c>
      <c r="F379" s="36">
        <v>5018</v>
      </c>
      <c r="G379" s="36">
        <v>4985.95</v>
      </c>
      <c r="H379" s="36">
        <v>5109.55</v>
      </c>
      <c r="I379" s="36">
        <v>5141.6000000000013</v>
      </c>
      <c r="J379" s="36">
        <v>5171.3500000000004</v>
      </c>
      <c r="K379" s="31">
        <v>5111.8500000000004</v>
      </c>
      <c r="L379" s="31">
        <v>5050.05</v>
      </c>
      <c r="M379" s="31">
        <v>0.10253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15620.35</v>
      </c>
      <c r="D380" s="36">
        <v>15740</v>
      </c>
      <c r="E380" s="36">
        <v>15450.35</v>
      </c>
      <c r="F380" s="36">
        <v>15280.35</v>
      </c>
      <c r="G380" s="36">
        <v>14990.7</v>
      </c>
      <c r="H380" s="36">
        <v>15910</v>
      </c>
      <c r="I380" s="36">
        <v>16199.650000000001</v>
      </c>
      <c r="J380" s="36">
        <v>16369.65</v>
      </c>
      <c r="K380" s="31">
        <v>16029.65</v>
      </c>
      <c r="L380" s="31">
        <v>15570</v>
      </c>
      <c r="M380" s="31">
        <v>2.639E-2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125.95</v>
      </c>
      <c r="D381" s="36">
        <v>126.96666666666665</v>
      </c>
      <c r="E381" s="36">
        <v>123.83333333333331</v>
      </c>
      <c r="F381" s="36">
        <v>121.71666666666665</v>
      </c>
      <c r="G381" s="36">
        <v>118.58333333333331</v>
      </c>
      <c r="H381" s="36">
        <v>129.08333333333331</v>
      </c>
      <c r="I381" s="36">
        <v>132.21666666666667</v>
      </c>
      <c r="J381" s="36">
        <v>134.33333333333331</v>
      </c>
      <c r="K381" s="31">
        <v>130.1</v>
      </c>
      <c r="L381" s="31">
        <v>124.85</v>
      </c>
      <c r="M381" s="31">
        <v>437.24417</v>
      </c>
      <c r="N381" s="1"/>
      <c r="O381" s="1"/>
    </row>
    <row r="382" spans="1:15" ht="12.75" customHeight="1">
      <c r="A382" s="33">
        <v>372</v>
      </c>
      <c r="B382" s="53" t="s">
        <v>478</v>
      </c>
      <c r="C382" s="31">
        <v>492.7</v>
      </c>
      <c r="D382" s="36">
        <v>488.45</v>
      </c>
      <c r="E382" s="36">
        <v>479.25</v>
      </c>
      <c r="F382" s="36">
        <v>465.8</v>
      </c>
      <c r="G382" s="36">
        <v>456.6</v>
      </c>
      <c r="H382" s="36">
        <v>501.9</v>
      </c>
      <c r="I382" s="36">
        <v>511.09999999999991</v>
      </c>
      <c r="J382" s="36">
        <v>524.54999999999995</v>
      </c>
      <c r="K382" s="31">
        <v>497.65</v>
      </c>
      <c r="L382" s="31">
        <v>475</v>
      </c>
      <c r="M382" s="31">
        <v>5.1636199999999999</v>
      </c>
      <c r="N382" s="1"/>
      <c r="O382" s="1"/>
    </row>
    <row r="383" spans="1:15" ht="12.75" customHeight="1">
      <c r="A383" s="33">
        <v>373</v>
      </c>
      <c r="B383" s="53" t="s">
        <v>209</v>
      </c>
      <c r="C383" s="31">
        <v>249.55</v>
      </c>
      <c r="D383" s="36">
        <v>248.58333333333334</v>
      </c>
      <c r="E383" s="36">
        <v>244.9666666666667</v>
      </c>
      <c r="F383" s="36">
        <v>240.38333333333335</v>
      </c>
      <c r="G383" s="36">
        <v>236.76666666666671</v>
      </c>
      <c r="H383" s="36">
        <v>253.16666666666669</v>
      </c>
      <c r="I383" s="36">
        <v>256.7833333333333</v>
      </c>
      <c r="J383" s="36">
        <v>261.36666666666667</v>
      </c>
      <c r="K383" s="31">
        <v>252.2</v>
      </c>
      <c r="L383" s="31">
        <v>244</v>
      </c>
      <c r="M383" s="31">
        <v>66.822509999999994</v>
      </c>
      <c r="N383" s="1"/>
      <c r="O383" s="1"/>
    </row>
    <row r="384" spans="1:15" ht="12.75" customHeight="1">
      <c r="A384" s="33">
        <v>374</v>
      </c>
      <c r="B384" s="53" t="s">
        <v>210</v>
      </c>
      <c r="C384" s="31">
        <v>483.5</v>
      </c>
      <c r="D384" s="36">
        <v>483.48333333333335</v>
      </c>
      <c r="E384" s="36">
        <v>474.86666666666667</v>
      </c>
      <c r="F384" s="36">
        <v>466.23333333333335</v>
      </c>
      <c r="G384" s="36">
        <v>457.61666666666667</v>
      </c>
      <c r="H384" s="36">
        <v>492.11666666666667</v>
      </c>
      <c r="I384" s="36">
        <v>500.73333333333335</v>
      </c>
      <c r="J384" s="36">
        <v>509.36666666666667</v>
      </c>
      <c r="K384" s="31">
        <v>492.1</v>
      </c>
      <c r="L384" s="31">
        <v>474.85</v>
      </c>
      <c r="M384" s="31">
        <v>193.98756</v>
      </c>
      <c r="N384" s="1"/>
      <c r="O384" s="1"/>
    </row>
    <row r="385" spans="1:15" ht="12.75" customHeight="1">
      <c r="A385" s="33">
        <v>375</v>
      </c>
      <c r="B385" s="53" t="s">
        <v>479</v>
      </c>
      <c r="C385" s="31">
        <v>532.15</v>
      </c>
      <c r="D385" s="36">
        <v>532.01666666666665</v>
      </c>
      <c r="E385" s="36">
        <v>520.13333333333333</v>
      </c>
      <c r="F385" s="36">
        <v>508.11666666666667</v>
      </c>
      <c r="G385" s="36">
        <v>496.23333333333335</v>
      </c>
      <c r="H385" s="36">
        <v>544.0333333333333</v>
      </c>
      <c r="I385" s="36">
        <v>555.91666666666652</v>
      </c>
      <c r="J385" s="36">
        <v>567.93333333333328</v>
      </c>
      <c r="K385" s="31">
        <v>543.9</v>
      </c>
      <c r="L385" s="31">
        <v>520</v>
      </c>
      <c r="M385" s="31">
        <v>4.4016799999999998</v>
      </c>
      <c r="N385" s="1"/>
      <c r="O385" s="1"/>
    </row>
    <row r="386" spans="1:15" ht="12.75" customHeight="1">
      <c r="A386" s="33">
        <v>376</v>
      </c>
      <c r="B386" s="53" t="s">
        <v>480</v>
      </c>
      <c r="C386" s="31">
        <v>692.75</v>
      </c>
      <c r="D386" s="36">
        <v>701.58333333333337</v>
      </c>
      <c r="E386" s="36">
        <v>677.16666666666674</v>
      </c>
      <c r="F386" s="36">
        <v>661.58333333333337</v>
      </c>
      <c r="G386" s="36">
        <v>637.16666666666674</v>
      </c>
      <c r="H386" s="36">
        <v>717.16666666666674</v>
      </c>
      <c r="I386" s="36">
        <v>741.58333333333348</v>
      </c>
      <c r="J386" s="36">
        <v>757.16666666666674</v>
      </c>
      <c r="K386" s="31">
        <v>726</v>
      </c>
      <c r="L386" s="31">
        <v>686</v>
      </c>
      <c r="M386" s="31">
        <v>15.83549</v>
      </c>
      <c r="N386" s="1"/>
      <c r="O386" s="1"/>
    </row>
    <row r="387" spans="1:15" ht="12.75" customHeight="1">
      <c r="A387" s="33">
        <v>377</v>
      </c>
      <c r="B387" s="53" t="s">
        <v>481</v>
      </c>
      <c r="C387" s="31">
        <v>1542.15</v>
      </c>
      <c r="D387" s="36">
        <v>1539.8333333333333</v>
      </c>
      <c r="E387" s="36">
        <v>1529.6666666666665</v>
      </c>
      <c r="F387" s="36">
        <v>1517.1833333333332</v>
      </c>
      <c r="G387" s="36">
        <v>1507.0166666666664</v>
      </c>
      <c r="H387" s="36">
        <v>1552.3166666666666</v>
      </c>
      <c r="I387" s="36">
        <v>1562.4833333333331</v>
      </c>
      <c r="J387" s="36">
        <v>1574.9666666666667</v>
      </c>
      <c r="K387" s="31">
        <v>1550</v>
      </c>
      <c r="L387" s="31">
        <v>1527.35</v>
      </c>
      <c r="M387" s="31">
        <v>1.14405</v>
      </c>
      <c r="N387" s="1"/>
      <c r="O387" s="1"/>
    </row>
    <row r="388" spans="1:15" ht="12.75" customHeight="1">
      <c r="A388" s="33">
        <v>378</v>
      </c>
      <c r="B388" s="53" t="s">
        <v>482</v>
      </c>
      <c r="C388" s="31">
        <v>243.45</v>
      </c>
      <c r="D388" s="36">
        <v>245.04999999999998</v>
      </c>
      <c r="E388" s="36">
        <v>237.64999999999998</v>
      </c>
      <c r="F388" s="36">
        <v>231.85</v>
      </c>
      <c r="G388" s="36">
        <v>224.45</v>
      </c>
      <c r="H388" s="36">
        <v>250.84999999999997</v>
      </c>
      <c r="I388" s="36">
        <v>258.25</v>
      </c>
      <c r="J388" s="36">
        <v>264.04999999999995</v>
      </c>
      <c r="K388" s="31">
        <v>252.45</v>
      </c>
      <c r="L388" s="31">
        <v>239.25</v>
      </c>
      <c r="M388" s="31">
        <v>196.93167</v>
      </c>
      <c r="N388" s="1"/>
      <c r="O388" s="1"/>
    </row>
    <row r="389" spans="1:15" ht="12.75" customHeight="1">
      <c r="A389" s="33">
        <v>379</v>
      </c>
      <c r="B389" s="53" t="s">
        <v>207</v>
      </c>
      <c r="C389" s="31">
        <v>172.05</v>
      </c>
      <c r="D389" s="36">
        <v>170.28333333333333</v>
      </c>
      <c r="E389" s="36">
        <v>166.61666666666667</v>
      </c>
      <c r="F389" s="36">
        <v>161.18333333333334</v>
      </c>
      <c r="G389" s="36">
        <v>157.51666666666668</v>
      </c>
      <c r="H389" s="36">
        <v>175.71666666666667</v>
      </c>
      <c r="I389" s="36">
        <v>179.38333333333335</v>
      </c>
      <c r="J389" s="36">
        <v>184.81666666666666</v>
      </c>
      <c r="K389" s="31">
        <v>173.95</v>
      </c>
      <c r="L389" s="31">
        <v>164.85</v>
      </c>
      <c r="M389" s="31">
        <v>59.863129999999998</v>
      </c>
      <c r="N389" s="1"/>
      <c r="O389" s="1"/>
    </row>
    <row r="390" spans="1:15" ht="12.75" customHeight="1">
      <c r="A390" s="33">
        <v>380</v>
      </c>
      <c r="B390" s="53" t="s">
        <v>483</v>
      </c>
      <c r="C390" s="31">
        <v>1100.0999999999999</v>
      </c>
      <c r="D390" s="36">
        <v>1113.4666666666665</v>
      </c>
      <c r="E390" s="36">
        <v>1083.9333333333329</v>
      </c>
      <c r="F390" s="36">
        <v>1067.7666666666664</v>
      </c>
      <c r="G390" s="36">
        <v>1038.2333333333329</v>
      </c>
      <c r="H390" s="36">
        <v>1129.633333333333</v>
      </c>
      <c r="I390" s="36">
        <v>1159.1666666666663</v>
      </c>
      <c r="J390" s="36">
        <v>1175.333333333333</v>
      </c>
      <c r="K390" s="31">
        <v>1143</v>
      </c>
      <c r="L390" s="31">
        <v>1097.3</v>
      </c>
      <c r="M390" s="31">
        <v>2.3499300000000001</v>
      </c>
      <c r="N390" s="1"/>
      <c r="O390" s="1"/>
    </row>
    <row r="391" spans="1:15" ht="12.75" customHeight="1">
      <c r="A391" s="33">
        <v>381</v>
      </c>
      <c r="B391" s="53" t="s">
        <v>484</v>
      </c>
      <c r="C391" s="31">
        <v>305</v>
      </c>
      <c r="D391" s="36">
        <v>307.59999999999997</v>
      </c>
      <c r="E391" s="36">
        <v>301.39999999999992</v>
      </c>
      <c r="F391" s="36">
        <v>297.79999999999995</v>
      </c>
      <c r="G391" s="36">
        <v>291.59999999999991</v>
      </c>
      <c r="H391" s="36">
        <v>311.19999999999993</v>
      </c>
      <c r="I391" s="36">
        <v>317.39999999999998</v>
      </c>
      <c r="J391" s="36">
        <v>320.99999999999994</v>
      </c>
      <c r="K391" s="31">
        <v>313.8</v>
      </c>
      <c r="L391" s="31">
        <v>304</v>
      </c>
      <c r="M391" s="31">
        <v>6.10046</v>
      </c>
      <c r="N391" s="1"/>
      <c r="O391" s="1"/>
    </row>
    <row r="392" spans="1:15" ht="12.75" customHeight="1">
      <c r="A392" s="33">
        <v>382</v>
      </c>
      <c r="B392" s="53" t="s">
        <v>485</v>
      </c>
      <c r="C392" s="31">
        <v>258.45</v>
      </c>
      <c r="D392" s="36">
        <v>264.10000000000002</v>
      </c>
      <c r="E392" s="36">
        <v>250.95000000000005</v>
      </c>
      <c r="F392" s="36">
        <v>243.45000000000005</v>
      </c>
      <c r="G392" s="36">
        <v>230.30000000000007</v>
      </c>
      <c r="H392" s="36">
        <v>271.60000000000002</v>
      </c>
      <c r="I392" s="36">
        <v>284.75</v>
      </c>
      <c r="J392" s="36">
        <v>292.25</v>
      </c>
      <c r="K392" s="31">
        <v>277.25</v>
      </c>
      <c r="L392" s="31">
        <v>256.60000000000002</v>
      </c>
      <c r="M392" s="31">
        <v>30.883929999999999</v>
      </c>
      <c r="N392" s="1"/>
      <c r="O392" s="1"/>
    </row>
    <row r="393" spans="1:15" ht="12.75" customHeight="1">
      <c r="A393" s="33">
        <v>383</v>
      </c>
      <c r="B393" s="53" t="s">
        <v>486</v>
      </c>
      <c r="C393" s="31">
        <v>132.19999999999999</v>
      </c>
      <c r="D393" s="36">
        <v>133.68333333333334</v>
      </c>
      <c r="E393" s="36">
        <v>129.56666666666666</v>
      </c>
      <c r="F393" s="36">
        <v>126.93333333333334</v>
      </c>
      <c r="G393" s="36">
        <v>122.81666666666666</v>
      </c>
      <c r="H393" s="36">
        <v>136.31666666666666</v>
      </c>
      <c r="I393" s="36">
        <v>140.43333333333334</v>
      </c>
      <c r="J393" s="36">
        <v>143.06666666666666</v>
      </c>
      <c r="K393" s="31">
        <v>137.80000000000001</v>
      </c>
      <c r="L393" s="31">
        <v>131.05000000000001</v>
      </c>
      <c r="M393" s="31">
        <v>24.850650000000002</v>
      </c>
      <c r="N393" s="1"/>
      <c r="O393" s="1"/>
    </row>
    <row r="394" spans="1:15" ht="12.75" customHeight="1">
      <c r="A394" s="33">
        <v>384</v>
      </c>
      <c r="B394" s="53" t="s">
        <v>487</v>
      </c>
      <c r="C394" s="31">
        <v>2701.2</v>
      </c>
      <c r="D394" s="36">
        <v>2748.3166666666671</v>
      </c>
      <c r="E394" s="36">
        <v>2619.8833333333341</v>
      </c>
      <c r="F394" s="36">
        <v>2538.5666666666671</v>
      </c>
      <c r="G394" s="36">
        <v>2410.1333333333341</v>
      </c>
      <c r="H394" s="36">
        <v>2829.6333333333341</v>
      </c>
      <c r="I394" s="36">
        <v>2958.0666666666675</v>
      </c>
      <c r="J394" s="36">
        <v>3039.3833333333341</v>
      </c>
      <c r="K394" s="31">
        <v>2876.75</v>
      </c>
      <c r="L394" s="31">
        <v>2667</v>
      </c>
      <c r="M394" s="31">
        <v>2.3943400000000001</v>
      </c>
      <c r="N394" s="1"/>
      <c r="O394" s="1"/>
    </row>
    <row r="395" spans="1:15" ht="12.75" customHeight="1">
      <c r="A395" s="33">
        <v>385</v>
      </c>
      <c r="B395" s="53" t="s">
        <v>488</v>
      </c>
      <c r="C395" s="31">
        <v>71.650000000000006</v>
      </c>
      <c r="D395" s="36">
        <v>72.95</v>
      </c>
      <c r="E395" s="36">
        <v>69.650000000000006</v>
      </c>
      <c r="F395" s="36">
        <v>67.650000000000006</v>
      </c>
      <c r="G395" s="36">
        <v>64.350000000000009</v>
      </c>
      <c r="H395" s="36">
        <v>74.95</v>
      </c>
      <c r="I395" s="36">
        <v>78.249999999999986</v>
      </c>
      <c r="J395" s="36">
        <v>80.25</v>
      </c>
      <c r="K395" s="31">
        <v>76.25</v>
      </c>
      <c r="L395" s="31">
        <v>70.95</v>
      </c>
      <c r="M395" s="31">
        <v>48.719270000000002</v>
      </c>
      <c r="N395" s="1"/>
      <c r="O395" s="1"/>
    </row>
    <row r="396" spans="1:15" ht="12.75" customHeight="1">
      <c r="A396" s="33">
        <v>386</v>
      </c>
      <c r="B396" s="53" t="s">
        <v>489</v>
      </c>
      <c r="C396" s="31">
        <v>1680.5</v>
      </c>
      <c r="D396" s="36">
        <v>1681.3833333333332</v>
      </c>
      <c r="E396" s="36">
        <v>1659.1166666666663</v>
      </c>
      <c r="F396" s="36">
        <v>1637.7333333333331</v>
      </c>
      <c r="G396" s="36">
        <v>1615.4666666666662</v>
      </c>
      <c r="H396" s="36">
        <v>1702.7666666666664</v>
      </c>
      <c r="I396" s="36">
        <v>1725.0333333333333</v>
      </c>
      <c r="J396" s="36">
        <v>1746.4166666666665</v>
      </c>
      <c r="K396" s="31">
        <v>1703.65</v>
      </c>
      <c r="L396" s="31">
        <v>1660</v>
      </c>
      <c r="M396" s="31">
        <v>1.6073</v>
      </c>
      <c r="N396" s="1"/>
      <c r="O396" s="1"/>
    </row>
    <row r="397" spans="1:15" ht="12.75" customHeight="1">
      <c r="A397" s="33">
        <v>387</v>
      </c>
      <c r="B397" s="53" t="s">
        <v>490</v>
      </c>
      <c r="C397" s="31">
        <v>199.85</v>
      </c>
      <c r="D397" s="36">
        <v>200.15</v>
      </c>
      <c r="E397" s="36">
        <v>194.3</v>
      </c>
      <c r="F397" s="36">
        <v>188.75</v>
      </c>
      <c r="G397" s="36">
        <v>182.9</v>
      </c>
      <c r="H397" s="36">
        <v>205.70000000000002</v>
      </c>
      <c r="I397" s="36">
        <v>211.54999999999998</v>
      </c>
      <c r="J397" s="36">
        <v>217.10000000000002</v>
      </c>
      <c r="K397" s="31">
        <v>206</v>
      </c>
      <c r="L397" s="31">
        <v>194.6</v>
      </c>
      <c r="M397" s="31">
        <v>31.10202</v>
      </c>
      <c r="N397" s="1"/>
      <c r="O397" s="1"/>
    </row>
    <row r="398" spans="1:15" ht="12.75" customHeight="1">
      <c r="A398" s="33">
        <v>388</v>
      </c>
      <c r="B398" s="53" t="s">
        <v>491</v>
      </c>
      <c r="C398" s="31">
        <v>817.85</v>
      </c>
      <c r="D398" s="36">
        <v>820.16666666666663</v>
      </c>
      <c r="E398" s="36">
        <v>809.2833333333333</v>
      </c>
      <c r="F398" s="36">
        <v>800.7166666666667</v>
      </c>
      <c r="G398" s="36">
        <v>789.83333333333337</v>
      </c>
      <c r="H398" s="36">
        <v>828.73333333333323</v>
      </c>
      <c r="I398" s="36">
        <v>839.61666666666667</v>
      </c>
      <c r="J398" s="36">
        <v>848.18333333333317</v>
      </c>
      <c r="K398" s="31">
        <v>831.05</v>
      </c>
      <c r="L398" s="31">
        <v>811.6</v>
      </c>
      <c r="M398" s="31">
        <v>0.66708999999999996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2950.85</v>
      </c>
      <c r="D399" s="36">
        <v>2952.3000000000006</v>
      </c>
      <c r="E399" s="36">
        <v>2928.6000000000013</v>
      </c>
      <c r="F399" s="36">
        <v>2906.3500000000008</v>
      </c>
      <c r="G399" s="36">
        <v>2882.6500000000015</v>
      </c>
      <c r="H399" s="36">
        <v>2974.5500000000011</v>
      </c>
      <c r="I399" s="36">
        <v>2998.2500000000009</v>
      </c>
      <c r="J399" s="36">
        <v>3020.5000000000009</v>
      </c>
      <c r="K399" s="31">
        <v>2976</v>
      </c>
      <c r="L399" s="31">
        <v>2930.05</v>
      </c>
      <c r="M399" s="31">
        <v>47.16339</v>
      </c>
      <c r="N399" s="1"/>
      <c r="O399" s="1"/>
    </row>
    <row r="400" spans="1:15" ht="12.75" customHeight="1">
      <c r="A400" s="33">
        <v>390</v>
      </c>
      <c r="B400" s="53" t="s">
        <v>492</v>
      </c>
      <c r="C400" s="31">
        <v>101</v>
      </c>
      <c r="D400" s="36">
        <v>101.40000000000002</v>
      </c>
      <c r="E400" s="36">
        <v>98.000000000000043</v>
      </c>
      <c r="F400" s="36">
        <v>95.000000000000028</v>
      </c>
      <c r="G400" s="36">
        <v>91.600000000000051</v>
      </c>
      <c r="H400" s="36">
        <v>104.40000000000003</v>
      </c>
      <c r="I400" s="36">
        <v>107.80000000000001</v>
      </c>
      <c r="J400" s="36">
        <v>110.80000000000003</v>
      </c>
      <c r="K400" s="31">
        <v>104.8</v>
      </c>
      <c r="L400" s="31">
        <v>98.4</v>
      </c>
      <c r="M400" s="31">
        <v>25.247479999999999</v>
      </c>
      <c r="N400" s="1"/>
      <c r="O400" s="1"/>
    </row>
    <row r="401" spans="1:15" ht="12.75" customHeight="1">
      <c r="A401" s="33">
        <v>391</v>
      </c>
      <c r="B401" s="53" t="s">
        <v>493</v>
      </c>
      <c r="C401" s="31">
        <v>719.2</v>
      </c>
      <c r="D401" s="36">
        <v>721.5</v>
      </c>
      <c r="E401" s="36">
        <v>711.7</v>
      </c>
      <c r="F401" s="36">
        <v>704.2</v>
      </c>
      <c r="G401" s="36">
        <v>694.40000000000009</v>
      </c>
      <c r="H401" s="36">
        <v>729</v>
      </c>
      <c r="I401" s="36">
        <v>738.8</v>
      </c>
      <c r="J401" s="36">
        <v>746.3</v>
      </c>
      <c r="K401" s="31">
        <v>731.3</v>
      </c>
      <c r="L401" s="31">
        <v>714</v>
      </c>
      <c r="M401" s="31">
        <v>0.65815000000000001</v>
      </c>
      <c r="N401" s="1"/>
      <c r="O401" s="1"/>
    </row>
    <row r="402" spans="1:15" ht="12.75" customHeight="1">
      <c r="A402" s="33">
        <v>392</v>
      </c>
      <c r="B402" s="53" t="s">
        <v>494</v>
      </c>
      <c r="C402" s="31">
        <v>1576.85</v>
      </c>
      <c r="D402" s="36">
        <v>1575.0166666666667</v>
      </c>
      <c r="E402" s="36">
        <v>1568.8333333333333</v>
      </c>
      <c r="F402" s="36">
        <v>1560.8166666666666</v>
      </c>
      <c r="G402" s="36">
        <v>1554.6333333333332</v>
      </c>
      <c r="H402" s="36">
        <v>1583.0333333333333</v>
      </c>
      <c r="I402" s="36">
        <v>1589.2166666666667</v>
      </c>
      <c r="J402" s="36">
        <v>1597.2333333333333</v>
      </c>
      <c r="K402" s="31">
        <v>1581.2</v>
      </c>
      <c r="L402" s="31">
        <v>1567</v>
      </c>
      <c r="M402" s="31">
        <v>1.9318299999999999</v>
      </c>
      <c r="N402" s="1"/>
      <c r="O402" s="1"/>
    </row>
    <row r="403" spans="1:15" ht="12.75" customHeight="1">
      <c r="A403" s="33">
        <v>393</v>
      </c>
      <c r="B403" s="53" t="s">
        <v>213</v>
      </c>
      <c r="C403" s="31">
        <v>700.55</v>
      </c>
      <c r="D403" s="36">
        <v>701.2166666666667</v>
      </c>
      <c r="E403" s="36">
        <v>692.58333333333337</v>
      </c>
      <c r="F403" s="36">
        <v>684.61666666666667</v>
      </c>
      <c r="G403" s="36">
        <v>675.98333333333335</v>
      </c>
      <c r="H403" s="36">
        <v>709.18333333333339</v>
      </c>
      <c r="I403" s="36">
        <v>717.81666666666661</v>
      </c>
      <c r="J403" s="36">
        <v>725.78333333333342</v>
      </c>
      <c r="K403" s="31">
        <v>709.85</v>
      </c>
      <c r="L403" s="31">
        <v>693.25</v>
      </c>
      <c r="M403" s="31">
        <v>16.52036</v>
      </c>
      <c r="N403" s="1"/>
      <c r="O403" s="1"/>
    </row>
    <row r="404" spans="1:15" ht="12.75" customHeight="1">
      <c r="A404" s="33">
        <v>394</v>
      </c>
      <c r="B404" s="53" t="s">
        <v>214</v>
      </c>
      <c r="C404" s="31">
        <v>1516.4</v>
      </c>
      <c r="D404" s="36">
        <v>1525.7333333333333</v>
      </c>
      <c r="E404" s="36">
        <v>1499.7166666666667</v>
      </c>
      <c r="F404" s="36">
        <v>1483.0333333333333</v>
      </c>
      <c r="G404" s="36">
        <v>1457.0166666666667</v>
      </c>
      <c r="H404" s="36">
        <v>1542.4166666666667</v>
      </c>
      <c r="I404" s="36">
        <v>1568.4333333333336</v>
      </c>
      <c r="J404" s="36">
        <v>1585.1166666666668</v>
      </c>
      <c r="K404" s="31">
        <v>1551.75</v>
      </c>
      <c r="L404" s="31">
        <v>1509.05</v>
      </c>
      <c r="M404" s="31">
        <v>16.085930000000001</v>
      </c>
      <c r="N404" s="1"/>
      <c r="O404" s="1"/>
    </row>
    <row r="405" spans="1:15" ht="12.75" customHeight="1">
      <c r="A405" s="33">
        <v>395</v>
      </c>
      <c r="B405" s="53" t="s">
        <v>495</v>
      </c>
      <c r="C405" s="31">
        <v>112.35</v>
      </c>
      <c r="D405" s="36">
        <v>114.45</v>
      </c>
      <c r="E405" s="36">
        <v>108.9</v>
      </c>
      <c r="F405" s="36">
        <v>105.45</v>
      </c>
      <c r="G405" s="36">
        <v>99.9</v>
      </c>
      <c r="H405" s="36">
        <v>117.9</v>
      </c>
      <c r="I405" s="36">
        <v>123.44999999999999</v>
      </c>
      <c r="J405" s="36">
        <v>126.9</v>
      </c>
      <c r="K405" s="31">
        <v>120</v>
      </c>
      <c r="L405" s="31">
        <v>111</v>
      </c>
      <c r="M405" s="31">
        <v>247.75563</v>
      </c>
      <c r="N405" s="1"/>
      <c r="O405" s="1"/>
    </row>
    <row r="406" spans="1:15" ht="12.75" customHeight="1">
      <c r="A406" s="33">
        <v>396</v>
      </c>
      <c r="B406" s="53" t="s">
        <v>496</v>
      </c>
      <c r="C406" s="31">
        <v>4147.45</v>
      </c>
      <c r="D406" s="36">
        <v>4167.2833333333328</v>
      </c>
      <c r="E406" s="36">
        <v>4117.1666666666661</v>
      </c>
      <c r="F406" s="36">
        <v>4086.8833333333332</v>
      </c>
      <c r="G406" s="36">
        <v>4036.7666666666664</v>
      </c>
      <c r="H406" s="36">
        <v>4197.5666666666657</v>
      </c>
      <c r="I406" s="36">
        <v>4247.6833333333325</v>
      </c>
      <c r="J406" s="36">
        <v>4277.9666666666653</v>
      </c>
      <c r="K406" s="31">
        <v>4217.3999999999996</v>
      </c>
      <c r="L406" s="31">
        <v>4137</v>
      </c>
      <c r="M406" s="31">
        <v>0.46876000000000001</v>
      </c>
      <c r="N406" s="1"/>
      <c r="O406" s="1"/>
    </row>
    <row r="407" spans="1:15" ht="12.75" customHeight="1">
      <c r="A407" s="33">
        <v>397</v>
      </c>
      <c r="B407" s="53" t="s">
        <v>218</v>
      </c>
      <c r="C407" s="31">
        <v>2423.15</v>
      </c>
      <c r="D407" s="36">
        <v>2428.6666666666665</v>
      </c>
      <c r="E407" s="36">
        <v>2398.1333333333332</v>
      </c>
      <c r="F407" s="36">
        <v>2373.1166666666668</v>
      </c>
      <c r="G407" s="36">
        <v>2342.5833333333335</v>
      </c>
      <c r="H407" s="36">
        <v>2453.6833333333329</v>
      </c>
      <c r="I407" s="36">
        <v>2484.2166666666667</v>
      </c>
      <c r="J407" s="36">
        <v>2509.2333333333327</v>
      </c>
      <c r="K407" s="31">
        <v>2459.1999999999998</v>
      </c>
      <c r="L407" s="31">
        <v>2403.65</v>
      </c>
      <c r="M407" s="31">
        <v>2.4286599999999998</v>
      </c>
      <c r="N407" s="1"/>
      <c r="O407" s="1"/>
    </row>
    <row r="408" spans="1:15" ht="12.75" customHeight="1">
      <c r="A408" s="33">
        <v>398</v>
      </c>
      <c r="B408" s="53" t="s">
        <v>895</v>
      </c>
      <c r="C408" s="31">
        <v>1817.65</v>
      </c>
      <c r="D408" s="36">
        <v>1827</v>
      </c>
      <c r="E408" s="36">
        <v>1793.95</v>
      </c>
      <c r="F408" s="36">
        <v>1770.25</v>
      </c>
      <c r="G408" s="36">
        <v>1737.2</v>
      </c>
      <c r="H408" s="36">
        <v>1850.7</v>
      </c>
      <c r="I408" s="36">
        <v>1883.7500000000002</v>
      </c>
      <c r="J408" s="36">
        <v>1907.45</v>
      </c>
      <c r="K408" s="31">
        <v>1860.05</v>
      </c>
      <c r="L408" s="31">
        <v>1803.3</v>
      </c>
      <c r="M408" s="31">
        <v>0.57443</v>
      </c>
      <c r="N408" s="1"/>
      <c r="O408" s="1"/>
    </row>
    <row r="409" spans="1:15" ht="12.75" customHeight="1">
      <c r="A409" s="33">
        <v>399</v>
      </c>
      <c r="B409" s="53" t="s">
        <v>181</v>
      </c>
      <c r="C409" s="31">
        <v>116</v>
      </c>
      <c r="D409" s="36">
        <v>116.23333333333333</v>
      </c>
      <c r="E409" s="36">
        <v>114.81666666666666</v>
      </c>
      <c r="F409" s="36">
        <v>113.63333333333333</v>
      </c>
      <c r="G409" s="36">
        <v>112.21666666666665</v>
      </c>
      <c r="H409" s="36">
        <v>117.41666666666667</v>
      </c>
      <c r="I409" s="36">
        <v>118.83333333333333</v>
      </c>
      <c r="J409" s="36">
        <v>120.01666666666668</v>
      </c>
      <c r="K409" s="31">
        <v>117.65</v>
      </c>
      <c r="L409" s="31">
        <v>115.05</v>
      </c>
      <c r="M409" s="31">
        <v>170.08353</v>
      </c>
      <c r="N409" s="1"/>
      <c r="O409" s="1"/>
    </row>
    <row r="410" spans="1:15" ht="12.75" customHeight="1">
      <c r="A410" s="33">
        <v>400</v>
      </c>
      <c r="B410" s="53" t="s">
        <v>497</v>
      </c>
      <c r="C410" s="31">
        <v>8337.4500000000007</v>
      </c>
      <c r="D410" s="36">
        <v>8243.1833333333325</v>
      </c>
      <c r="E410" s="36">
        <v>8115.8166666666657</v>
      </c>
      <c r="F410" s="36">
        <v>7894.1833333333334</v>
      </c>
      <c r="G410" s="36">
        <v>7766.8166666666666</v>
      </c>
      <c r="H410" s="36">
        <v>8464.8166666666657</v>
      </c>
      <c r="I410" s="36">
        <v>8592.1833333333307</v>
      </c>
      <c r="J410" s="36">
        <v>8813.8166666666639</v>
      </c>
      <c r="K410" s="31">
        <v>8370.5499999999993</v>
      </c>
      <c r="L410" s="31">
        <v>8021.55</v>
      </c>
      <c r="M410" s="31">
        <v>0.29297000000000001</v>
      </c>
      <c r="N410" s="1"/>
      <c r="O410" s="1"/>
    </row>
    <row r="411" spans="1:15" ht="12.75" customHeight="1">
      <c r="A411" s="33">
        <v>401</v>
      </c>
      <c r="B411" s="53" t="s">
        <v>498</v>
      </c>
      <c r="C411" s="31">
        <v>1440.05</v>
      </c>
      <c r="D411" s="36">
        <v>1459.6499999999999</v>
      </c>
      <c r="E411" s="36">
        <v>1405.5999999999997</v>
      </c>
      <c r="F411" s="36">
        <v>1371.1499999999999</v>
      </c>
      <c r="G411" s="36">
        <v>1317.0999999999997</v>
      </c>
      <c r="H411" s="36">
        <v>1494.0999999999997</v>
      </c>
      <c r="I411" s="36">
        <v>1548.1499999999999</v>
      </c>
      <c r="J411" s="36">
        <v>1582.5999999999997</v>
      </c>
      <c r="K411" s="31">
        <v>1513.7</v>
      </c>
      <c r="L411" s="31">
        <v>1425.2</v>
      </c>
      <c r="M411" s="31">
        <v>1.30918</v>
      </c>
      <c r="N411" s="1"/>
      <c r="O411" s="1"/>
    </row>
    <row r="412" spans="1:15" ht="12.75" customHeight="1">
      <c r="A412" s="33">
        <v>402</v>
      </c>
      <c r="B412" t="s">
        <v>896</v>
      </c>
      <c r="C412" s="31">
        <v>365.55</v>
      </c>
      <c r="D412" s="36">
        <v>366.93333333333334</v>
      </c>
      <c r="E412" s="36">
        <v>359.91666666666669</v>
      </c>
      <c r="F412" s="36">
        <v>354.28333333333336</v>
      </c>
      <c r="G412" s="36">
        <v>347.26666666666671</v>
      </c>
      <c r="H412" s="36">
        <v>372.56666666666666</v>
      </c>
      <c r="I412" s="36">
        <v>379.58333333333331</v>
      </c>
      <c r="J412" s="36">
        <v>385.21666666666664</v>
      </c>
      <c r="K412" s="31">
        <v>373.95</v>
      </c>
      <c r="L412" s="31">
        <v>361.3</v>
      </c>
      <c r="M412" s="31">
        <v>3.5504099999999998</v>
      </c>
      <c r="N412" s="1"/>
      <c r="O412" s="1"/>
    </row>
    <row r="413" spans="1:15" ht="12.75" customHeight="1">
      <c r="A413" s="33">
        <v>403</v>
      </c>
      <c r="B413" s="53" t="s">
        <v>499</v>
      </c>
      <c r="C413" s="31">
        <v>2813.2</v>
      </c>
      <c r="D413" s="36">
        <v>2820.7166666666667</v>
      </c>
      <c r="E413" s="36">
        <v>2772.4833333333336</v>
      </c>
      <c r="F413" s="36">
        <v>2731.7666666666669</v>
      </c>
      <c r="G413" s="36">
        <v>2683.5333333333338</v>
      </c>
      <c r="H413" s="36">
        <v>2861.4333333333334</v>
      </c>
      <c r="I413" s="36">
        <v>2909.6666666666661</v>
      </c>
      <c r="J413" s="36">
        <v>2950.3833333333332</v>
      </c>
      <c r="K413" s="31">
        <v>2868.95</v>
      </c>
      <c r="L413" s="31">
        <v>2780</v>
      </c>
      <c r="M413" s="31">
        <v>0.48787999999999998</v>
      </c>
      <c r="N413" s="1"/>
      <c r="O413" s="1"/>
    </row>
    <row r="414" spans="1:15" ht="12.75" customHeight="1">
      <c r="A414" s="33">
        <v>404</v>
      </c>
      <c r="B414" s="53" t="s">
        <v>500</v>
      </c>
      <c r="C414" s="31">
        <v>339.65</v>
      </c>
      <c r="D414" s="36">
        <v>340.59999999999997</v>
      </c>
      <c r="E414" s="36">
        <v>336.19999999999993</v>
      </c>
      <c r="F414" s="36">
        <v>332.74999999999994</v>
      </c>
      <c r="G414" s="36">
        <v>328.34999999999991</v>
      </c>
      <c r="H414" s="36">
        <v>344.04999999999995</v>
      </c>
      <c r="I414" s="36">
        <v>348.44999999999993</v>
      </c>
      <c r="J414" s="36">
        <v>351.9</v>
      </c>
      <c r="K414" s="31">
        <v>345</v>
      </c>
      <c r="L414" s="31">
        <v>337.15</v>
      </c>
      <c r="M414" s="31">
        <v>1.40706</v>
      </c>
      <c r="N414" s="1"/>
      <c r="O414" s="1"/>
    </row>
    <row r="415" spans="1:15" ht="12.75" customHeight="1">
      <c r="A415" s="33">
        <v>405</v>
      </c>
      <c r="B415" s="53" t="s">
        <v>897</v>
      </c>
      <c r="C415" s="31">
        <v>987.3</v>
      </c>
      <c r="D415" s="36">
        <v>993.48333333333323</v>
      </c>
      <c r="E415" s="36">
        <v>973.81666666666649</v>
      </c>
      <c r="F415" s="36">
        <v>960.33333333333326</v>
      </c>
      <c r="G415" s="36">
        <v>940.66666666666652</v>
      </c>
      <c r="H415" s="36">
        <v>1006.9666666666665</v>
      </c>
      <c r="I415" s="36">
        <v>1026.6333333333332</v>
      </c>
      <c r="J415" s="36">
        <v>1040.1166666666663</v>
      </c>
      <c r="K415" s="31">
        <v>1013.15</v>
      </c>
      <c r="L415" s="31">
        <v>980</v>
      </c>
      <c r="M415" s="31">
        <v>0.37080000000000002</v>
      </c>
      <c r="N415" s="1"/>
      <c r="O415" s="1"/>
    </row>
    <row r="416" spans="1:15" ht="12.75" customHeight="1">
      <c r="A416" s="33">
        <v>406</v>
      </c>
      <c r="B416" s="53" t="s">
        <v>501</v>
      </c>
      <c r="C416" s="31">
        <v>770</v>
      </c>
      <c r="D416" s="36">
        <v>761.51666666666677</v>
      </c>
      <c r="E416" s="36">
        <v>744.08333333333348</v>
      </c>
      <c r="F416" s="36">
        <v>718.16666666666674</v>
      </c>
      <c r="G416" s="36">
        <v>700.73333333333346</v>
      </c>
      <c r="H416" s="36">
        <v>787.43333333333351</v>
      </c>
      <c r="I416" s="36">
        <v>804.86666666666667</v>
      </c>
      <c r="J416" s="36">
        <v>830.78333333333353</v>
      </c>
      <c r="K416" s="31">
        <v>778.95</v>
      </c>
      <c r="L416" s="31">
        <v>735.6</v>
      </c>
      <c r="M416" s="31">
        <v>0.87656999999999996</v>
      </c>
      <c r="N416" s="1"/>
      <c r="O416" s="1"/>
    </row>
    <row r="417" spans="1:15" ht="12.75" customHeight="1">
      <c r="A417" s="33">
        <v>407</v>
      </c>
      <c r="B417" s="53" t="s">
        <v>216</v>
      </c>
      <c r="C417" s="31">
        <v>24960.400000000001</v>
      </c>
      <c r="D417" s="36">
        <v>25029.283333333336</v>
      </c>
      <c r="E417" s="36">
        <v>24698.616666666672</v>
      </c>
      <c r="F417" s="36">
        <v>24436.833333333336</v>
      </c>
      <c r="G417" s="36">
        <v>24106.166666666672</v>
      </c>
      <c r="H417" s="36">
        <v>25291.066666666673</v>
      </c>
      <c r="I417" s="36">
        <v>25621.733333333337</v>
      </c>
      <c r="J417" s="36">
        <v>25883.516666666674</v>
      </c>
      <c r="K417" s="31">
        <v>25359.95</v>
      </c>
      <c r="L417" s="31">
        <v>24767.5</v>
      </c>
      <c r="M417" s="31">
        <v>0.20621999999999999</v>
      </c>
      <c r="N417" s="1"/>
      <c r="O417" s="1"/>
    </row>
    <row r="418" spans="1:15" ht="12.75" customHeight="1">
      <c r="A418" s="33">
        <v>408</v>
      </c>
      <c r="B418" s="53" t="s">
        <v>502</v>
      </c>
      <c r="C418" s="31">
        <v>42.85</v>
      </c>
      <c r="D418" s="36">
        <v>43.150000000000006</v>
      </c>
      <c r="E418" s="36">
        <v>42.100000000000009</v>
      </c>
      <c r="F418" s="36">
        <v>41.35</v>
      </c>
      <c r="G418" s="36">
        <v>40.300000000000004</v>
      </c>
      <c r="H418" s="36">
        <v>43.900000000000013</v>
      </c>
      <c r="I418" s="36">
        <v>44.95000000000001</v>
      </c>
      <c r="J418" s="36">
        <v>45.700000000000017</v>
      </c>
      <c r="K418" s="31">
        <v>44.2</v>
      </c>
      <c r="L418" s="31">
        <v>42.4</v>
      </c>
      <c r="M418" s="31">
        <v>72.549239999999998</v>
      </c>
      <c r="N418" s="1"/>
      <c r="O418" s="1"/>
    </row>
    <row r="419" spans="1:15" ht="12.75" customHeight="1">
      <c r="A419" s="33">
        <v>409</v>
      </c>
      <c r="B419" s="53" t="s">
        <v>219</v>
      </c>
      <c r="C419" s="31">
        <v>2421.75</v>
      </c>
      <c r="D419" s="36">
        <v>2438.65</v>
      </c>
      <c r="E419" s="36">
        <v>2393.3000000000002</v>
      </c>
      <c r="F419" s="36">
        <v>2364.85</v>
      </c>
      <c r="G419" s="36">
        <v>2319.5</v>
      </c>
      <c r="H419" s="36">
        <v>2467.1000000000004</v>
      </c>
      <c r="I419" s="36">
        <v>2512.4499999999998</v>
      </c>
      <c r="J419" s="36">
        <v>2540.9000000000005</v>
      </c>
      <c r="K419" s="31">
        <v>2484</v>
      </c>
      <c r="L419" s="31">
        <v>2410.1999999999998</v>
      </c>
      <c r="M419" s="31">
        <v>14.41342</v>
      </c>
      <c r="N419" s="1"/>
      <c r="O419" s="1"/>
    </row>
    <row r="420" spans="1:15" ht="12.75" customHeight="1">
      <c r="A420" s="33">
        <v>410</v>
      </c>
      <c r="B420" s="53" t="s">
        <v>503</v>
      </c>
      <c r="C420" s="31">
        <v>587.54999999999995</v>
      </c>
      <c r="D420" s="36">
        <v>593.19999999999993</v>
      </c>
      <c r="E420" s="36">
        <v>578.39999999999986</v>
      </c>
      <c r="F420" s="36">
        <v>569.24999999999989</v>
      </c>
      <c r="G420" s="36">
        <v>554.44999999999982</v>
      </c>
      <c r="H420" s="36">
        <v>602.34999999999991</v>
      </c>
      <c r="I420" s="36">
        <v>617.14999999999986</v>
      </c>
      <c r="J420" s="36">
        <v>626.29999999999995</v>
      </c>
      <c r="K420" s="31">
        <v>608</v>
      </c>
      <c r="L420" s="31">
        <v>584.04999999999995</v>
      </c>
      <c r="M420" s="31">
        <v>11.44829</v>
      </c>
      <c r="N420" s="1"/>
      <c r="O420" s="1"/>
    </row>
    <row r="421" spans="1:15" ht="12.75" customHeight="1">
      <c r="A421" s="33">
        <v>411</v>
      </c>
      <c r="B421" s="53" t="s">
        <v>217</v>
      </c>
      <c r="C421" s="31">
        <v>4782.45</v>
      </c>
      <c r="D421" s="36">
        <v>4772.4666666666662</v>
      </c>
      <c r="E421" s="36">
        <v>4709.9833333333327</v>
      </c>
      <c r="F421" s="36">
        <v>4637.5166666666664</v>
      </c>
      <c r="G421" s="36">
        <v>4575.0333333333328</v>
      </c>
      <c r="H421" s="36">
        <v>4844.9333333333325</v>
      </c>
      <c r="I421" s="36">
        <v>4907.4166666666661</v>
      </c>
      <c r="J421" s="36">
        <v>4979.8833333333323</v>
      </c>
      <c r="K421" s="31">
        <v>4834.95</v>
      </c>
      <c r="L421" s="31">
        <v>4700</v>
      </c>
      <c r="M421" s="31">
        <v>4.09382</v>
      </c>
      <c r="N421" s="1"/>
      <c r="O421" s="1"/>
    </row>
    <row r="422" spans="1:15" ht="12.75" customHeight="1">
      <c r="A422" s="33">
        <v>412</v>
      </c>
      <c r="B422" s="53" t="s">
        <v>504</v>
      </c>
      <c r="C422" s="31">
        <v>1399.3</v>
      </c>
      <c r="D422" s="36">
        <v>1414.4333333333334</v>
      </c>
      <c r="E422" s="36">
        <v>1364.8666666666668</v>
      </c>
      <c r="F422" s="36">
        <v>1330.4333333333334</v>
      </c>
      <c r="G422" s="36">
        <v>1280.8666666666668</v>
      </c>
      <c r="H422" s="36">
        <v>1448.8666666666668</v>
      </c>
      <c r="I422" s="36">
        <v>1498.4333333333334</v>
      </c>
      <c r="J422" s="36">
        <v>1532.8666666666668</v>
      </c>
      <c r="K422" s="31">
        <v>1464</v>
      </c>
      <c r="L422" s="31">
        <v>1380</v>
      </c>
      <c r="M422" s="31">
        <v>2.0908500000000001</v>
      </c>
      <c r="N422" s="1"/>
      <c r="O422" s="1"/>
    </row>
    <row r="423" spans="1:15" ht="12.75" customHeight="1">
      <c r="A423" s="33">
        <v>413</v>
      </c>
      <c r="B423" s="53" t="s">
        <v>505</v>
      </c>
      <c r="C423" s="31">
        <v>7664.3</v>
      </c>
      <c r="D423" s="36">
        <v>7720.0999999999995</v>
      </c>
      <c r="E423" s="36">
        <v>7420.1999999999989</v>
      </c>
      <c r="F423" s="36">
        <v>7176.0999999999995</v>
      </c>
      <c r="G423" s="36">
        <v>6876.1999999999989</v>
      </c>
      <c r="H423" s="36">
        <v>7964.1999999999989</v>
      </c>
      <c r="I423" s="36">
        <v>8264.0999999999985</v>
      </c>
      <c r="J423" s="36">
        <v>8508.1999999999989</v>
      </c>
      <c r="K423" s="31">
        <v>8020</v>
      </c>
      <c r="L423" s="31">
        <v>7476</v>
      </c>
      <c r="M423" s="31">
        <v>3.7882500000000001</v>
      </c>
      <c r="N423" s="1"/>
      <c r="O423" s="1"/>
    </row>
    <row r="424" spans="1:15" ht="12.75" customHeight="1">
      <c r="A424" s="33">
        <v>414</v>
      </c>
      <c r="B424" s="53" t="s">
        <v>296</v>
      </c>
      <c r="C424" s="31">
        <v>686.95</v>
      </c>
      <c r="D424" s="36">
        <v>691.48333333333323</v>
      </c>
      <c r="E424" s="36">
        <v>674.96666666666647</v>
      </c>
      <c r="F424" s="36">
        <v>662.98333333333323</v>
      </c>
      <c r="G424" s="36">
        <v>646.46666666666647</v>
      </c>
      <c r="H424" s="36">
        <v>703.46666666666647</v>
      </c>
      <c r="I424" s="36">
        <v>719.98333333333312</v>
      </c>
      <c r="J424" s="36">
        <v>731.96666666666647</v>
      </c>
      <c r="K424" s="31">
        <v>708</v>
      </c>
      <c r="L424" s="31">
        <v>679.5</v>
      </c>
      <c r="M424" s="31">
        <v>13.91629</v>
      </c>
      <c r="N424" s="1"/>
      <c r="O424" s="1"/>
    </row>
    <row r="425" spans="1:15" ht="12.75" customHeight="1">
      <c r="A425" s="33">
        <v>415</v>
      </c>
      <c r="B425" s="53" t="s">
        <v>506</v>
      </c>
      <c r="C425" s="31">
        <v>754.2</v>
      </c>
      <c r="D425" s="36">
        <v>760.08333333333337</v>
      </c>
      <c r="E425" s="36">
        <v>737.7166666666667</v>
      </c>
      <c r="F425" s="36">
        <v>721.23333333333335</v>
      </c>
      <c r="G425" s="36">
        <v>698.86666666666667</v>
      </c>
      <c r="H425" s="36">
        <v>776.56666666666672</v>
      </c>
      <c r="I425" s="36">
        <v>798.93333333333328</v>
      </c>
      <c r="J425" s="36">
        <v>815.41666666666674</v>
      </c>
      <c r="K425" s="31">
        <v>782.45</v>
      </c>
      <c r="L425" s="31">
        <v>743.6</v>
      </c>
      <c r="M425" s="31">
        <v>5.8579800000000004</v>
      </c>
      <c r="N425" s="1"/>
      <c r="O425" s="1"/>
    </row>
    <row r="426" spans="1:15" ht="12.75" customHeight="1">
      <c r="A426" s="33">
        <v>416</v>
      </c>
      <c r="B426" s="53" t="s">
        <v>507</v>
      </c>
      <c r="C426" s="31">
        <v>549.9</v>
      </c>
      <c r="D426" s="36">
        <v>550.5</v>
      </c>
      <c r="E426" s="36">
        <v>542.4</v>
      </c>
      <c r="F426" s="36">
        <v>534.9</v>
      </c>
      <c r="G426" s="36">
        <v>526.79999999999995</v>
      </c>
      <c r="H426" s="36">
        <v>558</v>
      </c>
      <c r="I426" s="36">
        <v>566.09999999999991</v>
      </c>
      <c r="J426" s="36">
        <v>573.6</v>
      </c>
      <c r="K426" s="31">
        <v>558.6</v>
      </c>
      <c r="L426" s="31">
        <v>543</v>
      </c>
      <c r="M426" s="31">
        <v>2.8447300000000002</v>
      </c>
      <c r="N426" s="1"/>
      <c r="O426" s="1"/>
    </row>
    <row r="427" spans="1:15" ht="12.75" customHeight="1">
      <c r="A427" s="33">
        <v>417</v>
      </c>
      <c r="B427" s="53" t="s">
        <v>215</v>
      </c>
      <c r="C427" s="31">
        <v>759.7</v>
      </c>
      <c r="D427" s="36">
        <v>764.93333333333339</v>
      </c>
      <c r="E427" s="36">
        <v>752.11666666666679</v>
      </c>
      <c r="F427" s="36">
        <v>744.53333333333342</v>
      </c>
      <c r="G427" s="36">
        <v>731.71666666666681</v>
      </c>
      <c r="H427" s="36">
        <v>772.51666666666677</v>
      </c>
      <c r="I427" s="36">
        <v>785.33333333333337</v>
      </c>
      <c r="J427" s="36">
        <v>792.91666666666674</v>
      </c>
      <c r="K427" s="31">
        <v>777.75</v>
      </c>
      <c r="L427" s="31">
        <v>757.35</v>
      </c>
      <c r="M427" s="31">
        <v>215.29705000000001</v>
      </c>
      <c r="N427" s="1"/>
      <c r="O427" s="1"/>
    </row>
    <row r="428" spans="1:15" ht="12.75" customHeight="1">
      <c r="A428" s="33">
        <v>418</v>
      </c>
      <c r="B428" s="53" t="s">
        <v>212</v>
      </c>
      <c r="C428" s="31">
        <v>129.75</v>
      </c>
      <c r="D428" s="36">
        <v>131.18333333333334</v>
      </c>
      <c r="E428" s="36">
        <v>127.06666666666666</v>
      </c>
      <c r="F428" s="36">
        <v>124.38333333333333</v>
      </c>
      <c r="G428" s="36">
        <v>120.26666666666665</v>
      </c>
      <c r="H428" s="36">
        <v>133.86666666666667</v>
      </c>
      <c r="I428" s="36">
        <v>137.98333333333335</v>
      </c>
      <c r="J428" s="36">
        <v>140.66666666666669</v>
      </c>
      <c r="K428" s="31">
        <v>135.30000000000001</v>
      </c>
      <c r="L428" s="31">
        <v>128.5</v>
      </c>
      <c r="M428" s="31">
        <v>338.09481</v>
      </c>
      <c r="N428" s="1"/>
      <c r="O428" s="1"/>
    </row>
    <row r="429" spans="1:15" ht="12.75" customHeight="1">
      <c r="A429" s="33">
        <v>419</v>
      </c>
      <c r="B429" s="53" t="s">
        <v>508</v>
      </c>
      <c r="C429" s="31">
        <v>541.65</v>
      </c>
      <c r="D429" s="36">
        <v>551.15</v>
      </c>
      <c r="E429" s="36">
        <v>532.15</v>
      </c>
      <c r="F429" s="36">
        <v>522.65</v>
      </c>
      <c r="G429" s="36">
        <v>503.65</v>
      </c>
      <c r="H429" s="36">
        <v>560.65</v>
      </c>
      <c r="I429" s="36">
        <v>579.65</v>
      </c>
      <c r="J429" s="36">
        <v>589.15</v>
      </c>
      <c r="K429" s="31">
        <v>570.15</v>
      </c>
      <c r="L429" s="31">
        <v>541.65</v>
      </c>
      <c r="M429" s="31">
        <v>9.8601600000000005</v>
      </c>
      <c r="N429" s="1"/>
      <c r="O429" s="1"/>
    </row>
    <row r="430" spans="1:15" ht="12.75" customHeight="1">
      <c r="A430" s="33">
        <v>420</v>
      </c>
      <c r="B430" s="53" t="s">
        <v>509</v>
      </c>
      <c r="C430" s="31">
        <v>126.5</v>
      </c>
      <c r="D430" s="36">
        <v>127.91666666666667</v>
      </c>
      <c r="E430" s="36">
        <v>124.58333333333334</v>
      </c>
      <c r="F430" s="36">
        <v>122.66666666666667</v>
      </c>
      <c r="G430" s="36">
        <v>119.33333333333334</v>
      </c>
      <c r="H430" s="36">
        <v>129.83333333333334</v>
      </c>
      <c r="I430" s="36">
        <v>133.16666666666669</v>
      </c>
      <c r="J430" s="36">
        <v>135.08333333333334</v>
      </c>
      <c r="K430" s="31">
        <v>131.25</v>
      </c>
      <c r="L430" s="31">
        <v>126</v>
      </c>
      <c r="M430" s="31">
        <v>16.83972</v>
      </c>
      <c r="N430" s="1"/>
      <c r="O430" s="1"/>
    </row>
    <row r="431" spans="1:15" ht="12.75" customHeight="1">
      <c r="A431" s="33">
        <v>421</v>
      </c>
      <c r="B431" s="53" t="s">
        <v>510</v>
      </c>
      <c r="C431" s="31">
        <v>347.95</v>
      </c>
      <c r="D431" s="36">
        <v>350</v>
      </c>
      <c r="E431" s="36">
        <v>345</v>
      </c>
      <c r="F431" s="36">
        <v>342.05</v>
      </c>
      <c r="G431" s="36">
        <v>337.05</v>
      </c>
      <c r="H431" s="36">
        <v>352.95</v>
      </c>
      <c r="I431" s="36">
        <v>357.95</v>
      </c>
      <c r="J431" s="36">
        <v>360.9</v>
      </c>
      <c r="K431" s="31">
        <v>355</v>
      </c>
      <c r="L431" s="31">
        <v>347.05</v>
      </c>
      <c r="M431" s="31">
        <v>5.4243899999999998</v>
      </c>
      <c r="N431" s="1"/>
      <c r="O431" s="1"/>
    </row>
    <row r="432" spans="1:15" ht="12.75" customHeight="1">
      <c r="A432" s="33">
        <v>422</v>
      </c>
      <c r="B432" s="53" t="s">
        <v>511</v>
      </c>
      <c r="C432" s="31">
        <v>376.1</v>
      </c>
      <c r="D432" s="36">
        <v>382.73333333333335</v>
      </c>
      <c r="E432" s="36">
        <v>369.4666666666667</v>
      </c>
      <c r="F432" s="36">
        <v>362.83333333333337</v>
      </c>
      <c r="G432" s="36">
        <v>349.56666666666672</v>
      </c>
      <c r="H432" s="36">
        <v>389.36666666666667</v>
      </c>
      <c r="I432" s="36">
        <v>402.63333333333333</v>
      </c>
      <c r="J432" s="36">
        <v>409.26666666666665</v>
      </c>
      <c r="K432" s="31">
        <v>396</v>
      </c>
      <c r="L432" s="31">
        <v>376.1</v>
      </c>
      <c r="M432" s="31">
        <v>2.3456199999999998</v>
      </c>
      <c r="N432" s="1"/>
      <c r="O432" s="1"/>
    </row>
    <row r="433" spans="1:15" ht="12.75" customHeight="1">
      <c r="A433" s="33">
        <v>423</v>
      </c>
      <c r="B433" s="53" t="s">
        <v>220</v>
      </c>
      <c r="C433" s="31">
        <v>1584.3</v>
      </c>
      <c r="D433" s="36">
        <v>1589.4166666666667</v>
      </c>
      <c r="E433" s="36">
        <v>1575.0333333333335</v>
      </c>
      <c r="F433" s="36">
        <v>1565.7666666666669</v>
      </c>
      <c r="G433" s="36">
        <v>1551.3833333333337</v>
      </c>
      <c r="H433" s="36">
        <v>1598.6833333333334</v>
      </c>
      <c r="I433" s="36">
        <v>1613.0666666666666</v>
      </c>
      <c r="J433" s="36">
        <v>1622.3333333333333</v>
      </c>
      <c r="K433" s="31">
        <v>1603.8</v>
      </c>
      <c r="L433" s="31">
        <v>1580.15</v>
      </c>
      <c r="M433" s="31">
        <v>12.94598</v>
      </c>
      <c r="N433" s="1"/>
      <c r="O433" s="1"/>
    </row>
    <row r="434" spans="1:15" ht="12.75" customHeight="1">
      <c r="A434" s="33">
        <v>424</v>
      </c>
      <c r="B434" s="53" t="s">
        <v>221</v>
      </c>
      <c r="C434" s="31">
        <v>608.45000000000005</v>
      </c>
      <c r="D434" s="36">
        <v>610.2833333333333</v>
      </c>
      <c r="E434" s="36">
        <v>603.01666666666665</v>
      </c>
      <c r="F434" s="36">
        <v>597.58333333333337</v>
      </c>
      <c r="G434" s="36">
        <v>590.31666666666672</v>
      </c>
      <c r="H434" s="36">
        <v>615.71666666666658</v>
      </c>
      <c r="I434" s="36">
        <v>622.98333333333323</v>
      </c>
      <c r="J434" s="36">
        <v>628.41666666666652</v>
      </c>
      <c r="K434" s="31">
        <v>617.54999999999995</v>
      </c>
      <c r="L434" s="31">
        <v>604.85</v>
      </c>
      <c r="M434" s="31">
        <v>2.6900599999999999</v>
      </c>
      <c r="N434" s="1"/>
      <c r="O434" s="1"/>
    </row>
    <row r="435" spans="1:15" ht="12.75" customHeight="1">
      <c r="A435" s="33">
        <v>425</v>
      </c>
      <c r="B435" s="53" t="s">
        <v>512</v>
      </c>
      <c r="C435" s="31">
        <v>4018.65</v>
      </c>
      <c r="D435" s="36">
        <v>4025.7833333333333</v>
      </c>
      <c r="E435" s="36">
        <v>3957.8666666666668</v>
      </c>
      <c r="F435" s="36">
        <v>3897.0833333333335</v>
      </c>
      <c r="G435" s="36">
        <v>3829.166666666667</v>
      </c>
      <c r="H435" s="36">
        <v>4086.5666666666666</v>
      </c>
      <c r="I435" s="36">
        <v>4154.4833333333336</v>
      </c>
      <c r="J435" s="36">
        <v>4215.2666666666664</v>
      </c>
      <c r="K435" s="31">
        <v>4093.7</v>
      </c>
      <c r="L435" s="31">
        <v>3965</v>
      </c>
      <c r="M435" s="31">
        <v>3.2323400000000002</v>
      </c>
      <c r="N435" s="1"/>
      <c r="O435" s="1"/>
    </row>
    <row r="436" spans="1:15" ht="12.75" customHeight="1">
      <c r="A436" s="33">
        <v>426</v>
      </c>
      <c r="B436" s="53" t="s">
        <v>513</v>
      </c>
      <c r="C436" s="31">
        <v>1060.7</v>
      </c>
      <c r="D436" s="36">
        <v>1055.0999999999999</v>
      </c>
      <c r="E436" s="36">
        <v>1038.1999999999998</v>
      </c>
      <c r="F436" s="36">
        <v>1015.6999999999998</v>
      </c>
      <c r="G436" s="36">
        <v>998.79999999999973</v>
      </c>
      <c r="H436" s="36">
        <v>1077.5999999999999</v>
      </c>
      <c r="I436" s="36">
        <v>1094.5</v>
      </c>
      <c r="J436" s="36">
        <v>1117</v>
      </c>
      <c r="K436" s="31">
        <v>1072</v>
      </c>
      <c r="L436" s="31">
        <v>1032.5999999999999</v>
      </c>
      <c r="M436" s="31">
        <v>0.66174999999999995</v>
      </c>
      <c r="N436" s="1"/>
      <c r="O436" s="1"/>
    </row>
    <row r="437" spans="1:15" ht="12.75" customHeight="1">
      <c r="A437" s="33">
        <v>427</v>
      </c>
      <c r="B437" s="53" t="s">
        <v>514</v>
      </c>
      <c r="C437" s="31">
        <v>428.05</v>
      </c>
      <c r="D437" s="36">
        <v>433.68333333333334</v>
      </c>
      <c r="E437" s="36">
        <v>419.41666666666669</v>
      </c>
      <c r="F437" s="36">
        <v>410.78333333333336</v>
      </c>
      <c r="G437" s="36">
        <v>396.51666666666671</v>
      </c>
      <c r="H437" s="36">
        <v>442.31666666666666</v>
      </c>
      <c r="I437" s="36">
        <v>456.58333333333331</v>
      </c>
      <c r="J437" s="36">
        <v>465.21666666666664</v>
      </c>
      <c r="K437" s="31">
        <v>447.95</v>
      </c>
      <c r="L437" s="31">
        <v>425.05</v>
      </c>
      <c r="M437" s="31">
        <v>2.5110899999999998</v>
      </c>
      <c r="N437" s="1"/>
      <c r="O437" s="1"/>
    </row>
    <row r="438" spans="1:15" ht="12.75" customHeight="1">
      <c r="A438" s="33">
        <v>428</v>
      </c>
      <c r="B438" s="53" t="s">
        <v>515</v>
      </c>
      <c r="C438" s="31">
        <v>420.05</v>
      </c>
      <c r="D438" s="36">
        <v>419.2833333333333</v>
      </c>
      <c r="E438" s="36">
        <v>412.76666666666659</v>
      </c>
      <c r="F438" s="36">
        <v>405.48333333333329</v>
      </c>
      <c r="G438" s="36">
        <v>398.96666666666658</v>
      </c>
      <c r="H438" s="36">
        <v>426.56666666666661</v>
      </c>
      <c r="I438" s="36">
        <v>433.08333333333326</v>
      </c>
      <c r="J438" s="36">
        <v>440.36666666666662</v>
      </c>
      <c r="K438" s="31">
        <v>425.8</v>
      </c>
      <c r="L438" s="31">
        <v>412</v>
      </c>
      <c r="M438" s="31">
        <v>2.71347</v>
      </c>
      <c r="N438" s="1"/>
      <c r="O438" s="1"/>
    </row>
    <row r="439" spans="1:15" ht="12.75" customHeight="1">
      <c r="A439" s="33">
        <v>429</v>
      </c>
      <c r="B439" s="53" t="s">
        <v>516</v>
      </c>
      <c r="C439" s="31">
        <v>3920.75</v>
      </c>
      <c r="D439" s="36">
        <v>3933.5333333333333</v>
      </c>
      <c r="E439" s="36">
        <v>3863.2666666666664</v>
      </c>
      <c r="F439" s="36">
        <v>3805.7833333333333</v>
      </c>
      <c r="G439" s="36">
        <v>3735.5166666666664</v>
      </c>
      <c r="H439" s="36">
        <v>3991.0166666666664</v>
      </c>
      <c r="I439" s="36">
        <v>4061.2833333333338</v>
      </c>
      <c r="J439" s="36">
        <v>4118.7666666666664</v>
      </c>
      <c r="K439" s="31">
        <v>4003.8</v>
      </c>
      <c r="L439" s="31">
        <v>3876.05</v>
      </c>
      <c r="M439" s="31">
        <v>0.77654999999999996</v>
      </c>
      <c r="N439" s="1"/>
      <c r="O439" s="1"/>
    </row>
    <row r="440" spans="1:15" ht="12.75" customHeight="1">
      <c r="A440" s="33">
        <v>430</v>
      </c>
      <c r="B440" s="53" t="s">
        <v>517</v>
      </c>
      <c r="C440" s="31">
        <v>653.79999999999995</v>
      </c>
      <c r="D440" s="36">
        <v>649.46666666666658</v>
      </c>
      <c r="E440" s="36">
        <v>642.28333333333319</v>
      </c>
      <c r="F440" s="36">
        <v>630.76666666666665</v>
      </c>
      <c r="G440" s="36">
        <v>623.58333333333326</v>
      </c>
      <c r="H440" s="36">
        <v>660.98333333333312</v>
      </c>
      <c r="I440" s="36">
        <v>668.16666666666652</v>
      </c>
      <c r="J440" s="36">
        <v>679.68333333333305</v>
      </c>
      <c r="K440" s="31">
        <v>656.65</v>
      </c>
      <c r="L440" s="31">
        <v>637.95000000000005</v>
      </c>
      <c r="M440" s="31">
        <v>8.8479600000000005</v>
      </c>
      <c r="N440" s="1"/>
      <c r="O440" s="1"/>
    </row>
    <row r="441" spans="1:15" ht="12.75" customHeight="1">
      <c r="A441" s="33">
        <v>431</v>
      </c>
      <c r="B441" s="53" t="s">
        <v>518</v>
      </c>
      <c r="C441" s="31">
        <v>39.299999999999997</v>
      </c>
      <c r="D441" s="36">
        <v>38.9</v>
      </c>
      <c r="E441" s="36">
        <v>37.799999999999997</v>
      </c>
      <c r="F441" s="36">
        <v>36.299999999999997</v>
      </c>
      <c r="G441" s="36">
        <v>35.199999999999996</v>
      </c>
      <c r="H441" s="36">
        <v>40.4</v>
      </c>
      <c r="I441" s="36">
        <v>41.500000000000007</v>
      </c>
      <c r="J441" s="36">
        <v>43</v>
      </c>
      <c r="K441" s="31">
        <v>40</v>
      </c>
      <c r="L441" s="31">
        <v>37.4</v>
      </c>
      <c r="M441" s="31">
        <v>474.04379</v>
      </c>
      <c r="N441" s="1"/>
      <c r="O441" s="1"/>
    </row>
    <row r="442" spans="1:15" ht="12.75" customHeight="1">
      <c r="A442" s="33">
        <v>432</v>
      </c>
      <c r="B442" s="53" t="s">
        <v>519</v>
      </c>
      <c r="C442" s="31">
        <v>546</v>
      </c>
      <c r="D442" s="36">
        <v>585.85</v>
      </c>
      <c r="E442" s="36">
        <v>496.05000000000007</v>
      </c>
      <c r="F442" s="36">
        <v>446.1</v>
      </c>
      <c r="G442" s="36">
        <v>356.30000000000007</v>
      </c>
      <c r="H442" s="36">
        <v>635.80000000000007</v>
      </c>
      <c r="I442" s="36">
        <v>725.6</v>
      </c>
      <c r="J442" s="36">
        <v>775.55000000000007</v>
      </c>
      <c r="K442" s="31">
        <v>675.65</v>
      </c>
      <c r="L442" s="31">
        <v>535.9</v>
      </c>
      <c r="M442" s="31">
        <v>163.05187000000001</v>
      </c>
      <c r="N442" s="1"/>
      <c r="O442" s="1"/>
    </row>
    <row r="443" spans="1:15" ht="12.75" customHeight="1">
      <c r="A443" s="33">
        <v>433</v>
      </c>
      <c r="B443" s="53" t="s">
        <v>898</v>
      </c>
      <c r="C443" s="31">
        <v>858.25</v>
      </c>
      <c r="D443" s="36">
        <v>864.36666666666667</v>
      </c>
      <c r="E443" s="36">
        <v>844.88333333333333</v>
      </c>
      <c r="F443" s="36">
        <v>831.51666666666665</v>
      </c>
      <c r="G443" s="36">
        <v>812.0333333333333</v>
      </c>
      <c r="H443" s="36">
        <v>877.73333333333335</v>
      </c>
      <c r="I443" s="36">
        <v>897.2166666666667</v>
      </c>
      <c r="J443" s="36">
        <v>910.58333333333337</v>
      </c>
      <c r="K443" s="31">
        <v>883.85</v>
      </c>
      <c r="L443" s="31">
        <v>851</v>
      </c>
      <c r="M443" s="31">
        <v>0.70996999999999999</v>
      </c>
      <c r="N443" s="1"/>
      <c r="O443" s="1"/>
    </row>
    <row r="444" spans="1:15" ht="12.75" customHeight="1">
      <c r="A444" s="33">
        <v>434</v>
      </c>
      <c r="B444" s="53" t="s">
        <v>222</v>
      </c>
      <c r="C444" s="31">
        <v>693.7</v>
      </c>
      <c r="D444" s="36">
        <v>691.44999999999993</v>
      </c>
      <c r="E444" s="36">
        <v>684.39999999999986</v>
      </c>
      <c r="F444" s="36">
        <v>675.09999999999991</v>
      </c>
      <c r="G444" s="36">
        <v>668.04999999999984</v>
      </c>
      <c r="H444" s="36">
        <v>700.74999999999989</v>
      </c>
      <c r="I444" s="36">
        <v>707.79999999999984</v>
      </c>
      <c r="J444" s="36">
        <v>717.09999999999991</v>
      </c>
      <c r="K444" s="31">
        <v>698.5</v>
      </c>
      <c r="L444" s="31">
        <v>682.15</v>
      </c>
      <c r="M444" s="31">
        <v>10.64897</v>
      </c>
      <c r="N444" s="1"/>
      <c r="O444" s="1"/>
    </row>
    <row r="445" spans="1:15" ht="12.75" customHeight="1">
      <c r="A445" s="33">
        <v>435</v>
      </c>
      <c r="B445" s="53" t="s">
        <v>899</v>
      </c>
      <c r="C445" s="31">
        <v>494.5</v>
      </c>
      <c r="D445" s="36">
        <v>500.16666666666669</v>
      </c>
      <c r="E445" s="36">
        <v>485.33333333333337</v>
      </c>
      <c r="F445" s="36">
        <v>476.16666666666669</v>
      </c>
      <c r="G445" s="36">
        <v>461.33333333333337</v>
      </c>
      <c r="H445" s="36">
        <v>509.33333333333337</v>
      </c>
      <c r="I445" s="36">
        <v>524.16666666666674</v>
      </c>
      <c r="J445" s="36">
        <v>533.33333333333337</v>
      </c>
      <c r="K445" s="31">
        <v>515</v>
      </c>
      <c r="L445" s="31">
        <v>491</v>
      </c>
      <c r="M445" s="31">
        <v>6.7815300000000001</v>
      </c>
      <c r="N445" s="1"/>
      <c r="O445" s="1"/>
    </row>
    <row r="446" spans="1:15" ht="12.75" customHeight="1">
      <c r="A446" s="33">
        <v>436</v>
      </c>
      <c r="B446" s="53" t="s">
        <v>520</v>
      </c>
      <c r="C446" s="31">
        <v>705.95</v>
      </c>
      <c r="D446" s="36">
        <v>707.9666666666667</v>
      </c>
      <c r="E446" s="36">
        <v>700.98333333333335</v>
      </c>
      <c r="F446" s="36">
        <v>696.01666666666665</v>
      </c>
      <c r="G446" s="36">
        <v>689.0333333333333</v>
      </c>
      <c r="H446" s="36">
        <v>712.93333333333339</v>
      </c>
      <c r="I446" s="36">
        <v>719.91666666666674</v>
      </c>
      <c r="J446" s="36">
        <v>724.88333333333344</v>
      </c>
      <c r="K446" s="31">
        <v>714.95</v>
      </c>
      <c r="L446" s="31">
        <v>703</v>
      </c>
      <c r="M446" s="31">
        <v>0.40264</v>
      </c>
      <c r="N446" s="1"/>
      <c r="O446" s="1"/>
    </row>
    <row r="447" spans="1:15" ht="12.75" customHeight="1">
      <c r="A447" s="33">
        <v>437</v>
      </c>
      <c r="B447" s="53" t="s">
        <v>521</v>
      </c>
      <c r="C447" s="31">
        <v>48.7</v>
      </c>
      <c r="D447" s="36">
        <v>49.233333333333341</v>
      </c>
      <c r="E447" s="36">
        <v>47.616666666666681</v>
      </c>
      <c r="F447" s="36">
        <v>46.533333333333339</v>
      </c>
      <c r="G447" s="36">
        <v>44.916666666666679</v>
      </c>
      <c r="H447" s="36">
        <v>50.316666666666684</v>
      </c>
      <c r="I447" s="36">
        <v>51.933333333333344</v>
      </c>
      <c r="J447" s="36">
        <v>53.016666666666687</v>
      </c>
      <c r="K447" s="31">
        <v>50.85</v>
      </c>
      <c r="L447" s="31">
        <v>48.15</v>
      </c>
      <c r="M447" s="31">
        <v>69.554379999999995</v>
      </c>
      <c r="N447" s="1"/>
      <c r="O447" s="1"/>
    </row>
    <row r="448" spans="1:15" ht="12.75" customHeight="1">
      <c r="A448" s="33">
        <v>438</v>
      </c>
      <c r="B448" s="53" t="s">
        <v>234</v>
      </c>
      <c r="C448" s="31">
        <v>2242.6</v>
      </c>
      <c r="D448" s="36">
        <v>2251.6166666666668</v>
      </c>
      <c r="E448" s="36">
        <v>2223.3833333333337</v>
      </c>
      <c r="F448" s="36">
        <v>2204.166666666667</v>
      </c>
      <c r="G448" s="36">
        <v>2175.9333333333338</v>
      </c>
      <c r="H448" s="36">
        <v>2270.8333333333335</v>
      </c>
      <c r="I448" s="36">
        <v>2299.0666666666671</v>
      </c>
      <c r="J448" s="36">
        <v>2318.2833333333333</v>
      </c>
      <c r="K448" s="31">
        <v>2279.85</v>
      </c>
      <c r="L448" s="31">
        <v>2232.4</v>
      </c>
      <c r="M448" s="31">
        <v>4.7120300000000004</v>
      </c>
      <c r="N448" s="1"/>
      <c r="O448" s="1"/>
    </row>
    <row r="449" spans="1:15" ht="12.75" customHeight="1">
      <c r="A449" s="33">
        <v>439</v>
      </c>
      <c r="B449" s="53" t="s">
        <v>522</v>
      </c>
      <c r="C449" s="31">
        <v>895.95</v>
      </c>
      <c r="D449" s="36">
        <v>908.16666666666663</v>
      </c>
      <c r="E449" s="36">
        <v>879.88333333333321</v>
      </c>
      <c r="F449" s="36">
        <v>863.81666666666661</v>
      </c>
      <c r="G449" s="36">
        <v>835.53333333333319</v>
      </c>
      <c r="H449" s="36">
        <v>924.23333333333323</v>
      </c>
      <c r="I449" s="36">
        <v>952.51666666666677</v>
      </c>
      <c r="J449" s="36">
        <v>968.58333333333326</v>
      </c>
      <c r="K449" s="31">
        <v>936.45</v>
      </c>
      <c r="L449" s="31">
        <v>892.1</v>
      </c>
      <c r="M449" s="31">
        <v>4.8295500000000002</v>
      </c>
      <c r="N449" s="1"/>
      <c r="O449" s="1"/>
    </row>
    <row r="450" spans="1:15" ht="12.75" customHeight="1">
      <c r="A450" s="33">
        <v>440</v>
      </c>
      <c r="B450" s="53" t="s">
        <v>223</v>
      </c>
      <c r="C450" s="31">
        <v>1143.6500000000001</v>
      </c>
      <c r="D450" s="36">
        <v>1139.4000000000001</v>
      </c>
      <c r="E450" s="36">
        <v>1109.3500000000001</v>
      </c>
      <c r="F450" s="36">
        <v>1075.05</v>
      </c>
      <c r="G450" s="36">
        <v>1045</v>
      </c>
      <c r="H450" s="36">
        <v>1173.7000000000003</v>
      </c>
      <c r="I450" s="36">
        <v>1203.7500000000005</v>
      </c>
      <c r="J450" s="36">
        <v>1238.0500000000004</v>
      </c>
      <c r="K450" s="31">
        <v>1169.45</v>
      </c>
      <c r="L450" s="31">
        <v>1105.0999999999999</v>
      </c>
      <c r="M450" s="31">
        <v>74.474800000000002</v>
      </c>
      <c r="N450" s="1"/>
      <c r="O450" s="1"/>
    </row>
    <row r="451" spans="1:15" ht="12.75" customHeight="1">
      <c r="A451" s="33">
        <v>441</v>
      </c>
      <c r="B451" s="53" t="s">
        <v>224</v>
      </c>
      <c r="C451" s="31">
        <v>1987.65</v>
      </c>
      <c r="D451" s="36">
        <v>1979.4333333333332</v>
      </c>
      <c r="E451" s="36">
        <v>1952.5666666666664</v>
      </c>
      <c r="F451" s="36">
        <v>1917.4833333333331</v>
      </c>
      <c r="G451" s="36">
        <v>1890.6166666666663</v>
      </c>
      <c r="H451" s="36">
        <v>2014.5166666666664</v>
      </c>
      <c r="I451" s="36">
        <v>2041.3833333333332</v>
      </c>
      <c r="J451" s="36">
        <v>2076.4666666666662</v>
      </c>
      <c r="K451" s="31">
        <v>2006.3</v>
      </c>
      <c r="L451" s="31">
        <v>1944.35</v>
      </c>
      <c r="M451" s="31">
        <v>9.4727700000000006</v>
      </c>
      <c r="N451" s="1"/>
      <c r="O451" s="1"/>
    </row>
    <row r="452" spans="1:15" ht="12.75" customHeight="1">
      <c r="A452" s="33">
        <v>442</v>
      </c>
      <c r="B452" s="53" t="s">
        <v>229</v>
      </c>
      <c r="C452" s="31">
        <v>4192.25</v>
      </c>
      <c r="D452" s="36">
        <v>4181.083333333333</v>
      </c>
      <c r="E452" s="36">
        <v>4132.2166666666662</v>
      </c>
      <c r="F452" s="36">
        <v>4072.1833333333334</v>
      </c>
      <c r="G452" s="36">
        <v>4023.3166666666666</v>
      </c>
      <c r="H452" s="36">
        <v>4241.1166666666659</v>
      </c>
      <c r="I452" s="36">
        <v>4289.9833333333327</v>
      </c>
      <c r="J452" s="36">
        <v>4350.0166666666655</v>
      </c>
      <c r="K452" s="31">
        <v>4229.95</v>
      </c>
      <c r="L452" s="31">
        <v>4121.05</v>
      </c>
      <c r="M452" s="31">
        <v>40.398009999999999</v>
      </c>
      <c r="N452" s="1"/>
      <c r="O452" s="1"/>
    </row>
    <row r="453" spans="1:15" ht="12.75" customHeight="1">
      <c r="A453" s="33">
        <v>443</v>
      </c>
      <c r="B453" s="53" t="s">
        <v>225</v>
      </c>
      <c r="C453" s="31">
        <v>1215.2</v>
      </c>
      <c r="D453" s="36">
        <v>1217.4000000000001</v>
      </c>
      <c r="E453" s="36">
        <v>1206.9500000000003</v>
      </c>
      <c r="F453" s="36">
        <v>1198.7000000000003</v>
      </c>
      <c r="G453" s="36">
        <v>1188.2500000000005</v>
      </c>
      <c r="H453" s="36">
        <v>1225.6500000000001</v>
      </c>
      <c r="I453" s="36">
        <v>1236.0999999999999</v>
      </c>
      <c r="J453" s="36">
        <v>1244.3499999999999</v>
      </c>
      <c r="K453" s="31">
        <v>1227.8499999999999</v>
      </c>
      <c r="L453" s="31">
        <v>1209.1500000000001</v>
      </c>
      <c r="M453" s="31">
        <v>10.89396</v>
      </c>
      <c r="N453" s="1"/>
      <c r="O453" s="1"/>
    </row>
    <row r="454" spans="1:15" ht="12.75" customHeight="1">
      <c r="A454" s="33">
        <v>444</v>
      </c>
      <c r="B454" s="53" t="s">
        <v>297</v>
      </c>
      <c r="C454" s="31">
        <v>7573.9</v>
      </c>
      <c r="D454" s="36">
        <v>7642.5666666666666</v>
      </c>
      <c r="E454" s="36">
        <v>7446.333333333333</v>
      </c>
      <c r="F454" s="36">
        <v>7318.7666666666664</v>
      </c>
      <c r="G454" s="36">
        <v>7122.5333333333328</v>
      </c>
      <c r="H454" s="36">
        <v>7770.1333333333332</v>
      </c>
      <c r="I454" s="36">
        <v>7966.3666666666668</v>
      </c>
      <c r="J454" s="36">
        <v>8093.9333333333334</v>
      </c>
      <c r="K454" s="31">
        <v>7838.8</v>
      </c>
      <c r="L454" s="31">
        <v>7515</v>
      </c>
      <c r="M454" s="31">
        <v>1.1248499999999999</v>
      </c>
      <c r="N454" s="1"/>
      <c r="O454" s="1"/>
    </row>
    <row r="455" spans="1:15" ht="12.75" customHeight="1">
      <c r="A455" s="33">
        <v>445</v>
      </c>
      <c r="B455" s="53" t="s">
        <v>523</v>
      </c>
      <c r="C455" s="31">
        <v>8805.5499999999993</v>
      </c>
      <c r="D455" s="36">
        <v>8805.5499999999993</v>
      </c>
      <c r="E455" s="36">
        <v>8805.5499999999993</v>
      </c>
      <c r="F455" s="36">
        <v>8805.5499999999993</v>
      </c>
      <c r="G455" s="36">
        <v>8805.5499999999993</v>
      </c>
      <c r="H455" s="36">
        <v>8805.5499999999993</v>
      </c>
      <c r="I455" s="36">
        <v>8805.5499999999993</v>
      </c>
      <c r="J455" s="36">
        <v>8805.5499999999993</v>
      </c>
      <c r="K455" s="31">
        <v>8805.5499999999993</v>
      </c>
      <c r="L455" s="31">
        <v>8805.5499999999993</v>
      </c>
      <c r="M455" s="31">
        <v>0.22042999999999999</v>
      </c>
      <c r="N455" s="1"/>
      <c r="O455" s="1"/>
    </row>
    <row r="456" spans="1:15" ht="12.75" customHeight="1">
      <c r="A456" s="33">
        <v>446</v>
      </c>
      <c r="B456" s="53" t="s">
        <v>524</v>
      </c>
      <c r="C456" s="31">
        <v>676.05</v>
      </c>
      <c r="D456" s="36">
        <v>678.66666666666663</v>
      </c>
      <c r="E456" s="36">
        <v>668.43333333333328</v>
      </c>
      <c r="F456" s="36">
        <v>660.81666666666661</v>
      </c>
      <c r="G456" s="36">
        <v>650.58333333333326</v>
      </c>
      <c r="H456" s="36">
        <v>686.2833333333333</v>
      </c>
      <c r="I456" s="36">
        <v>696.51666666666665</v>
      </c>
      <c r="J456" s="36">
        <v>704.13333333333333</v>
      </c>
      <c r="K456" s="31">
        <v>688.9</v>
      </c>
      <c r="L456" s="31">
        <v>671.05</v>
      </c>
      <c r="M456" s="31">
        <v>10.08761</v>
      </c>
      <c r="N456" s="1"/>
      <c r="O456" s="1"/>
    </row>
    <row r="457" spans="1:15" ht="12.75" customHeight="1">
      <c r="A457" s="33">
        <v>447</v>
      </c>
      <c r="B457" s="53" t="s">
        <v>226</v>
      </c>
      <c r="C457" s="31">
        <v>1016.5</v>
      </c>
      <c r="D457" s="36">
        <v>1021.6</v>
      </c>
      <c r="E457" s="36">
        <v>1006.2</v>
      </c>
      <c r="F457" s="36">
        <v>995.9</v>
      </c>
      <c r="G457" s="36">
        <v>980.5</v>
      </c>
      <c r="H457" s="36">
        <v>1031.9000000000001</v>
      </c>
      <c r="I457" s="36">
        <v>1047.3</v>
      </c>
      <c r="J457" s="36">
        <v>1057.6000000000001</v>
      </c>
      <c r="K457" s="31">
        <v>1037</v>
      </c>
      <c r="L457" s="31">
        <v>1011.3</v>
      </c>
      <c r="M457" s="31">
        <v>87.638199999999998</v>
      </c>
      <c r="N457" s="1"/>
      <c r="O457" s="1"/>
    </row>
    <row r="458" spans="1:15" ht="12.75" customHeight="1">
      <c r="A458" s="33">
        <v>448</v>
      </c>
      <c r="B458" s="53" t="s">
        <v>227</v>
      </c>
      <c r="C458" s="31">
        <v>396.1</v>
      </c>
      <c r="D458" s="36">
        <v>401.93333333333334</v>
      </c>
      <c r="E458" s="36">
        <v>389.16666666666669</v>
      </c>
      <c r="F458" s="36">
        <v>382.23333333333335</v>
      </c>
      <c r="G458" s="36">
        <v>369.4666666666667</v>
      </c>
      <c r="H458" s="36">
        <v>408.86666666666667</v>
      </c>
      <c r="I458" s="36">
        <v>421.63333333333333</v>
      </c>
      <c r="J458" s="36">
        <v>428.56666666666666</v>
      </c>
      <c r="K458" s="31">
        <v>414.7</v>
      </c>
      <c r="L458" s="31">
        <v>395</v>
      </c>
      <c r="M458" s="31">
        <v>268.12421999999998</v>
      </c>
      <c r="N458" s="1"/>
      <c r="O458" s="1"/>
    </row>
    <row r="459" spans="1:15" ht="12.75" customHeight="1">
      <c r="A459" s="33">
        <v>449</v>
      </c>
      <c r="B459" s="53" t="s">
        <v>228</v>
      </c>
      <c r="C459" s="31">
        <v>152.5</v>
      </c>
      <c r="D459" s="36">
        <v>152.65</v>
      </c>
      <c r="E459" s="36">
        <v>150.75</v>
      </c>
      <c r="F459" s="36">
        <v>149</v>
      </c>
      <c r="G459" s="36">
        <v>147.1</v>
      </c>
      <c r="H459" s="36">
        <v>154.4</v>
      </c>
      <c r="I459" s="36">
        <v>156.30000000000004</v>
      </c>
      <c r="J459" s="36">
        <v>158.05000000000001</v>
      </c>
      <c r="K459" s="31">
        <v>154.55000000000001</v>
      </c>
      <c r="L459" s="31">
        <v>150.9</v>
      </c>
      <c r="M459" s="31">
        <v>349.47937000000002</v>
      </c>
      <c r="N459" s="1"/>
      <c r="O459" s="1"/>
    </row>
    <row r="460" spans="1:15" ht="12.75" customHeight="1">
      <c r="A460" s="33">
        <v>450</v>
      </c>
      <c r="B460" s="53" t="s">
        <v>298</v>
      </c>
      <c r="C460" s="31">
        <v>81.45</v>
      </c>
      <c r="D460" s="36">
        <v>82.899999999999991</v>
      </c>
      <c r="E460" s="36">
        <v>79.549999999999983</v>
      </c>
      <c r="F460" s="36">
        <v>77.649999999999991</v>
      </c>
      <c r="G460" s="36">
        <v>74.299999999999983</v>
      </c>
      <c r="H460" s="36">
        <v>84.799999999999983</v>
      </c>
      <c r="I460" s="36">
        <v>88.149999999999977</v>
      </c>
      <c r="J460" s="36">
        <v>90.049999999999983</v>
      </c>
      <c r="K460" s="31">
        <v>86.25</v>
      </c>
      <c r="L460" s="31">
        <v>81</v>
      </c>
      <c r="M460" s="31">
        <v>53.60962</v>
      </c>
      <c r="N460" s="1"/>
      <c r="O460" s="1"/>
    </row>
    <row r="461" spans="1:15" ht="12.75" customHeight="1">
      <c r="A461" s="33">
        <v>451</v>
      </c>
      <c r="B461" s="53" t="s">
        <v>525</v>
      </c>
      <c r="C461" s="31">
        <v>2901.4</v>
      </c>
      <c r="D461" s="36">
        <v>2908.6333333333337</v>
      </c>
      <c r="E461" s="36">
        <v>2875.8166666666675</v>
      </c>
      <c r="F461" s="36">
        <v>2850.233333333334</v>
      </c>
      <c r="G461" s="36">
        <v>2817.4166666666679</v>
      </c>
      <c r="H461" s="36">
        <v>2934.2166666666672</v>
      </c>
      <c r="I461" s="36">
        <v>2967.0333333333338</v>
      </c>
      <c r="J461" s="36">
        <v>2992.6166666666668</v>
      </c>
      <c r="K461" s="31">
        <v>2941.45</v>
      </c>
      <c r="L461" s="31">
        <v>2883.05</v>
      </c>
      <c r="M461" s="31">
        <v>0.30214999999999997</v>
      </c>
      <c r="N461" s="1"/>
      <c r="O461" s="1"/>
    </row>
    <row r="462" spans="1:15" ht="12.75" customHeight="1">
      <c r="A462" s="33">
        <v>452</v>
      </c>
      <c r="B462" s="53" t="s">
        <v>230</v>
      </c>
      <c r="C462" s="31">
        <v>1292.3</v>
      </c>
      <c r="D462" s="36">
        <v>1292.55</v>
      </c>
      <c r="E462" s="36">
        <v>1277.4499999999998</v>
      </c>
      <c r="F462" s="36">
        <v>1262.5999999999999</v>
      </c>
      <c r="G462" s="36">
        <v>1247.4999999999998</v>
      </c>
      <c r="H462" s="36">
        <v>1307.3999999999999</v>
      </c>
      <c r="I462" s="36">
        <v>1322.4999999999998</v>
      </c>
      <c r="J462" s="36">
        <v>1337.35</v>
      </c>
      <c r="K462" s="31">
        <v>1307.6500000000001</v>
      </c>
      <c r="L462" s="31">
        <v>1277.7</v>
      </c>
      <c r="M462" s="31">
        <v>19.630680000000002</v>
      </c>
      <c r="N462" s="1"/>
      <c r="O462" s="1"/>
    </row>
    <row r="463" spans="1:15" ht="12.75" customHeight="1">
      <c r="A463" s="33">
        <v>453</v>
      </c>
      <c r="B463" s="53" t="s">
        <v>526</v>
      </c>
      <c r="C463" s="31">
        <v>710.9</v>
      </c>
      <c r="D463" s="36">
        <v>717.6</v>
      </c>
      <c r="E463" s="36">
        <v>698.30000000000007</v>
      </c>
      <c r="F463" s="36">
        <v>685.7</v>
      </c>
      <c r="G463" s="36">
        <v>666.40000000000009</v>
      </c>
      <c r="H463" s="36">
        <v>730.2</v>
      </c>
      <c r="I463" s="36">
        <v>749.5</v>
      </c>
      <c r="J463" s="36">
        <v>762.1</v>
      </c>
      <c r="K463" s="31">
        <v>736.9</v>
      </c>
      <c r="L463" s="31">
        <v>705</v>
      </c>
      <c r="M463" s="31">
        <v>3.7392799999999999</v>
      </c>
      <c r="N463" s="1"/>
      <c r="O463" s="1"/>
    </row>
    <row r="464" spans="1:15" ht="12.75" customHeight="1">
      <c r="A464" s="33">
        <v>454</v>
      </c>
      <c r="B464" s="53" t="s">
        <v>527</v>
      </c>
      <c r="C464" s="31">
        <v>240.7</v>
      </c>
      <c r="D464" s="36">
        <v>244.5</v>
      </c>
      <c r="E464" s="36">
        <v>235.2</v>
      </c>
      <c r="F464" s="36">
        <v>229.7</v>
      </c>
      <c r="G464" s="36">
        <v>220.39999999999998</v>
      </c>
      <c r="H464" s="36">
        <v>250</v>
      </c>
      <c r="I464" s="36">
        <v>259.3</v>
      </c>
      <c r="J464" s="36">
        <v>264.8</v>
      </c>
      <c r="K464" s="31">
        <v>253.8</v>
      </c>
      <c r="L464" s="31">
        <v>239</v>
      </c>
      <c r="M464" s="31">
        <v>20.006219999999999</v>
      </c>
      <c r="N464" s="1"/>
      <c r="O464" s="1"/>
    </row>
    <row r="465" spans="1:15" ht="12.75" customHeight="1">
      <c r="A465" s="33">
        <v>455</v>
      </c>
      <c r="B465" s="53" t="s">
        <v>208</v>
      </c>
      <c r="C465" s="31">
        <v>808.5</v>
      </c>
      <c r="D465" s="36">
        <v>809.85</v>
      </c>
      <c r="E465" s="36">
        <v>802.75</v>
      </c>
      <c r="F465" s="36">
        <v>797</v>
      </c>
      <c r="G465" s="36">
        <v>789.9</v>
      </c>
      <c r="H465" s="36">
        <v>815.6</v>
      </c>
      <c r="I465" s="36">
        <v>822.70000000000016</v>
      </c>
      <c r="J465" s="36">
        <v>828.45</v>
      </c>
      <c r="K465" s="31">
        <v>816.95</v>
      </c>
      <c r="L465" s="31">
        <v>804.1</v>
      </c>
      <c r="M465" s="31">
        <v>5.3313899999999999</v>
      </c>
      <c r="N465" s="1"/>
      <c r="O465" s="1"/>
    </row>
    <row r="466" spans="1:15" ht="12.75" customHeight="1">
      <c r="A466" s="33">
        <v>456</v>
      </c>
      <c r="B466" s="53" t="s">
        <v>528</v>
      </c>
      <c r="C466" s="31">
        <v>3618.1</v>
      </c>
      <c r="D466" s="36">
        <v>3607.4833333333331</v>
      </c>
      <c r="E466" s="36">
        <v>3545.2666666666664</v>
      </c>
      <c r="F466" s="36">
        <v>3472.4333333333334</v>
      </c>
      <c r="G466" s="36">
        <v>3410.2166666666667</v>
      </c>
      <c r="H466" s="36">
        <v>3680.3166666666662</v>
      </c>
      <c r="I466" s="36">
        <v>3742.5333333333324</v>
      </c>
      <c r="J466" s="36">
        <v>3815.3666666666659</v>
      </c>
      <c r="K466" s="31">
        <v>3669.7</v>
      </c>
      <c r="L466" s="31">
        <v>3534.65</v>
      </c>
      <c r="M466" s="31">
        <v>0.51422000000000001</v>
      </c>
      <c r="N466" s="1"/>
      <c r="O466" s="1"/>
    </row>
    <row r="467" spans="1:15" ht="12.75" customHeight="1">
      <c r="A467" s="33">
        <v>457</v>
      </c>
      <c r="B467" s="53" t="s">
        <v>529</v>
      </c>
      <c r="C467" s="31">
        <v>2542.1</v>
      </c>
      <c r="D467" s="36">
        <v>2555.5333333333333</v>
      </c>
      <c r="E467" s="36">
        <v>2511.0666666666666</v>
      </c>
      <c r="F467" s="36">
        <v>2480.0333333333333</v>
      </c>
      <c r="G467" s="36">
        <v>2435.5666666666666</v>
      </c>
      <c r="H467" s="36">
        <v>2586.5666666666666</v>
      </c>
      <c r="I467" s="36">
        <v>2631.0333333333328</v>
      </c>
      <c r="J467" s="36">
        <v>2662.0666666666666</v>
      </c>
      <c r="K467" s="31">
        <v>2600</v>
      </c>
      <c r="L467" s="31">
        <v>2524.5</v>
      </c>
      <c r="M467" s="31">
        <v>1.37252</v>
      </c>
      <c r="N467" s="1"/>
      <c r="O467" s="1"/>
    </row>
    <row r="468" spans="1:15" ht="12.75" customHeight="1">
      <c r="A468" s="33">
        <v>458</v>
      </c>
      <c r="B468" s="53" t="s">
        <v>231</v>
      </c>
      <c r="C468" s="31">
        <v>3748.8</v>
      </c>
      <c r="D468" s="36">
        <v>3742.7666666666664</v>
      </c>
      <c r="E468" s="36">
        <v>3719.5333333333328</v>
      </c>
      <c r="F468" s="36">
        <v>3690.2666666666664</v>
      </c>
      <c r="G468" s="36">
        <v>3667.0333333333328</v>
      </c>
      <c r="H468" s="36">
        <v>3772.0333333333328</v>
      </c>
      <c r="I468" s="36">
        <v>3795.2666666666664</v>
      </c>
      <c r="J468" s="36">
        <v>3824.5333333333328</v>
      </c>
      <c r="K468" s="31">
        <v>3766</v>
      </c>
      <c r="L468" s="31">
        <v>3713.5</v>
      </c>
      <c r="M468" s="31">
        <v>5.6456900000000001</v>
      </c>
      <c r="N468" s="1"/>
      <c r="O468" s="1"/>
    </row>
    <row r="469" spans="1:15" ht="12.75" customHeight="1">
      <c r="A469" s="33">
        <v>459</v>
      </c>
      <c r="B469" s="53" t="s">
        <v>232</v>
      </c>
      <c r="C469" s="31">
        <v>2673.95</v>
      </c>
      <c r="D469" s="36">
        <v>2680.3166666666666</v>
      </c>
      <c r="E469" s="36">
        <v>2648.6833333333334</v>
      </c>
      <c r="F469" s="36">
        <v>2623.416666666667</v>
      </c>
      <c r="G469" s="36">
        <v>2591.7833333333338</v>
      </c>
      <c r="H469" s="36">
        <v>2705.583333333333</v>
      </c>
      <c r="I469" s="36">
        <v>2737.2166666666662</v>
      </c>
      <c r="J469" s="36">
        <v>2762.4833333333327</v>
      </c>
      <c r="K469" s="31">
        <v>2711.95</v>
      </c>
      <c r="L469" s="31">
        <v>2655.05</v>
      </c>
      <c r="M469" s="31">
        <v>1.3688400000000001</v>
      </c>
      <c r="N469" s="1"/>
      <c r="O469" s="1"/>
    </row>
    <row r="470" spans="1:15" ht="12.75" customHeight="1">
      <c r="A470" s="33">
        <v>460</v>
      </c>
      <c r="B470" s="53" t="s">
        <v>299</v>
      </c>
      <c r="C470" s="31">
        <v>1198.7</v>
      </c>
      <c r="D470" s="36">
        <v>1184.8</v>
      </c>
      <c r="E470" s="36">
        <v>1157.8999999999999</v>
      </c>
      <c r="F470" s="36">
        <v>1117.0999999999999</v>
      </c>
      <c r="G470" s="36">
        <v>1090.1999999999998</v>
      </c>
      <c r="H470" s="36">
        <v>1225.5999999999999</v>
      </c>
      <c r="I470" s="36">
        <v>1252.5</v>
      </c>
      <c r="J470" s="36">
        <v>1293.3</v>
      </c>
      <c r="K470" s="31">
        <v>1211.7</v>
      </c>
      <c r="L470" s="31">
        <v>1144</v>
      </c>
      <c r="M470" s="31">
        <v>37.785550000000001</v>
      </c>
      <c r="N470" s="1"/>
      <c r="O470" s="1"/>
    </row>
    <row r="471" spans="1:15" ht="12.75" customHeight="1">
      <c r="A471" s="33">
        <v>461</v>
      </c>
      <c r="B471" s="53" t="s">
        <v>233</v>
      </c>
      <c r="C471" s="31">
        <v>4008.6</v>
      </c>
      <c r="D471" s="36">
        <v>4014.9166666666665</v>
      </c>
      <c r="E471" s="36">
        <v>3951.2333333333331</v>
      </c>
      <c r="F471" s="36">
        <v>3893.8666666666668</v>
      </c>
      <c r="G471" s="36">
        <v>3830.1833333333334</v>
      </c>
      <c r="H471" s="36">
        <v>4072.2833333333328</v>
      </c>
      <c r="I471" s="36">
        <v>4135.9666666666662</v>
      </c>
      <c r="J471" s="36">
        <v>4193.3333333333321</v>
      </c>
      <c r="K471" s="31">
        <v>4078.6</v>
      </c>
      <c r="L471" s="31">
        <v>3957.55</v>
      </c>
      <c r="M471" s="31">
        <v>8.9956999999999994</v>
      </c>
      <c r="N471" s="1"/>
      <c r="O471" s="1"/>
    </row>
    <row r="472" spans="1:15" ht="12.75" customHeight="1">
      <c r="A472" s="33">
        <v>462</v>
      </c>
      <c r="B472" s="53" t="s">
        <v>300</v>
      </c>
      <c r="C472" s="31">
        <v>38.200000000000003</v>
      </c>
      <c r="D472" s="36">
        <v>38.56666666666667</v>
      </c>
      <c r="E472" s="36">
        <v>37.63333333333334</v>
      </c>
      <c r="F472" s="36">
        <v>37.06666666666667</v>
      </c>
      <c r="G472" s="36">
        <v>36.13333333333334</v>
      </c>
      <c r="H472" s="36">
        <v>39.13333333333334</v>
      </c>
      <c r="I472" s="36">
        <v>40.066666666666663</v>
      </c>
      <c r="J472" s="36">
        <v>40.63333333333334</v>
      </c>
      <c r="K472" s="31">
        <v>39.5</v>
      </c>
      <c r="L472" s="31">
        <v>38</v>
      </c>
      <c r="M472" s="31">
        <v>109.63061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322.7</v>
      </c>
      <c r="D473" s="36">
        <v>327.90000000000003</v>
      </c>
      <c r="E473" s="36">
        <v>316.80000000000007</v>
      </c>
      <c r="F473" s="36">
        <v>310.90000000000003</v>
      </c>
      <c r="G473" s="36">
        <v>299.80000000000007</v>
      </c>
      <c r="H473" s="36">
        <v>333.80000000000007</v>
      </c>
      <c r="I473" s="36">
        <v>344.90000000000009</v>
      </c>
      <c r="J473" s="36">
        <v>350.80000000000007</v>
      </c>
      <c r="K473" s="31">
        <v>339</v>
      </c>
      <c r="L473" s="31">
        <v>322</v>
      </c>
      <c r="M473" s="31">
        <v>5.0856399999999997</v>
      </c>
      <c r="N473" s="1"/>
      <c r="O473" s="1"/>
    </row>
    <row r="474" spans="1:15" ht="12.75" customHeight="1">
      <c r="A474" s="33">
        <v>464</v>
      </c>
      <c r="B474" s="53" t="s">
        <v>532</v>
      </c>
      <c r="C474" s="31">
        <v>468.15</v>
      </c>
      <c r="D474" s="36">
        <v>471.64999999999992</v>
      </c>
      <c r="E474" s="36">
        <v>459.14999999999986</v>
      </c>
      <c r="F474" s="36">
        <v>450.14999999999992</v>
      </c>
      <c r="G474" s="36">
        <v>437.64999999999986</v>
      </c>
      <c r="H474" s="36">
        <v>480.64999999999986</v>
      </c>
      <c r="I474" s="36">
        <v>493.15</v>
      </c>
      <c r="J474" s="36">
        <v>502.14999999999986</v>
      </c>
      <c r="K474" s="31">
        <v>484.15</v>
      </c>
      <c r="L474" s="31">
        <v>462.65</v>
      </c>
      <c r="M474" s="31">
        <v>6.5324499999999999</v>
      </c>
      <c r="N474" s="1"/>
      <c r="O474" s="1"/>
    </row>
    <row r="475" spans="1:15" ht="12.75" customHeight="1">
      <c r="A475" s="33">
        <v>465</v>
      </c>
      <c r="B475" s="53" t="s">
        <v>301</v>
      </c>
      <c r="C475" s="31">
        <v>3548.05</v>
      </c>
      <c r="D475" s="36">
        <v>3538.35</v>
      </c>
      <c r="E475" s="36">
        <v>3501.7</v>
      </c>
      <c r="F475" s="36">
        <v>3455.35</v>
      </c>
      <c r="G475" s="36">
        <v>3418.7</v>
      </c>
      <c r="H475" s="36">
        <v>3584.7</v>
      </c>
      <c r="I475" s="36">
        <v>3621.3500000000004</v>
      </c>
      <c r="J475" s="36">
        <v>3667.7</v>
      </c>
      <c r="K475" s="31">
        <v>3575</v>
      </c>
      <c r="L475" s="31">
        <v>3492</v>
      </c>
      <c r="M475" s="31">
        <v>1.0586899999999999</v>
      </c>
      <c r="N475" s="1"/>
      <c r="O475" s="1"/>
    </row>
    <row r="476" spans="1:15" ht="12.75" customHeight="1">
      <c r="A476" s="33">
        <v>466</v>
      </c>
      <c r="B476" s="53" t="s">
        <v>533</v>
      </c>
      <c r="C476" s="31">
        <v>51.65</v>
      </c>
      <c r="D476" s="36">
        <v>52.65</v>
      </c>
      <c r="E476" s="36">
        <v>50.099999999999994</v>
      </c>
      <c r="F476" s="36">
        <v>48.55</v>
      </c>
      <c r="G476" s="36">
        <v>45.999999999999993</v>
      </c>
      <c r="H476" s="36">
        <v>54.199999999999996</v>
      </c>
      <c r="I476" s="36">
        <v>56.749999999999993</v>
      </c>
      <c r="J476" s="36">
        <v>58.3</v>
      </c>
      <c r="K476" s="31">
        <v>55.2</v>
      </c>
      <c r="L476" s="31">
        <v>51.1</v>
      </c>
      <c r="M476" s="31">
        <v>250.29847000000001</v>
      </c>
      <c r="N476" s="1"/>
      <c r="O476" s="1"/>
    </row>
    <row r="477" spans="1:15" ht="12.75" customHeight="1">
      <c r="A477" s="33">
        <v>467</v>
      </c>
      <c r="B477" s="53" t="s">
        <v>534</v>
      </c>
      <c r="C477" s="31">
        <v>626</v>
      </c>
      <c r="D477" s="36">
        <v>629.88333333333333</v>
      </c>
      <c r="E477" s="36">
        <v>618.16666666666663</v>
      </c>
      <c r="F477" s="36">
        <v>610.33333333333326</v>
      </c>
      <c r="G477" s="36">
        <v>598.61666666666656</v>
      </c>
      <c r="H477" s="36">
        <v>637.7166666666667</v>
      </c>
      <c r="I477" s="36">
        <v>649.43333333333339</v>
      </c>
      <c r="J477" s="36">
        <v>657.26666666666677</v>
      </c>
      <c r="K477" s="31">
        <v>641.6</v>
      </c>
      <c r="L477" s="31">
        <v>622.04999999999995</v>
      </c>
      <c r="M477" s="31">
        <v>3.9272100000000001</v>
      </c>
      <c r="N477" s="1"/>
      <c r="O477" s="1"/>
    </row>
    <row r="478" spans="1:15" ht="12.75" customHeight="1">
      <c r="A478" s="33">
        <v>468</v>
      </c>
      <c r="B478" s="53" t="s">
        <v>237</v>
      </c>
      <c r="C478" s="31">
        <v>474.05</v>
      </c>
      <c r="D478" s="36">
        <v>475.11666666666662</v>
      </c>
      <c r="E478" s="36">
        <v>471.28333333333325</v>
      </c>
      <c r="F478" s="36">
        <v>468.51666666666665</v>
      </c>
      <c r="G478" s="36">
        <v>464.68333333333328</v>
      </c>
      <c r="H478" s="36">
        <v>477.88333333333321</v>
      </c>
      <c r="I478" s="36">
        <v>481.71666666666658</v>
      </c>
      <c r="J478" s="36">
        <v>484.48333333333318</v>
      </c>
      <c r="K478" s="31">
        <v>478.95</v>
      </c>
      <c r="L478" s="31">
        <v>472.35</v>
      </c>
      <c r="M478" s="31">
        <v>30.309370000000001</v>
      </c>
      <c r="N478" s="1"/>
      <c r="O478" s="1"/>
    </row>
    <row r="479" spans="1:15" ht="12.75" customHeight="1">
      <c r="A479" s="33">
        <v>469</v>
      </c>
      <c r="B479" s="53" t="s">
        <v>535</v>
      </c>
      <c r="C479" s="31">
        <v>861.65</v>
      </c>
      <c r="D479" s="36">
        <v>866.83333333333337</v>
      </c>
      <c r="E479" s="36">
        <v>852.91666666666674</v>
      </c>
      <c r="F479" s="36">
        <v>844.18333333333339</v>
      </c>
      <c r="G479" s="36">
        <v>830.26666666666677</v>
      </c>
      <c r="H479" s="36">
        <v>875.56666666666672</v>
      </c>
      <c r="I479" s="36">
        <v>889.48333333333346</v>
      </c>
      <c r="J479" s="36">
        <v>898.2166666666667</v>
      </c>
      <c r="K479" s="31">
        <v>880.75</v>
      </c>
      <c r="L479" s="31">
        <v>858.1</v>
      </c>
      <c r="M479" s="31">
        <v>0.85719000000000001</v>
      </c>
      <c r="N479" s="1"/>
      <c r="O479" s="1"/>
    </row>
    <row r="480" spans="1:15" ht="12.75" customHeight="1">
      <c r="A480" s="33">
        <v>470</v>
      </c>
      <c r="B480" s="53" t="s">
        <v>900</v>
      </c>
      <c r="C480" s="31">
        <v>49.2</v>
      </c>
      <c r="D480" s="36">
        <v>49.79999999999999</v>
      </c>
      <c r="E480" s="36">
        <v>48.199999999999982</v>
      </c>
      <c r="F480" s="36">
        <v>47.199999999999989</v>
      </c>
      <c r="G480" s="36">
        <v>45.59999999999998</v>
      </c>
      <c r="H480" s="36">
        <v>50.799999999999983</v>
      </c>
      <c r="I480" s="36">
        <v>52.399999999999991</v>
      </c>
      <c r="J480" s="36">
        <v>53.399999999999984</v>
      </c>
      <c r="K480" s="31">
        <v>51.4</v>
      </c>
      <c r="L480" s="31">
        <v>48.8</v>
      </c>
      <c r="M480" s="31">
        <v>80.70393</v>
      </c>
      <c r="N480" s="1"/>
      <c r="O480" s="1"/>
    </row>
    <row r="481" spans="1:15" ht="12.75" customHeight="1">
      <c r="A481" s="33">
        <v>471</v>
      </c>
      <c r="B481" s="31" t="s">
        <v>236</v>
      </c>
      <c r="C481" s="36">
        <v>9615.5</v>
      </c>
      <c r="D481" s="36">
        <v>9639.9499999999989</v>
      </c>
      <c r="E481" s="36">
        <v>9550.9499999999971</v>
      </c>
      <c r="F481" s="36">
        <v>9486.3999999999978</v>
      </c>
      <c r="G481" s="36">
        <v>9397.399999999996</v>
      </c>
      <c r="H481" s="36">
        <v>9704.4999999999982</v>
      </c>
      <c r="I481" s="36">
        <v>9793.5000000000018</v>
      </c>
      <c r="J481" s="31">
        <v>9858.0499999999993</v>
      </c>
      <c r="K481" s="31">
        <v>9728.9500000000007</v>
      </c>
      <c r="L481" s="31">
        <v>9575.4</v>
      </c>
      <c r="M481" s="53">
        <v>2.3542999999999998</v>
      </c>
      <c r="N481" s="1"/>
      <c r="O481" s="1"/>
    </row>
    <row r="482" spans="1:15" ht="12.75" customHeight="1">
      <c r="A482" s="33">
        <v>472</v>
      </c>
      <c r="B482" s="31" t="s">
        <v>302</v>
      </c>
      <c r="C482" s="36">
        <v>150.4</v>
      </c>
      <c r="D482" s="36">
        <v>151.28333333333333</v>
      </c>
      <c r="E482" s="36">
        <v>147.11666666666667</v>
      </c>
      <c r="F482" s="36">
        <v>143.83333333333334</v>
      </c>
      <c r="G482" s="36">
        <v>139.66666666666669</v>
      </c>
      <c r="H482" s="36">
        <v>154.56666666666666</v>
      </c>
      <c r="I482" s="36">
        <v>158.73333333333335</v>
      </c>
      <c r="J482" s="31">
        <v>162.01666666666665</v>
      </c>
      <c r="K482" s="31">
        <v>155.44999999999999</v>
      </c>
      <c r="L482" s="31">
        <v>148</v>
      </c>
      <c r="M482" s="53">
        <v>221.73988</v>
      </c>
      <c r="N482" s="1"/>
      <c r="O482" s="1"/>
    </row>
    <row r="483" spans="1:15" ht="12.75" customHeight="1">
      <c r="A483" s="33">
        <v>473</v>
      </c>
      <c r="B483" s="31" t="s">
        <v>235</v>
      </c>
      <c r="C483" s="31">
        <v>1718.25</v>
      </c>
      <c r="D483" s="36">
        <v>1720.2666666666667</v>
      </c>
      <c r="E483" s="36">
        <v>1690.5333333333333</v>
      </c>
      <c r="F483" s="36">
        <v>1662.8166666666666</v>
      </c>
      <c r="G483" s="36">
        <v>1633.0833333333333</v>
      </c>
      <c r="H483" s="36">
        <v>1747.9833333333333</v>
      </c>
      <c r="I483" s="36">
        <v>1777.7166666666665</v>
      </c>
      <c r="J483" s="36">
        <v>1805.4333333333334</v>
      </c>
      <c r="K483" s="31">
        <v>1750</v>
      </c>
      <c r="L483" s="31">
        <v>1692.55</v>
      </c>
      <c r="M483" s="31">
        <v>6.8810399999999996</v>
      </c>
      <c r="N483" s="1"/>
      <c r="O483" s="1"/>
    </row>
    <row r="484" spans="1:15" ht="12.75" customHeight="1">
      <c r="A484" s="33">
        <v>474</v>
      </c>
      <c r="B484" s="31" t="s">
        <v>176</v>
      </c>
      <c r="C484" s="36">
        <v>1132.8499999999999</v>
      </c>
      <c r="D484" s="36">
        <v>1135.5833333333333</v>
      </c>
      <c r="E484" s="36">
        <v>1124.2166666666665</v>
      </c>
      <c r="F484" s="36">
        <v>1115.5833333333333</v>
      </c>
      <c r="G484" s="36">
        <v>1104.2166666666665</v>
      </c>
      <c r="H484" s="36">
        <v>1144.2166666666665</v>
      </c>
      <c r="I484" s="36">
        <v>1155.5833333333333</v>
      </c>
      <c r="J484" s="31">
        <v>1164.2166666666665</v>
      </c>
      <c r="K484" s="31">
        <v>1146.95</v>
      </c>
      <c r="L484" s="31">
        <v>1126.95</v>
      </c>
      <c r="M484" s="53">
        <v>3.75718</v>
      </c>
      <c r="N484" s="1"/>
      <c r="O484" s="1"/>
    </row>
    <row r="485" spans="1:15" ht="12.75" customHeight="1">
      <c r="A485" s="33">
        <v>475</v>
      </c>
      <c r="B485" s="31" t="s">
        <v>901</v>
      </c>
      <c r="C485" s="31">
        <v>296.2</v>
      </c>
      <c r="D485" s="36">
        <v>298.09999999999997</v>
      </c>
      <c r="E485" s="36">
        <v>288.49999999999994</v>
      </c>
      <c r="F485" s="36">
        <v>280.79999999999995</v>
      </c>
      <c r="G485" s="36">
        <v>271.19999999999993</v>
      </c>
      <c r="H485" s="36">
        <v>305.79999999999995</v>
      </c>
      <c r="I485" s="36">
        <v>315.39999999999998</v>
      </c>
      <c r="J485" s="36">
        <v>323.09999999999997</v>
      </c>
      <c r="K485" s="31">
        <v>307.7</v>
      </c>
      <c r="L485" s="31">
        <v>290.39999999999998</v>
      </c>
      <c r="M485" s="31">
        <v>7.5710600000000001</v>
      </c>
      <c r="N485" s="1"/>
      <c r="O485" s="1"/>
    </row>
    <row r="486" spans="1:15" ht="12.75" customHeight="1">
      <c r="A486" s="33">
        <v>476</v>
      </c>
      <c r="B486" s="31" t="s">
        <v>536</v>
      </c>
      <c r="C486" s="36">
        <v>331.05</v>
      </c>
      <c r="D486" s="36">
        <v>333.25</v>
      </c>
      <c r="E486" s="36">
        <v>326.8</v>
      </c>
      <c r="F486" s="36">
        <v>322.55</v>
      </c>
      <c r="G486" s="36">
        <v>316.10000000000002</v>
      </c>
      <c r="H486" s="36">
        <v>337.5</v>
      </c>
      <c r="I486" s="36">
        <v>343.95000000000005</v>
      </c>
      <c r="J486" s="36">
        <v>348.2</v>
      </c>
      <c r="K486" s="31">
        <v>339.7</v>
      </c>
      <c r="L486" s="31">
        <v>329</v>
      </c>
      <c r="M486" s="31">
        <v>3.6976900000000001</v>
      </c>
      <c r="N486" s="1"/>
      <c r="O486" s="1"/>
    </row>
    <row r="487" spans="1:15" ht="12.75" customHeight="1">
      <c r="A487" s="33">
        <v>477</v>
      </c>
      <c r="B487" s="31" t="s">
        <v>537</v>
      </c>
      <c r="C487" s="31">
        <v>1899</v>
      </c>
      <c r="D487" s="36">
        <v>1887.6000000000001</v>
      </c>
      <c r="E487" s="36">
        <v>1867.2000000000003</v>
      </c>
      <c r="F487" s="36">
        <v>1835.4</v>
      </c>
      <c r="G487" s="36">
        <v>1815.0000000000002</v>
      </c>
      <c r="H487" s="36">
        <v>1919.4000000000003</v>
      </c>
      <c r="I487" s="36">
        <v>1939.8000000000004</v>
      </c>
      <c r="J487" s="36">
        <v>1971.6000000000004</v>
      </c>
      <c r="K487" s="31">
        <v>1908</v>
      </c>
      <c r="L487" s="31">
        <v>1855.8</v>
      </c>
      <c r="M487" s="31">
        <v>0.1368</v>
      </c>
      <c r="N487" s="1"/>
      <c r="O487" s="1"/>
    </row>
    <row r="488" spans="1:15" ht="12.75" customHeight="1">
      <c r="A488" s="33">
        <v>478</v>
      </c>
      <c r="B488" s="31" t="s">
        <v>538</v>
      </c>
      <c r="C488" s="36">
        <v>491.8</v>
      </c>
      <c r="D488" s="36">
        <v>500.11666666666662</v>
      </c>
      <c r="E488" s="36">
        <v>479.78333333333319</v>
      </c>
      <c r="F488" s="36">
        <v>467.76666666666659</v>
      </c>
      <c r="G488" s="36">
        <v>447.43333333333317</v>
      </c>
      <c r="H488" s="36">
        <v>512.13333333333321</v>
      </c>
      <c r="I488" s="36">
        <v>532.46666666666658</v>
      </c>
      <c r="J488" s="36">
        <v>544.48333333333323</v>
      </c>
      <c r="K488" s="31">
        <v>520.45000000000005</v>
      </c>
      <c r="L488" s="31">
        <v>488.1</v>
      </c>
      <c r="M488" s="31">
        <v>6.9163100000000002</v>
      </c>
      <c r="N488" s="1"/>
      <c r="O488" s="1"/>
    </row>
    <row r="489" spans="1:15" ht="12.75" customHeight="1">
      <c r="A489" s="33">
        <v>479</v>
      </c>
      <c r="B489" s="53" t="s">
        <v>539</v>
      </c>
      <c r="C489" s="31">
        <v>391.05</v>
      </c>
      <c r="D489" s="36">
        <v>396.23333333333335</v>
      </c>
      <c r="E489" s="36">
        <v>384.36666666666667</v>
      </c>
      <c r="F489" s="36">
        <v>377.68333333333334</v>
      </c>
      <c r="G489" s="36">
        <v>365.81666666666666</v>
      </c>
      <c r="H489" s="36">
        <v>402.91666666666669</v>
      </c>
      <c r="I489" s="36">
        <v>414.78333333333336</v>
      </c>
      <c r="J489" s="36">
        <v>421.4666666666667</v>
      </c>
      <c r="K489" s="31">
        <v>408.1</v>
      </c>
      <c r="L489" s="31">
        <v>389.55</v>
      </c>
      <c r="M489" s="31">
        <v>6.0243000000000002</v>
      </c>
      <c r="N489" s="1"/>
      <c r="O489" s="1"/>
    </row>
    <row r="490" spans="1:15" ht="12.75" customHeight="1">
      <c r="A490" s="33">
        <v>480</v>
      </c>
      <c r="B490" s="53" t="s">
        <v>540</v>
      </c>
      <c r="C490" s="36">
        <v>428.1</v>
      </c>
      <c r="D490" s="36">
        <v>429.48333333333335</v>
      </c>
      <c r="E490" s="36">
        <v>423.61666666666667</v>
      </c>
      <c r="F490" s="36">
        <v>419.13333333333333</v>
      </c>
      <c r="G490" s="36">
        <v>413.26666666666665</v>
      </c>
      <c r="H490" s="36">
        <v>433.9666666666667</v>
      </c>
      <c r="I490" s="36">
        <v>439.83333333333337</v>
      </c>
      <c r="J490" s="36">
        <v>444.31666666666672</v>
      </c>
      <c r="K490" s="31">
        <v>435.35</v>
      </c>
      <c r="L490" s="31">
        <v>425</v>
      </c>
      <c r="M490" s="31">
        <v>2.7105600000000001</v>
      </c>
      <c r="N490" s="1"/>
      <c r="O490" s="1"/>
    </row>
    <row r="491" spans="1:15" ht="12.75" customHeight="1">
      <c r="A491" s="33">
        <v>481</v>
      </c>
      <c r="B491" s="53" t="s">
        <v>541</v>
      </c>
      <c r="C491" s="31">
        <v>480.65</v>
      </c>
      <c r="D491" s="36">
        <v>479.5333333333333</v>
      </c>
      <c r="E491" s="36">
        <v>472.26666666666659</v>
      </c>
      <c r="F491" s="36">
        <v>463.88333333333327</v>
      </c>
      <c r="G491" s="36">
        <v>456.61666666666656</v>
      </c>
      <c r="H491" s="36">
        <v>487.91666666666663</v>
      </c>
      <c r="I491" s="36">
        <v>495.18333333333328</v>
      </c>
      <c r="J491" s="36">
        <v>503.56666666666666</v>
      </c>
      <c r="K491" s="31">
        <v>486.8</v>
      </c>
      <c r="L491" s="31">
        <v>471.15</v>
      </c>
      <c r="M491" s="31">
        <v>2.0549499999999998</v>
      </c>
      <c r="N491" s="1"/>
      <c r="O491" s="1"/>
    </row>
    <row r="492" spans="1:15" ht="12.75" customHeight="1">
      <c r="A492" s="33">
        <v>482</v>
      </c>
      <c r="B492" s="53" t="s">
        <v>303</v>
      </c>
      <c r="C492" s="36">
        <v>1422.55</v>
      </c>
      <c r="D492" s="36">
        <v>1418.1833333333334</v>
      </c>
      <c r="E492" s="36">
        <v>1403.3666666666668</v>
      </c>
      <c r="F492" s="36">
        <v>1384.1833333333334</v>
      </c>
      <c r="G492" s="36">
        <v>1369.3666666666668</v>
      </c>
      <c r="H492" s="36">
        <v>1437.3666666666668</v>
      </c>
      <c r="I492" s="36">
        <v>1452.1833333333334</v>
      </c>
      <c r="J492" s="36">
        <v>1471.3666666666668</v>
      </c>
      <c r="K492" s="31">
        <v>1433</v>
      </c>
      <c r="L492" s="31">
        <v>1399</v>
      </c>
      <c r="M492" s="31">
        <v>17.55415</v>
      </c>
      <c r="N492" s="1"/>
      <c r="O492" s="1"/>
    </row>
    <row r="493" spans="1:15" ht="12.75" customHeight="1">
      <c r="A493" s="33">
        <v>483</v>
      </c>
      <c r="B493" s="53" t="s">
        <v>542</v>
      </c>
      <c r="C493" s="36">
        <v>955.05</v>
      </c>
      <c r="D493" s="36">
        <v>957.86666666666679</v>
      </c>
      <c r="E493" s="36">
        <v>945.38333333333355</v>
      </c>
      <c r="F493" s="36">
        <v>935.71666666666681</v>
      </c>
      <c r="G493" s="36">
        <v>923.23333333333358</v>
      </c>
      <c r="H493" s="36">
        <v>967.53333333333353</v>
      </c>
      <c r="I493" s="36">
        <v>980.01666666666665</v>
      </c>
      <c r="J493" s="36">
        <v>989.68333333333351</v>
      </c>
      <c r="K493" s="31">
        <v>970.35</v>
      </c>
      <c r="L493" s="31">
        <v>948.2</v>
      </c>
      <c r="M493" s="31">
        <v>1.40933</v>
      </c>
      <c r="N493" s="1"/>
      <c r="O493" s="1"/>
    </row>
    <row r="494" spans="1:15" ht="12.75" customHeight="1">
      <c r="A494" s="33">
        <v>484</v>
      </c>
      <c r="B494" s="53" t="s">
        <v>238</v>
      </c>
      <c r="C494" s="36">
        <v>270.3</v>
      </c>
      <c r="D494" s="36">
        <v>271.53333333333336</v>
      </c>
      <c r="E494" s="36">
        <v>266.26666666666671</v>
      </c>
      <c r="F494" s="36">
        <v>262.23333333333335</v>
      </c>
      <c r="G494" s="36">
        <v>256.9666666666667</v>
      </c>
      <c r="H494" s="36">
        <v>275.56666666666672</v>
      </c>
      <c r="I494" s="36">
        <v>280.83333333333337</v>
      </c>
      <c r="J494" s="36">
        <v>284.86666666666673</v>
      </c>
      <c r="K494" s="31">
        <v>276.8</v>
      </c>
      <c r="L494" s="31">
        <v>267.5</v>
      </c>
      <c r="M494" s="31">
        <v>72.204509999999999</v>
      </c>
      <c r="N494" s="1"/>
      <c r="O494" s="1"/>
    </row>
    <row r="495" spans="1:15" ht="12.75" customHeight="1">
      <c r="A495" s="33">
        <v>485</v>
      </c>
      <c r="B495" s="53" t="s">
        <v>543</v>
      </c>
      <c r="C495" s="36">
        <v>614.25</v>
      </c>
      <c r="D495" s="36">
        <v>619.0333333333333</v>
      </c>
      <c r="E495" s="36">
        <v>592.26666666666665</v>
      </c>
      <c r="F495" s="36">
        <v>570.2833333333333</v>
      </c>
      <c r="G495" s="36">
        <v>543.51666666666665</v>
      </c>
      <c r="H495" s="36">
        <v>641.01666666666665</v>
      </c>
      <c r="I495" s="36">
        <v>667.7833333333333</v>
      </c>
      <c r="J495" s="36">
        <v>689.76666666666665</v>
      </c>
      <c r="K495" s="31">
        <v>645.79999999999995</v>
      </c>
      <c r="L495" s="31">
        <v>597.04999999999995</v>
      </c>
      <c r="M495" s="31">
        <v>7.7730800000000002</v>
      </c>
      <c r="N495" s="1"/>
      <c r="O495" s="1"/>
    </row>
    <row r="496" spans="1:15" ht="12.75" customHeight="1">
      <c r="A496" s="33">
        <v>486</v>
      </c>
      <c r="B496" s="53" t="s">
        <v>544</v>
      </c>
      <c r="C496" s="36">
        <v>1602.65</v>
      </c>
      <c r="D496" s="36">
        <v>1603</v>
      </c>
      <c r="E496" s="36">
        <v>1580.65</v>
      </c>
      <c r="F496" s="36">
        <v>1558.65</v>
      </c>
      <c r="G496" s="36">
        <v>1536.3000000000002</v>
      </c>
      <c r="H496" s="36">
        <v>1625</v>
      </c>
      <c r="I496" s="36">
        <v>1647.35</v>
      </c>
      <c r="J496" s="36">
        <v>1669.35</v>
      </c>
      <c r="K496" s="31">
        <v>1625.35</v>
      </c>
      <c r="L496" s="31">
        <v>1581</v>
      </c>
      <c r="M496" s="31">
        <v>0.42796000000000001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13.7</v>
      </c>
      <c r="D497" s="36">
        <v>13.683333333333332</v>
      </c>
      <c r="E497" s="36">
        <v>13.466666666666663</v>
      </c>
      <c r="F497" s="36">
        <v>13.233333333333331</v>
      </c>
      <c r="G497" s="36">
        <v>13.016666666666662</v>
      </c>
      <c r="H497" s="36">
        <v>13.916666666666664</v>
      </c>
      <c r="I497" s="36">
        <v>14.133333333333333</v>
      </c>
      <c r="J497" s="36">
        <v>14.366666666666665</v>
      </c>
      <c r="K497" s="31">
        <v>13.9</v>
      </c>
      <c r="L497" s="31">
        <v>13.45</v>
      </c>
      <c r="M497" s="31">
        <v>3084.6003700000001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1053.95</v>
      </c>
      <c r="D498" s="36">
        <v>1060.7333333333333</v>
      </c>
      <c r="E498" s="36">
        <v>1042.7166666666667</v>
      </c>
      <c r="F498" s="36">
        <v>1031.4833333333333</v>
      </c>
      <c r="G498" s="36">
        <v>1013.4666666666667</v>
      </c>
      <c r="H498" s="36">
        <v>1071.9666666666667</v>
      </c>
      <c r="I498" s="36">
        <v>1089.9833333333336</v>
      </c>
      <c r="J498" s="36">
        <v>1101.2166666666667</v>
      </c>
      <c r="K498" s="31">
        <v>1078.75</v>
      </c>
      <c r="L498" s="31">
        <v>1049.5</v>
      </c>
      <c r="M498" s="31">
        <v>8.0349500000000003</v>
      </c>
      <c r="N498" s="1"/>
      <c r="O498" s="1"/>
    </row>
    <row r="499" spans="1:15" ht="12.75" customHeight="1">
      <c r="A499" s="33">
        <v>489</v>
      </c>
      <c r="B499" s="53" t="s">
        <v>545</v>
      </c>
      <c r="C499" s="53">
        <v>524.9</v>
      </c>
      <c r="D499" s="36">
        <v>529.81666666666672</v>
      </c>
      <c r="E499" s="36">
        <v>510.78333333333342</v>
      </c>
      <c r="F499" s="36">
        <v>496.66666666666674</v>
      </c>
      <c r="G499" s="36">
        <v>477.63333333333344</v>
      </c>
      <c r="H499" s="36">
        <v>543.93333333333339</v>
      </c>
      <c r="I499" s="36">
        <v>562.9666666666667</v>
      </c>
      <c r="J499" s="36">
        <v>577.08333333333337</v>
      </c>
      <c r="K499" s="31">
        <v>548.85</v>
      </c>
      <c r="L499" s="31">
        <v>515.70000000000005</v>
      </c>
      <c r="M499" s="31">
        <v>5.2651700000000003</v>
      </c>
      <c r="N499" s="1"/>
      <c r="O499" s="1"/>
    </row>
    <row r="500" spans="1:15" ht="12.75" customHeight="1">
      <c r="A500" s="33">
        <v>490</v>
      </c>
      <c r="B500" s="53" t="s">
        <v>902</v>
      </c>
      <c r="C500" s="53">
        <v>148.15</v>
      </c>
      <c r="D500" s="36">
        <v>150.01666666666665</v>
      </c>
      <c r="E500" s="36">
        <v>145.0333333333333</v>
      </c>
      <c r="F500" s="36">
        <v>141.91666666666666</v>
      </c>
      <c r="G500" s="36">
        <v>136.93333333333331</v>
      </c>
      <c r="H500" s="36">
        <v>153.1333333333333</v>
      </c>
      <c r="I500" s="36">
        <v>158.11666666666665</v>
      </c>
      <c r="J500" s="36">
        <v>161.23333333333329</v>
      </c>
      <c r="K500" s="31">
        <v>155</v>
      </c>
      <c r="L500" s="31">
        <v>146.9</v>
      </c>
      <c r="M500" s="31">
        <v>17.791599999999999</v>
      </c>
      <c r="N500" s="1"/>
      <c r="O500" s="1"/>
    </row>
    <row r="501" spans="1:15" ht="12.75" customHeight="1">
      <c r="A501" s="33">
        <v>491</v>
      </c>
      <c r="B501" s="53" t="s">
        <v>546</v>
      </c>
      <c r="C501" s="53">
        <v>746.5</v>
      </c>
      <c r="D501" s="36">
        <v>747.23333333333323</v>
      </c>
      <c r="E501" s="36">
        <v>739.26666666666642</v>
      </c>
      <c r="F501" s="36">
        <v>732.03333333333319</v>
      </c>
      <c r="G501" s="36">
        <v>724.06666666666638</v>
      </c>
      <c r="H501" s="36">
        <v>754.46666666666647</v>
      </c>
      <c r="I501" s="36">
        <v>762.43333333333339</v>
      </c>
      <c r="J501" s="36">
        <v>769.66666666666652</v>
      </c>
      <c r="K501" s="31">
        <v>755.2</v>
      </c>
      <c r="L501" s="31">
        <v>740</v>
      </c>
      <c r="M501" s="31">
        <v>0.38461000000000001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1253.9000000000001</v>
      </c>
      <c r="D502" s="36">
        <v>1252.3999999999999</v>
      </c>
      <c r="E502" s="36">
        <v>1240.6999999999998</v>
      </c>
      <c r="F502" s="36">
        <v>1227.5</v>
      </c>
      <c r="G502" s="36">
        <v>1215.8</v>
      </c>
      <c r="H502" s="36">
        <v>1265.5999999999997</v>
      </c>
      <c r="I502" s="36">
        <v>1277.3</v>
      </c>
      <c r="J502" s="36">
        <v>1290.4999999999995</v>
      </c>
      <c r="K502" s="31">
        <v>1264.0999999999999</v>
      </c>
      <c r="L502" s="31">
        <v>1239.2</v>
      </c>
      <c r="M502" s="31">
        <v>1.1718999999999999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510.85</v>
      </c>
      <c r="D503" s="36">
        <v>513.69999999999993</v>
      </c>
      <c r="E503" s="36">
        <v>504.89999999999986</v>
      </c>
      <c r="F503" s="36">
        <v>498.94999999999993</v>
      </c>
      <c r="G503" s="36">
        <v>490.14999999999986</v>
      </c>
      <c r="H503" s="36">
        <v>519.64999999999986</v>
      </c>
      <c r="I503" s="36">
        <v>528.44999999999982</v>
      </c>
      <c r="J503" s="31">
        <v>534.39999999999986</v>
      </c>
      <c r="K503" s="31">
        <v>522.5</v>
      </c>
      <c r="L503" s="31">
        <v>507.75</v>
      </c>
      <c r="M503" s="53">
        <v>58.263800000000003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22.85</v>
      </c>
      <c r="D504" s="36">
        <v>23.133333333333336</v>
      </c>
      <c r="E504" s="36">
        <v>22.416666666666671</v>
      </c>
      <c r="F504" s="36">
        <v>21.983333333333334</v>
      </c>
      <c r="G504" s="36">
        <v>21.266666666666669</v>
      </c>
      <c r="H504" s="36">
        <v>23.566666666666674</v>
      </c>
      <c r="I504" s="36">
        <v>24.283333333333335</v>
      </c>
      <c r="J504" s="31">
        <v>24.716666666666676</v>
      </c>
      <c r="K504" s="31">
        <v>23.85</v>
      </c>
      <c r="L504" s="31">
        <v>22.7</v>
      </c>
      <c r="M504" s="53">
        <v>2192.77943</v>
      </c>
      <c r="N504" s="1"/>
      <c r="O504" s="1"/>
    </row>
    <row r="505" spans="1:15" ht="12.75" customHeight="1">
      <c r="A505" s="33">
        <v>495</v>
      </c>
      <c r="B505" s="53" t="s">
        <v>547</v>
      </c>
      <c r="C505" s="53">
        <v>14009.05</v>
      </c>
      <c r="D505" s="36">
        <v>13979.699999999999</v>
      </c>
      <c r="E505" s="36">
        <v>13859.349999999999</v>
      </c>
      <c r="F505" s="36">
        <v>13709.65</v>
      </c>
      <c r="G505" s="36">
        <v>13589.3</v>
      </c>
      <c r="H505" s="36">
        <v>14129.399999999998</v>
      </c>
      <c r="I505" s="36">
        <v>14249.75</v>
      </c>
      <c r="J505" s="36">
        <v>14399.449999999997</v>
      </c>
      <c r="K505" s="31">
        <v>14100.05</v>
      </c>
      <c r="L505" s="31">
        <v>13830</v>
      </c>
      <c r="M505" s="31">
        <v>4.1320000000000003E-2</v>
      </c>
      <c r="N505" s="1"/>
      <c r="O505" s="1"/>
    </row>
    <row r="506" spans="1:15" ht="12.75" customHeight="1">
      <c r="A506" s="33">
        <v>496</v>
      </c>
      <c r="B506" s="53" t="s">
        <v>241</v>
      </c>
      <c r="C506" s="53">
        <v>156.35</v>
      </c>
      <c r="D506" s="36">
        <v>157.04999999999998</v>
      </c>
      <c r="E506" s="36">
        <v>152.89999999999998</v>
      </c>
      <c r="F506" s="36">
        <v>149.44999999999999</v>
      </c>
      <c r="G506" s="36">
        <v>145.29999999999998</v>
      </c>
      <c r="H506" s="36">
        <v>160.49999999999997</v>
      </c>
      <c r="I506" s="36">
        <v>164.65</v>
      </c>
      <c r="J506" s="36">
        <v>168.09999999999997</v>
      </c>
      <c r="K506" s="31">
        <v>161.19999999999999</v>
      </c>
      <c r="L506" s="31">
        <v>153.6</v>
      </c>
      <c r="M506" s="31">
        <v>195.72653</v>
      </c>
      <c r="N506" s="1"/>
      <c r="O506" s="1"/>
    </row>
    <row r="507" spans="1:15" ht="12.75" customHeight="1">
      <c r="A507" s="33">
        <v>497</v>
      </c>
      <c r="B507" s="53" t="s">
        <v>548</v>
      </c>
      <c r="C507" s="36">
        <v>564.15</v>
      </c>
      <c r="D507" s="36">
        <v>567.93333333333328</v>
      </c>
      <c r="E507" s="36">
        <v>551.76666666666654</v>
      </c>
      <c r="F507" s="36">
        <v>539.38333333333321</v>
      </c>
      <c r="G507" s="36">
        <v>523.21666666666647</v>
      </c>
      <c r="H507" s="36">
        <v>580.31666666666661</v>
      </c>
      <c r="I507" s="36">
        <v>596.48333333333335</v>
      </c>
      <c r="J507" s="31">
        <v>608.86666666666667</v>
      </c>
      <c r="K507" s="31">
        <v>584.1</v>
      </c>
      <c r="L507" s="31">
        <v>555.54999999999995</v>
      </c>
      <c r="M507" s="53">
        <v>12.178800000000001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156.9</v>
      </c>
      <c r="D508" s="36">
        <v>155.65</v>
      </c>
      <c r="E508" s="36">
        <v>153.4</v>
      </c>
      <c r="F508" s="36">
        <v>149.9</v>
      </c>
      <c r="G508" s="36">
        <v>147.65</v>
      </c>
      <c r="H508" s="36">
        <v>159.15</v>
      </c>
      <c r="I508" s="36">
        <v>161.4</v>
      </c>
      <c r="J508" s="36">
        <v>164.9</v>
      </c>
      <c r="K508" s="31">
        <v>157.9</v>
      </c>
      <c r="L508" s="31">
        <v>152.15</v>
      </c>
      <c r="M508" s="31">
        <v>311.59766000000002</v>
      </c>
      <c r="N508" s="1"/>
      <c r="O508" s="1"/>
    </row>
    <row r="509" spans="1:15" ht="12.75" customHeight="1">
      <c r="A509" s="229">
        <v>499</v>
      </c>
      <c r="B509" s="230" t="s">
        <v>242</v>
      </c>
      <c r="C509" s="230">
        <v>987.7</v>
      </c>
      <c r="D509" s="231">
        <v>991.7166666666667</v>
      </c>
      <c r="E509" s="231">
        <v>975.98333333333335</v>
      </c>
      <c r="F509" s="231">
        <v>964.26666666666665</v>
      </c>
      <c r="G509" s="231">
        <v>948.5333333333333</v>
      </c>
      <c r="H509" s="231">
        <v>1003.4333333333334</v>
      </c>
      <c r="I509" s="231">
        <v>1019.1666666666667</v>
      </c>
      <c r="J509" s="231">
        <v>1030.8833333333334</v>
      </c>
      <c r="K509" s="232">
        <v>1007.45</v>
      </c>
      <c r="L509" s="232">
        <v>980</v>
      </c>
      <c r="M509" s="232">
        <v>11.392379999999999</v>
      </c>
      <c r="N509" s="1"/>
      <c r="O509" s="1"/>
    </row>
    <row r="510" spans="1:15" ht="12.75" customHeight="1">
      <c r="A510" s="245">
        <v>500</v>
      </c>
      <c r="B510" s="247" t="s">
        <v>549</v>
      </c>
      <c r="C510" s="247">
        <v>1568</v>
      </c>
      <c r="D510" s="248">
        <v>1575.2333333333333</v>
      </c>
      <c r="E510" s="248">
        <v>1547.8666666666668</v>
      </c>
      <c r="F510" s="248">
        <v>1527.7333333333333</v>
      </c>
      <c r="G510" s="248">
        <v>1500.3666666666668</v>
      </c>
      <c r="H510" s="248">
        <v>1595.3666666666668</v>
      </c>
      <c r="I510" s="248">
        <v>1622.7333333333331</v>
      </c>
      <c r="J510" s="248">
        <v>1642.8666666666668</v>
      </c>
      <c r="K510" s="245">
        <v>1602.6</v>
      </c>
      <c r="L510" s="245">
        <v>1555.1</v>
      </c>
      <c r="M510" s="245">
        <v>0.23663000000000001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550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254</v>
      </c>
      <c r="N527" s="1"/>
      <c r="O527" s="1"/>
    </row>
    <row r="528" spans="1:15" ht="12.75" customHeight="1">
      <c r="A528" s="64" t="s">
        <v>255</v>
      </c>
      <c r="N528" s="1"/>
      <c r="O528" s="1"/>
    </row>
    <row r="529" spans="1:15" ht="12.75" customHeight="1">
      <c r="A529" s="64" t="s">
        <v>256</v>
      </c>
      <c r="N529" s="1"/>
      <c r="O529" s="1"/>
    </row>
    <row r="530" spans="1:15" ht="12.75" customHeight="1">
      <c r="A530" s="64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3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311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53"/>
      <c r="B5" s="354"/>
      <c r="C5" s="353"/>
      <c r="D5" s="354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310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551</v>
      </c>
      <c r="B7" s="355" t="s">
        <v>552</v>
      </c>
      <c r="C7" s="355"/>
      <c r="D7" s="7">
        <f>Main!B10</f>
        <v>45364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553</v>
      </c>
      <c r="B9" s="82" t="s">
        <v>554</v>
      </c>
      <c r="C9" s="82" t="s">
        <v>555</v>
      </c>
      <c r="D9" s="82" t="s">
        <v>556</v>
      </c>
      <c r="E9" s="82" t="s">
        <v>557</v>
      </c>
      <c r="F9" s="82" t="s">
        <v>558</v>
      </c>
      <c r="G9" s="82" t="s">
        <v>559</v>
      </c>
      <c r="H9" s="82" t="s">
        <v>560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45363</v>
      </c>
      <c r="B10" s="32">
        <v>513119</v>
      </c>
      <c r="C10" s="31" t="s">
        <v>981</v>
      </c>
      <c r="D10" s="31" t="s">
        <v>996</v>
      </c>
      <c r="E10" s="31" t="s">
        <v>562</v>
      </c>
      <c r="F10" s="84">
        <v>10000</v>
      </c>
      <c r="G10" s="32">
        <v>60.1</v>
      </c>
      <c r="H10" s="32" t="s">
        <v>332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45363</v>
      </c>
      <c r="B11" s="32">
        <v>539506</v>
      </c>
      <c r="C11" s="31" t="s">
        <v>1055</v>
      </c>
      <c r="D11" s="31" t="s">
        <v>999</v>
      </c>
      <c r="E11" s="31" t="s">
        <v>562</v>
      </c>
      <c r="F11" s="84">
        <v>1000000</v>
      </c>
      <c r="G11" s="32">
        <v>0.85</v>
      </c>
      <c r="H11" s="32" t="s">
        <v>332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45363</v>
      </c>
      <c r="B12" s="32">
        <v>543377</v>
      </c>
      <c r="C12" s="31" t="s">
        <v>1056</v>
      </c>
      <c r="D12" s="31" t="s">
        <v>1057</v>
      </c>
      <c r="E12" s="31" t="s">
        <v>562</v>
      </c>
      <c r="F12" s="84">
        <v>30000</v>
      </c>
      <c r="G12" s="32">
        <v>10.5</v>
      </c>
      <c r="H12" s="32" t="s">
        <v>332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45363</v>
      </c>
      <c r="B13" s="32">
        <v>526433</v>
      </c>
      <c r="C13" s="31" t="s">
        <v>1058</v>
      </c>
      <c r="D13" s="31" t="s">
        <v>1059</v>
      </c>
      <c r="E13" s="31" t="s">
        <v>562</v>
      </c>
      <c r="F13" s="84">
        <v>94026</v>
      </c>
      <c r="G13" s="32">
        <v>1037.5</v>
      </c>
      <c r="H13" s="32" t="s">
        <v>332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45363</v>
      </c>
      <c r="B14" s="32">
        <v>526433</v>
      </c>
      <c r="C14" s="31" t="s">
        <v>1058</v>
      </c>
      <c r="D14" s="31" t="s">
        <v>1060</v>
      </c>
      <c r="E14" s="31" t="s">
        <v>561</v>
      </c>
      <c r="F14" s="84">
        <v>100000</v>
      </c>
      <c r="G14" s="32">
        <v>1037.5</v>
      </c>
      <c r="H14" s="32" t="s">
        <v>332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45363</v>
      </c>
      <c r="B15" s="32">
        <v>512149</v>
      </c>
      <c r="C15" s="31" t="s">
        <v>1061</v>
      </c>
      <c r="D15" s="31" t="s">
        <v>946</v>
      </c>
      <c r="E15" s="31" t="s">
        <v>562</v>
      </c>
      <c r="F15" s="84">
        <v>9995918</v>
      </c>
      <c r="G15" s="32">
        <v>1.68</v>
      </c>
      <c r="H15" s="32" t="s">
        <v>332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45363</v>
      </c>
      <c r="B16" s="32">
        <v>543209</v>
      </c>
      <c r="C16" s="31" t="s">
        <v>1062</v>
      </c>
      <c r="D16" s="31" t="s">
        <v>1063</v>
      </c>
      <c r="E16" s="31" t="s">
        <v>561</v>
      </c>
      <c r="F16" s="84">
        <v>21000</v>
      </c>
      <c r="G16" s="32">
        <v>67.540000000000006</v>
      </c>
      <c r="H16" s="32" t="s">
        <v>332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45363</v>
      </c>
      <c r="B17" s="32">
        <v>530249</v>
      </c>
      <c r="C17" s="31" t="s">
        <v>1064</v>
      </c>
      <c r="D17" s="31" t="s">
        <v>1065</v>
      </c>
      <c r="E17" s="31" t="s">
        <v>561</v>
      </c>
      <c r="F17" s="84">
        <v>25000</v>
      </c>
      <c r="G17" s="32">
        <v>23.13</v>
      </c>
      <c r="H17" s="32" t="s">
        <v>332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45363</v>
      </c>
      <c r="B18" s="32">
        <v>530249</v>
      </c>
      <c r="C18" s="31" t="s">
        <v>1064</v>
      </c>
      <c r="D18" s="31" t="s">
        <v>1066</v>
      </c>
      <c r="E18" s="31" t="s">
        <v>562</v>
      </c>
      <c r="F18" s="84">
        <v>19621</v>
      </c>
      <c r="G18" s="32">
        <v>22.78</v>
      </c>
      <c r="H18" s="32" t="s">
        <v>332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45363</v>
      </c>
      <c r="B19" s="32">
        <v>512379</v>
      </c>
      <c r="C19" s="31" t="s">
        <v>982</v>
      </c>
      <c r="D19" s="31" t="s">
        <v>983</v>
      </c>
      <c r="E19" s="31" t="s">
        <v>561</v>
      </c>
      <c r="F19" s="84">
        <v>2789326</v>
      </c>
      <c r="G19" s="32">
        <v>17.61</v>
      </c>
      <c r="H19" s="32" t="s">
        <v>332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45363</v>
      </c>
      <c r="B20" s="32">
        <v>512379</v>
      </c>
      <c r="C20" s="31" t="s">
        <v>982</v>
      </c>
      <c r="D20" s="31" t="s">
        <v>983</v>
      </c>
      <c r="E20" s="31" t="s">
        <v>562</v>
      </c>
      <c r="F20" s="84">
        <v>2939616</v>
      </c>
      <c r="G20" s="32">
        <v>17.55</v>
      </c>
      <c r="H20" s="32" t="s">
        <v>332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45363</v>
      </c>
      <c r="B21" s="32">
        <v>539596</v>
      </c>
      <c r="C21" s="31" t="s">
        <v>1067</v>
      </c>
      <c r="D21" s="31" t="s">
        <v>998</v>
      </c>
      <c r="E21" s="31" t="s">
        <v>561</v>
      </c>
      <c r="F21" s="84">
        <v>30000</v>
      </c>
      <c r="G21" s="32">
        <v>28.54</v>
      </c>
      <c r="H21" s="32" t="s">
        <v>332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45363</v>
      </c>
      <c r="B22" s="32">
        <v>539596</v>
      </c>
      <c r="C22" s="31" t="s">
        <v>1067</v>
      </c>
      <c r="D22" s="31" t="s">
        <v>1068</v>
      </c>
      <c r="E22" s="31" t="s">
        <v>562</v>
      </c>
      <c r="F22" s="84">
        <v>30000</v>
      </c>
      <c r="G22" s="32">
        <v>28.54</v>
      </c>
      <c r="H22" s="32" t="s">
        <v>332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45363</v>
      </c>
      <c r="B23" s="32">
        <v>531364</v>
      </c>
      <c r="C23" s="31" t="s">
        <v>1069</v>
      </c>
      <c r="D23" s="31" t="s">
        <v>1070</v>
      </c>
      <c r="E23" s="31" t="s">
        <v>561</v>
      </c>
      <c r="F23" s="84">
        <v>244640</v>
      </c>
      <c r="G23" s="32">
        <v>54.99</v>
      </c>
      <c r="H23" s="32" t="s">
        <v>332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45363</v>
      </c>
      <c r="B24" s="32">
        <v>531364</v>
      </c>
      <c r="C24" s="31" t="s">
        <v>1069</v>
      </c>
      <c r="D24" s="31" t="s">
        <v>1071</v>
      </c>
      <c r="E24" s="31" t="s">
        <v>562</v>
      </c>
      <c r="F24" s="84">
        <v>140000</v>
      </c>
      <c r="G24" s="32">
        <v>55</v>
      </c>
      <c r="H24" s="32" t="s">
        <v>332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45363</v>
      </c>
      <c r="B25" s="32">
        <v>504351</v>
      </c>
      <c r="C25" s="31" t="s">
        <v>1072</v>
      </c>
      <c r="D25" s="31" t="s">
        <v>946</v>
      </c>
      <c r="E25" s="31" t="s">
        <v>562</v>
      </c>
      <c r="F25" s="84">
        <v>8752644</v>
      </c>
      <c r="G25" s="32">
        <v>3.79</v>
      </c>
      <c r="H25" s="32" t="s">
        <v>332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45363</v>
      </c>
      <c r="B26" s="32">
        <v>543500</v>
      </c>
      <c r="C26" s="31" t="s">
        <v>1073</v>
      </c>
      <c r="D26" s="31" t="s">
        <v>1074</v>
      </c>
      <c r="E26" s="31" t="s">
        <v>561</v>
      </c>
      <c r="F26" s="84">
        <v>72000</v>
      </c>
      <c r="G26" s="32">
        <v>10.66</v>
      </c>
      <c r="H26" s="32" t="s">
        <v>332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45363</v>
      </c>
      <c r="B27" s="32">
        <v>543500</v>
      </c>
      <c r="C27" s="31" t="s">
        <v>1073</v>
      </c>
      <c r="D27" s="31" t="s">
        <v>1075</v>
      </c>
      <c r="E27" s="31" t="s">
        <v>562</v>
      </c>
      <c r="F27" s="84">
        <v>72000</v>
      </c>
      <c r="G27" s="32">
        <v>10.66</v>
      </c>
      <c r="H27" s="32" t="s">
        <v>332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45363</v>
      </c>
      <c r="B28" s="32">
        <v>543521</v>
      </c>
      <c r="C28" s="31" t="s">
        <v>1076</v>
      </c>
      <c r="D28" s="31" t="s">
        <v>1077</v>
      </c>
      <c r="E28" s="31" t="s">
        <v>561</v>
      </c>
      <c r="F28" s="84">
        <v>20000</v>
      </c>
      <c r="G28" s="32">
        <v>4.92</v>
      </c>
      <c r="H28" s="32" t="s">
        <v>332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45363</v>
      </c>
      <c r="B29" s="32">
        <v>543521</v>
      </c>
      <c r="C29" s="31" t="s">
        <v>1076</v>
      </c>
      <c r="D29" s="31" t="s">
        <v>1078</v>
      </c>
      <c r="E29" s="31" t="s">
        <v>561</v>
      </c>
      <c r="F29" s="84">
        <v>120000</v>
      </c>
      <c r="G29" s="32">
        <v>4.79</v>
      </c>
      <c r="H29" s="32" t="s">
        <v>332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45363</v>
      </c>
      <c r="B30" s="32">
        <v>543521</v>
      </c>
      <c r="C30" s="31" t="s">
        <v>1076</v>
      </c>
      <c r="D30" s="31" t="s">
        <v>1077</v>
      </c>
      <c r="E30" s="31" t="s">
        <v>562</v>
      </c>
      <c r="F30" s="84">
        <v>110000</v>
      </c>
      <c r="G30" s="32">
        <v>4.79</v>
      </c>
      <c r="H30" s="32" t="s">
        <v>332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45363</v>
      </c>
      <c r="B31" s="32">
        <v>543521</v>
      </c>
      <c r="C31" s="31" t="s">
        <v>1076</v>
      </c>
      <c r="D31" s="31" t="s">
        <v>1078</v>
      </c>
      <c r="E31" s="31" t="s">
        <v>562</v>
      </c>
      <c r="F31" s="84">
        <v>10000</v>
      </c>
      <c r="G31" s="32">
        <v>4.79</v>
      </c>
      <c r="H31" s="32" t="s">
        <v>332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45363</v>
      </c>
      <c r="B32" s="32">
        <v>504397</v>
      </c>
      <c r="C32" s="31" t="s">
        <v>1079</v>
      </c>
      <c r="D32" s="31" t="s">
        <v>1080</v>
      </c>
      <c r="E32" s="31" t="s">
        <v>562</v>
      </c>
      <c r="F32" s="84">
        <v>2253</v>
      </c>
      <c r="G32" s="32">
        <v>85.07</v>
      </c>
      <c r="H32" s="32" t="s">
        <v>332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45363</v>
      </c>
      <c r="B33" s="32">
        <v>509563</v>
      </c>
      <c r="C33" s="31" t="s">
        <v>1081</v>
      </c>
      <c r="D33" s="31" t="s">
        <v>1082</v>
      </c>
      <c r="E33" s="31" t="s">
        <v>562</v>
      </c>
      <c r="F33" s="84">
        <v>30341</v>
      </c>
      <c r="G33" s="32">
        <v>12.4</v>
      </c>
      <c r="H33" s="32" t="s">
        <v>332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45363</v>
      </c>
      <c r="B34" s="32">
        <v>538788</v>
      </c>
      <c r="C34" s="31" t="s">
        <v>1083</v>
      </c>
      <c r="D34" s="31" t="s">
        <v>1084</v>
      </c>
      <c r="E34" s="31" t="s">
        <v>562</v>
      </c>
      <c r="F34" s="84">
        <v>107200</v>
      </c>
      <c r="G34" s="32">
        <v>12.09</v>
      </c>
      <c r="H34" s="32" t="s">
        <v>332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45363</v>
      </c>
      <c r="B35" s="32">
        <v>538788</v>
      </c>
      <c r="C35" s="31" t="s">
        <v>1083</v>
      </c>
      <c r="D35" s="31" t="s">
        <v>1085</v>
      </c>
      <c r="E35" s="31" t="s">
        <v>561</v>
      </c>
      <c r="F35" s="84">
        <v>90000</v>
      </c>
      <c r="G35" s="32">
        <v>12.09</v>
      </c>
      <c r="H35" s="32" t="s">
        <v>332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45363</v>
      </c>
      <c r="B36" s="32">
        <v>513309</v>
      </c>
      <c r="C36" s="31" t="s">
        <v>1086</v>
      </c>
      <c r="D36" s="31" t="s">
        <v>1087</v>
      </c>
      <c r="E36" s="31" t="s">
        <v>561</v>
      </c>
      <c r="F36" s="84">
        <v>248665</v>
      </c>
      <c r="G36" s="32">
        <v>15.5</v>
      </c>
      <c r="H36" s="32" t="s">
        <v>332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45363</v>
      </c>
      <c r="B37" s="32">
        <v>513309</v>
      </c>
      <c r="C37" s="31" t="s">
        <v>1086</v>
      </c>
      <c r="D37" s="31" t="s">
        <v>1088</v>
      </c>
      <c r="E37" s="31" t="s">
        <v>562</v>
      </c>
      <c r="F37" s="84">
        <v>250000</v>
      </c>
      <c r="G37" s="32">
        <v>15.5</v>
      </c>
      <c r="H37" s="32" t="s">
        <v>332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45363</v>
      </c>
      <c r="B38" s="32">
        <v>504731</v>
      </c>
      <c r="C38" s="31" t="s">
        <v>997</v>
      </c>
      <c r="D38" s="31" t="s">
        <v>1089</v>
      </c>
      <c r="E38" s="31" t="s">
        <v>562</v>
      </c>
      <c r="F38" s="84">
        <v>5147</v>
      </c>
      <c r="G38" s="32">
        <v>146.80000000000001</v>
      </c>
      <c r="H38" s="32" t="s">
        <v>332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45363</v>
      </c>
      <c r="B39" s="32">
        <v>524614</v>
      </c>
      <c r="C39" s="31" t="s">
        <v>1020</v>
      </c>
      <c r="D39" s="31" t="s">
        <v>1090</v>
      </c>
      <c r="E39" s="31" t="s">
        <v>562</v>
      </c>
      <c r="F39" s="84">
        <v>170000</v>
      </c>
      <c r="G39" s="32">
        <v>9.68</v>
      </c>
      <c r="H39" s="32" t="s">
        <v>332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45363</v>
      </c>
      <c r="B40" s="32">
        <v>541983</v>
      </c>
      <c r="C40" s="31" t="s">
        <v>1091</v>
      </c>
      <c r="D40" s="31" t="s">
        <v>1092</v>
      </c>
      <c r="E40" s="31" t="s">
        <v>562</v>
      </c>
      <c r="F40" s="84">
        <v>78000</v>
      </c>
      <c r="G40" s="32">
        <v>26.92</v>
      </c>
      <c r="H40" s="32" t="s">
        <v>332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45363</v>
      </c>
      <c r="B41" s="32">
        <v>538564</v>
      </c>
      <c r="C41" s="31" t="s">
        <v>1021</v>
      </c>
      <c r="D41" s="31" t="s">
        <v>1022</v>
      </c>
      <c r="E41" s="31" t="s">
        <v>562</v>
      </c>
      <c r="F41" s="84">
        <v>20206</v>
      </c>
      <c r="G41" s="32">
        <v>225</v>
      </c>
      <c r="H41" s="32" t="s">
        <v>332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45363</v>
      </c>
      <c r="B42" s="32">
        <v>538564</v>
      </c>
      <c r="C42" s="31" t="s">
        <v>1021</v>
      </c>
      <c r="D42" s="31" t="s">
        <v>1023</v>
      </c>
      <c r="E42" s="31" t="s">
        <v>561</v>
      </c>
      <c r="F42" s="84">
        <v>21000</v>
      </c>
      <c r="G42" s="32">
        <v>224.99</v>
      </c>
      <c r="H42" s="32" t="s">
        <v>332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45363</v>
      </c>
      <c r="B43" s="32">
        <v>521238</v>
      </c>
      <c r="C43" s="31" t="s">
        <v>1093</v>
      </c>
      <c r="D43" s="31" t="s">
        <v>998</v>
      </c>
      <c r="E43" s="31" t="s">
        <v>561</v>
      </c>
      <c r="F43" s="84">
        <v>2840</v>
      </c>
      <c r="G43" s="32">
        <v>124.95</v>
      </c>
      <c r="H43" s="32" t="s">
        <v>332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45363</v>
      </c>
      <c r="B44" s="32">
        <v>521238</v>
      </c>
      <c r="C44" s="31" t="s">
        <v>1093</v>
      </c>
      <c r="D44" s="31" t="s">
        <v>946</v>
      </c>
      <c r="E44" s="31" t="s">
        <v>561</v>
      </c>
      <c r="F44" s="84">
        <v>3365</v>
      </c>
      <c r="G44" s="32">
        <v>124.95</v>
      </c>
      <c r="H44" s="32" t="s">
        <v>332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45363</v>
      </c>
      <c r="B45" s="32">
        <v>521238</v>
      </c>
      <c r="C45" s="31" t="s">
        <v>1093</v>
      </c>
      <c r="D45" s="31" t="s">
        <v>1094</v>
      </c>
      <c r="E45" s="31" t="s">
        <v>562</v>
      </c>
      <c r="F45" s="84">
        <v>5000</v>
      </c>
      <c r="G45" s="32">
        <v>124.95</v>
      </c>
      <c r="H45" s="32" t="s">
        <v>332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45363</v>
      </c>
      <c r="B46" s="32">
        <v>543720</v>
      </c>
      <c r="C46" s="31" t="s">
        <v>836</v>
      </c>
      <c r="D46" s="31" t="s">
        <v>1095</v>
      </c>
      <c r="E46" s="31" t="s">
        <v>562</v>
      </c>
      <c r="F46" s="84">
        <v>3470000</v>
      </c>
      <c r="G46" s="32">
        <v>600.28</v>
      </c>
      <c r="H46" s="32" t="s">
        <v>332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45363</v>
      </c>
      <c r="B47" s="32">
        <v>539762</v>
      </c>
      <c r="C47" s="31" t="s">
        <v>1024</v>
      </c>
      <c r="D47" s="31" t="s">
        <v>946</v>
      </c>
      <c r="E47" s="31" t="s">
        <v>561</v>
      </c>
      <c r="F47" s="84">
        <v>40000</v>
      </c>
      <c r="G47" s="32">
        <v>82.58</v>
      </c>
      <c r="H47" s="32" t="s">
        <v>332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45363</v>
      </c>
      <c r="B48" s="32">
        <v>539762</v>
      </c>
      <c r="C48" s="31" t="s">
        <v>1024</v>
      </c>
      <c r="D48" s="31" t="s">
        <v>1025</v>
      </c>
      <c r="E48" s="31" t="s">
        <v>561</v>
      </c>
      <c r="F48" s="84">
        <v>82401</v>
      </c>
      <c r="G48" s="32">
        <v>82.58</v>
      </c>
      <c r="H48" s="32" t="s">
        <v>332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45363</v>
      </c>
      <c r="B49" s="32">
        <v>539762</v>
      </c>
      <c r="C49" s="31" t="s">
        <v>1024</v>
      </c>
      <c r="D49" s="31" t="s">
        <v>1096</v>
      </c>
      <c r="E49" s="31" t="s">
        <v>562</v>
      </c>
      <c r="F49" s="84">
        <v>25030</v>
      </c>
      <c r="G49" s="32">
        <v>82.58</v>
      </c>
      <c r="H49" s="32" t="s">
        <v>332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45363</v>
      </c>
      <c r="B50" s="32">
        <v>539938</v>
      </c>
      <c r="C50" s="31" t="s">
        <v>1097</v>
      </c>
      <c r="D50" s="31" t="s">
        <v>1098</v>
      </c>
      <c r="E50" s="31" t="s">
        <v>561</v>
      </c>
      <c r="F50" s="84">
        <v>90000</v>
      </c>
      <c r="G50" s="32">
        <v>57.2</v>
      </c>
      <c r="H50" s="32" t="s">
        <v>332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45363</v>
      </c>
      <c r="B51" s="32">
        <v>539938</v>
      </c>
      <c r="C51" s="31" t="s">
        <v>1097</v>
      </c>
      <c r="D51" s="31" t="s">
        <v>1099</v>
      </c>
      <c r="E51" s="31" t="s">
        <v>562</v>
      </c>
      <c r="F51" s="84">
        <v>108657</v>
      </c>
      <c r="G51" s="32">
        <v>57.2</v>
      </c>
      <c r="H51" s="32" t="s">
        <v>332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45363</v>
      </c>
      <c r="B52" s="32">
        <v>543262</v>
      </c>
      <c r="C52" s="31" t="s">
        <v>1100</v>
      </c>
      <c r="D52" s="31" t="s">
        <v>1101</v>
      </c>
      <c r="E52" s="31" t="s">
        <v>562</v>
      </c>
      <c r="F52" s="84">
        <v>123000</v>
      </c>
      <c r="G52" s="32">
        <v>48.25</v>
      </c>
      <c r="H52" s="32" t="s">
        <v>332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45363</v>
      </c>
      <c r="B53" s="32">
        <v>543262</v>
      </c>
      <c r="C53" s="31" t="s">
        <v>1100</v>
      </c>
      <c r="D53" s="31" t="s">
        <v>1102</v>
      </c>
      <c r="E53" s="31" t="s">
        <v>561</v>
      </c>
      <c r="F53" s="84">
        <v>63000</v>
      </c>
      <c r="G53" s="32">
        <v>48.5</v>
      </c>
      <c r="H53" s="32" t="s">
        <v>332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45363</v>
      </c>
      <c r="B54" s="32">
        <v>543262</v>
      </c>
      <c r="C54" s="31" t="s">
        <v>1100</v>
      </c>
      <c r="D54" s="31" t="s">
        <v>1103</v>
      </c>
      <c r="E54" s="31" t="s">
        <v>561</v>
      </c>
      <c r="F54" s="84">
        <v>60000</v>
      </c>
      <c r="G54" s="32">
        <v>48</v>
      </c>
      <c r="H54" s="32" t="s">
        <v>332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45363</v>
      </c>
      <c r="B55" s="32">
        <v>500307</v>
      </c>
      <c r="C55" s="31" t="s">
        <v>1104</v>
      </c>
      <c r="D55" s="31" t="s">
        <v>1105</v>
      </c>
      <c r="E55" s="31" t="s">
        <v>562</v>
      </c>
      <c r="F55" s="84">
        <v>923201</v>
      </c>
      <c r="G55" s="32">
        <v>430</v>
      </c>
      <c r="H55" s="32" t="s">
        <v>332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45363</v>
      </c>
      <c r="B56" s="32">
        <v>500307</v>
      </c>
      <c r="C56" s="31" t="s">
        <v>1104</v>
      </c>
      <c r="D56" s="31" t="s">
        <v>1106</v>
      </c>
      <c r="E56" s="31" t="s">
        <v>562</v>
      </c>
      <c r="F56" s="84">
        <v>1329750</v>
      </c>
      <c r="G56" s="32">
        <v>430</v>
      </c>
      <c r="H56" s="32" t="s">
        <v>332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45363</v>
      </c>
      <c r="B57" s="32">
        <v>500307</v>
      </c>
      <c r="C57" s="31" t="s">
        <v>1104</v>
      </c>
      <c r="D57" s="31" t="s">
        <v>1107</v>
      </c>
      <c r="E57" s="31" t="s">
        <v>561</v>
      </c>
      <c r="F57" s="84">
        <v>2252041</v>
      </c>
      <c r="G57" s="32">
        <v>430</v>
      </c>
      <c r="H57" s="32" t="s">
        <v>332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45363</v>
      </c>
      <c r="B58" s="32">
        <v>512489</v>
      </c>
      <c r="C58" s="31" t="s">
        <v>1108</v>
      </c>
      <c r="D58" s="31" t="s">
        <v>1109</v>
      </c>
      <c r="E58" s="31" t="s">
        <v>561</v>
      </c>
      <c r="F58" s="84">
        <v>10000</v>
      </c>
      <c r="G58" s="32">
        <v>147.69999999999999</v>
      </c>
      <c r="H58" s="32" t="s">
        <v>332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45363</v>
      </c>
      <c r="B59" s="32">
        <v>511644</v>
      </c>
      <c r="C59" s="31" t="s">
        <v>1110</v>
      </c>
      <c r="D59" s="31" t="s">
        <v>1111</v>
      </c>
      <c r="E59" s="31" t="s">
        <v>561</v>
      </c>
      <c r="F59" s="84">
        <v>3000</v>
      </c>
      <c r="G59" s="32">
        <v>370.1</v>
      </c>
      <c r="H59" s="32" t="s">
        <v>332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45363</v>
      </c>
      <c r="B60" s="32">
        <v>541601</v>
      </c>
      <c r="C60" s="31" t="s">
        <v>1112</v>
      </c>
      <c r="D60" s="31" t="s">
        <v>983</v>
      </c>
      <c r="E60" s="31" t="s">
        <v>562</v>
      </c>
      <c r="F60" s="84">
        <v>3201378</v>
      </c>
      <c r="G60" s="32">
        <v>8.6199999999999992</v>
      </c>
      <c r="H60" s="32" t="s">
        <v>332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45363</v>
      </c>
      <c r="B61" s="32">
        <v>541601</v>
      </c>
      <c r="C61" s="31" t="s">
        <v>1112</v>
      </c>
      <c r="D61" s="31" t="s">
        <v>983</v>
      </c>
      <c r="E61" s="31" t="s">
        <v>561</v>
      </c>
      <c r="F61" s="84">
        <v>3936119</v>
      </c>
      <c r="G61" s="32">
        <v>8.69</v>
      </c>
      <c r="H61" s="32" t="s">
        <v>332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45363</v>
      </c>
      <c r="B62" s="32">
        <v>538975</v>
      </c>
      <c r="C62" s="31" t="s">
        <v>1113</v>
      </c>
      <c r="D62" s="31" t="s">
        <v>1114</v>
      </c>
      <c r="E62" s="31" t="s">
        <v>562</v>
      </c>
      <c r="F62" s="84">
        <v>4371744</v>
      </c>
      <c r="G62" s="32">
        <v>0.37</v>
      </c>
      <c r="H62" s="32" t="s">
        <v>332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45363</v>
      </c>
      <c r="B63" s="32">
        <v>507998</v>
      </c>
      <c r="C63" s="31" t="s">
        <v>1115</v>
      </c>
      <c r="D63" s="31" t="s">
        <v>1116</v>
      </c>
      <c r="E63" s="31" t="s">
        <v>562</v>
      </c>
      <c r="F63" s="84">
        <v>63957</v>
      </c>
      <c r="G63" s="32">
        <v>67.010000000000005</v>
      </c>
      <c r="H63" s="32" t="s">
        <v>332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45363</v>
      </c>
      <c r="B64" s="32">
        <v>516038</v>
      </c>
      <c r="C64" s="31" t="s">
        <v>1117</v>
      </c>
      <c r="D64" s="31" t="s">
        <v>1118</v>
      </c>
      <c r="E64" s="31" t="s">
        <v>562</v>
      </c>
      <c r="F64" s="84">
        <v>14000</v>
      </c>
      <c r="G64" s="32">
        <v>54.09</v>
      </c>
      <c r="H64" s="32" t="s">
        <v>332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45363</v>
      </c>
      <c r="B65" s="32">
        <v>543924</v>
      </c>
      <c r="C65" s="31" t="s">
        <v>1119</v>
      </c>
      <c r="D65" s="31" t="s">
        <v>1120</v>
      </c>
      <c r="E65" s="31" t="s">
        <v>562</v>
      </c>
      <c r="F65" s="84">
        <v>42000</v>
      </c>
      <c r="G65" s="32">
        <v>29.62</v>
      </c>
      <c r="H65" s="32" t="s">
        <v>332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45363</v>
      </c>
      <c r="B66" s="32">
        <v>543924</v>
      </c>
      <c r="C66" s="31" t="s">
        <v>1119</v>
      </c>
      <c r="D66" s="31" t="s">
        <v>1028</v>
      </c>
      <c r="E66" s="31" t="s">
        <v>561</v>
      </c>
      <c r="F66" s="84">
        <v>2000</v>
      </c>
      <c r="G66" s="32">
        <v>29.63</v>
      </c>
      <c r="H66" s="32" t="s">
        <v>332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45363</v>
      </c>
      <c r="B67" s="32">
        <v>543924</v>
      </c>
      <c r="C67" s="31" t="s">
        <v>1119</v>
      </c>
      <c r="D67" s="31" t="s">
        <v>1028</v>
      </c>
      <c r="E67" s="31" t="s">
        <v>562</v>
      </c>
      <c r="F67" s="84">
        <v>16000</v>
      </c>
      <c r="G67" s="32">
        <v>30.22</v>
      </c>
      <c r="H67" s="32" t="s">
        <v>332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45363</v>
      </c>
      <c r="B68" s="32">
        <v>543924</v>
      </c>
      <c r="C68" s="31" t="s">
        <v>1119</v>
      </c>
      <c r="D68" s="31" t="s">
        <v>1121</v>
      </c>
      <c r="E68" s="31" t="s">
        <v>561</v>
      </c>
      <c r="F68" s="84">
        <v>40000</v>
      </c>
      <c r="G68" s="32">
        <v>29.62</v>
      </c>
      <c r="H68" s="32" t="s">
        <v>332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45363</v>
      </c>
      <c r="B69" s="32">
        <v>543924</v>
      </c>
      <c r="C69" s="31" t="s">
        <v>1119</v>
      </c>
      <c r="D69" s="31" t="s">
        <v>1122</v>
      </c>
      <c r="E69" s="31" t="s">
        <v>561</v>
      </c>
      <c r="F69" s="84">
        <v>12000</v>
      </c>
      <c r="G69" s="32">
        <v>29.62</v>
      </c>
      <c r="H69" s="32" t="s">
        <v>332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45363</v>
      </c>
      <c r="B70" s="32">
        <v>531982</v>
      </c>
      <c r="C70" s="31" t="s">
        <v>1123</v>
      </c>
      <c r="D70" s="31" t="s">
        <v>1124</v>
      </c>
      <c r="E70" s="31" t="s">
        <v>561</v>
      </c>
      <c r="F70" s="84">
        <v>9660</v>
      </c>
      <c r="G70" s="32">
        <v>64.349999999999994</v>
      </c>
      <c r="H70" s="32" t="s">
        <v>332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45363</v>
      </c>
      <c r="B71" s="32">
        <v>531982</v>
      </c>
      <c r="C71" s="31" t="s">
        <v>1123</v>
      </c>
      <c r="D71" s="31" t="s">
        <v>1124</v>
      </c>
      <c r="E71" s="31" t="s">
        <v>562</v>
      </c>
      <c r="F71" s="84">
        <v>29660</v>
      </c>
      <c r="G71" s="32">
        <v>66.010000000000005</v>
      </c>
      <c r="H71" s="32" t="s">
        <v>332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45363</v>
      </c>
      <c r="B72" s="32">
        <v>531982</v>
      </c>
      <c r="C72" s="31" t="s">
        <v>1123</v>
      </c>
      <c r="D72" s="31" t="s">
        <v>1125</v>
      </c>
      <c r="E72" s="31" t="s">
        <v>561</v>
      </c>
      <c r="F72" s="84">
        <v>24739</v>
      </c>
      <c r="G72" s="32">
        <v>64.98</v>
      </c>
      <c r="H72" s="32" t="s">
        <v>332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45363</v>
      </c>
      <c r="B73" s="32">
        <v>531982</v>
      </c>
      <c r="C73" s="31" t="s">
        <v>1123</v>
      </c>
      <c r="D73" s="31" t="s">
        <v>1125</v>
      </c>
      <c r="E73" s="31" t="s">
        <v>562</v>
      </c>
      <c r="F73" s="84">
        <v>24739</v>
      </c>
      <c r="G73" s="32">
        <v>65.05</v>
      </c>
      <c r="H73" s="32" t="s">
        <v>332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45363</v>
      </c>
      <c r="B74" s="32">
        <v>543745</v>
      </c>
      <c r="C74" s="31" t="s">
        <v>1126</v>
      </c>
      <c r="D74" s="31" t="s">
        <v>1127</v>
      </c>
      <c r="E74" s="31" t="s">
        <v>561</v>
      </c>
      <c r="F74" s="84">
        <v>132000</v>
      </c>
      <c r="G74" s="32">
        <v>8.4</v>
      </c>
      <c r="H74" s="32" t="s">
        <v>332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45363</v>
      </c>
      <c r="B75" s="32">
        <v>543745</v>
      </c>
      <c r="C75" s="31" t="s">
        <v>1126</v>
      </c>
      <c r="D75" s="31" t="s">
        <v>1128</v>
      </c>
      <c r="E75" s="31" t="s">
        <v>562</v>
      </c>
      <c r="F75" s="84">
        <v>132000</v>
      </c>
      <c r="G75" s="32">
        <v>8.4</v>
      </c>
      <c r="H75" s="32" t="s">
        <v>332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45363</v>
      </c>
      <c r="B76" s="32">
        <v>539310</v>
      </c>
      <c r="C76" s="31" t="s">
        <v>947</v>
      </c>
      <c r="D76" s="31" t="s">
        <v>1129</v>
      </c>
      <c r="E76" s="31" t="s">
        <v>562</v>
      </c>
      <c r="F76" s="84">
        <v>196156</v>
      </c>
      <c r="G76" s="32">
        <v>45.13</v>
      </c>
      <c r="H76" s="32" t="s">
        <v>332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45363</v>
      </c>
      <c r="B77" s="32">
        <v>539310</v>
      </c>
      <c r="C77" s="31" t="s">
        <v>947</v>
      </c>
      <c r="D77" s="31" t="s">
        <v>1130</v>
      </c>
      <c r="E77" s="31" t="s">
        <v>562</v>
      </c>
      <c r="F77" s="84">
        <v>324840</v>
      </c>
      <c r="G77" s="32">
        <v>44.64</v>
      </c>
      <c r="H77" s="32" t="s">
        <v>332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45363</v>
      </c>
      <c r="B78" s="32">
        <v>539310</v>
      </c>
      <c r="C78" s="31" t="s">
        <v>947</v>
      </c>
      <c r="D78" s="31" t="s">
        <v>1131</v>
      </c>
      <c r="E78" s="31" t="s">
        <v>561</v>
      </c>
      <c r="F78" s="84">
        <v>138804</v>
      </c>
      <c r="G78" s="32">
        <v>44.97</v>
      </c>
      <c r="H78" s="32" t="s">
        <v>332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45363</v>
      </c>
      <c r="B79" s="32">
        <v>539310</v>
      </c>
      <c r="C79" s="31" t="s">
        <v>947</v>
      </c>
      <c r="D79" s="31" t="s">
        <v>1131</v>
      </c>
      <c r="E79" s="31" t="s">
        <v>562</v>
      </c>
      <c r="F79" s="84">
        <v>162585</v>
      </c>
      <c r="G79" s="32">
        <v>45.08</v>
      </c>
      <c r="H79" s="32" t="s">
        <v>332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45363</v>
      </c>
      <c r="B80" s="32">
        <v>539310</v>
      </c>
      <c r="C80" s="31" t="s">
        <v>947</v>
      </c>
      <c r="D80" s="31" t="s">
        <v>1132</v>
      </c>
      <c r="E80" s="31" t="s">
        <v>562</v>
      </c>
      <c r="F80" s="84">
        <v>235761</v>
      </c>
      <c r="G80" s="32">
        <v>45.49</v>
      </c>
      <c r="H80" s="32" t="s">
        <v>332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45363</v>
      </c>
      <c r="B81" s="32">
        <v>539310</v>
      </c>
      <c r="C81" s="31" t="s">
        <v>947</v>
      </c>
      <c r="D81" s="31" t="s">
        <v>1133</v>
      </c>
      <c r="E81" s="31" t="s">
        <v>561</v>
      </c>
      <c r="F81" s="84">
        <v>1420000</v>
      </c>
      <c r="G81" s="32">
        <v>44.88</v>
      </c>
      <c r="H81" s="32" t="s">
        <v>332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45363</v>
      </c>
      <c r="B82" s="32">
        <v>539310</v>
      </c>
      <c r="C82" s="31" t="s">
        <v>947</v>
      </c>
      <c r="D82" s="31" t="s">
        <v>1134</v>
      </c>
      <c r="E82" s="31" t="s">
        <v>562</v>
      </c>
      <c r="F82" s="84">
        <v>525412</v>
      </c>
      <c r="G82" s="32">
        <v>45.04</v>
      </c>
      <c r="H82" s="32" t="s">
        <v>332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45363</v>
      </c>
      <c r="B83" s="32">
        <v>539310</v>
      </c>
      <c r="C83" s="31" t="s">
        <v>947</v>
      </c>
      <c r="D83" s="31" t="s">
        <v>1134</v>
      </c>
      <c r="E83" s="31" t="s">
        <v>561</v>
      </c>
      <c r="F83" s="84">
        <v>544742</v>
      </c>
      <c r="G83" s="32">
        <v>44.76</v>
      </c>
      <c r="H83" s="32" t="s">
        <v>332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45363</v>
      </c>
      <c r="B84" s="32">
        <v>539310</v>
      </c>
      <c r="C84" s="31" t="s">
        <v>947</v>
      </c>
      <c r="D84" s="31" t="s">
        <v>1135</v>
      </c>
      <c r="E84" s="31" t="s">
        <v>562</v>
      </c>
      <c r="F84" s="84">
        <v>200000</v>
      </c>
      <c r="G84" s="32">
        <v>45</v>
      </c>
      <c r="H84" s="32" t="s">
        <v>332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45363</v>
      </c>
      <c r="B85" s="32">
        <v>539310</v>
      </c>
      <c r="C85" s="31" t="s">
        <v>947</v>
      </c>
      <c r="D85" s="31" t="s">
        <v>1136</v>
      </c>
      <c r="E85" s="31" t="s">
        <v>562</v>
      </c>
      <c r="F85" s="84">
        <v>225000</v>
      </c>
      <c r="G85" s="32">
        <v>44.64</v>
      </c>
      <c r="H85" s="32" t="s">
        <v>332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45363</v>
      </c>
      <c r="B86" s="32">
        <v>539310</v>
      </c>
      <c r="C86" s="31" t="s">
        <v>947</v>
      </c>
      <c r="D86" s="31" t="s">
        <v>1137</v>
      </c>
      <c r="E86" s="31" t="s">
        <v>562</v>
      </c>
      <c r="F86" s="84">
        <v>421621</v>
      </c>
      <c r="G86" s="32">
        <v>45.25</v>
      </c>
      <c r="H86" s="32" t="s">
        <v>332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45363</v>
      </c>
      <c r="B87" s="32">
        <v>539310</v>
      </c>
      <c r="C87" s="31" t="s">
        <v>947</v>
      </c>
      <c r="D87" s="31" t="s">
        <v>1137</v>
      </c>
      <c r="E87" s="31" t="s">
        <v>561</v>
      </c>
      <c r="F87" s="84">
        <v>421621</v>
      </c>
      <c r="G87" s="32">
        <v>44.75</v>
      </c>
      <c r="H87" s="32" t="s">
        <v>332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45363</v>
      </c>
      <c r="B88" s="32">
        <v>539310</v>
      </c>
      <c r="C88" s="31" t="s">
        <v>947</v>
      </c>
      <c r="D88" s="31" t="s">
        <v>946</v>
      </c>
      <c r="E88" s="31" t="s">
        <v>562</v>
      </c>
      <c r="F88" s="84">
        <v>250003</v>
      </c>
      <c r="G88" s="32">
        <v>44.64</v>
      </c>
      <c r="H88" s="32" t="s">
        <v>332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45363</v>
      </c>
      <c r="B89" s="32">
        <v>539310</v>
      </c>
      <c r="C89" s="31" t="s">
        <v>947</v>
      </c>
      <c r="D89" s="31" t="s">
        <v>946</v>
      </c>
      <c r="E89" s="31" t="s">
        <v>561</v>
      </c>
      <c r="F89" s="84">
        <v>250003</v>
      </c>
      <c r="G89" s="32">
        <v>44.73</v>
      </c>
      <c r="H89" s="32" t="s">
        <v>332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45363</v>
      </c>
      <c r="B90" s="32">
        <v>539310</v>
      </c>
      <c r="C90" s="31" t="s">
        <v>947</v>
      </c>
      <c r="D90" s="31" t="s">
        <v>1138</v>
      </c>
      <c r="E90" s="31" t="s">
        <v>562</v>
      </c>
      <c r="F90" s="84">
        <v>156000</v>
      </c>
      <c r="G90" s="32">
        <v>44.64</v>
      </c>
      <c r="H90" s="32" t="s">
        <v>332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45363</v>
      </c>
      <c r="B91" s="32">
        <v>533629</v>
      </c>
      <c r="C91" s="31" t="s">
        <v>1139</v>
      </c>
      <c r="D91" s="31" t="s">
        <v>1019</v>
      </c>
      <c r="E91" s="31" t="s">
        <v>561</v>
      </c>
      <c r="F91" s="84">
        <v>362186</v>
      </c>
      <c r="G91" s="32">
        <v>15.87</v>
      </c>
      <c r="H91" s="32" t="s">
        <v>332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45363</v>
      </c>
      <c r="B92" s="32">
        <v>531411</v>
      </c>
      <c r="C92" s="31" t="s">
        <v>1140</v>
      </c>
      <c r="D92" s="31" t="s">
        <v>1141</v>
      </c>
      <c r="E92" s="31" t="s">
        <v>561</v>
      </c>
      <c r="F92" s="84">
        <v>753488</v>
      </c>
      <c r="G92" s="32">
        <v>2.11</v>
      </c>
      <c r="H92" s="32" t="s">
        <v>332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45363</v>
      </c>
      <c r="B93" s="32">
        <v>541338</v>
      </c>
      <c r="C93" s="31" t="s">
        <v>1142</v>
      </c>
      <c r="D93" s="31" t="s">
        <v>946</v>
      </c>
      <c r="E93" s="31" t="s">
        <v>562</v>
      </c>
      <c r="F93" s="84">
        <v>100000</v>
      </c>
      <c r="G93" s="32">
        <v>36.83</v>
      </c>
      <c r="H93" s="32" t="s">
        <v>332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45363</v>
      </c>
      <c r="B94" s="32">
        <v>541338</v>
      </c>
      <c r="C94" s="31" t="s">
        <v>1142</v>
      </c>
      <c r="D94" s="31" t="s">
        <v>1143</v>
      </c>
      <c r="E94" s="31" t="s">
        <v>561</v>
      </c>
      <c r="F94" s="84">
        <v>65009</v>
      </c>
      <c r="G94" s="32">
        <v>36.83</v>
      </c>
      <c r="H94" s="32" t="s">
        <v>332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45363</v>
      </c>
      <c r="B95" s="32">
        <v>541338</v>
      </c>
      <c r="C95" s="31" t="s">
        <v>1142</v>
      </c>
      <c r="D95" s="31" t="s">
        <v>1143</v>
      </c>
      <c r="E95" s="31" t="s">
        <v>562</v>
      </c>
      <c r="F95" s="84">
        <v>23927</v>
      </c>
      <c r="G95" s="32">
        <v>37.5</v>
      </c>
      <c r="H95" s="32" t="s">
        <v>332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45363</v>
      </c>
      <c r="B96" s="32">
        <v>532402</v>
      </c>
      <c r="C96" s="31" t="s">
        <v>1144</v>
      </c>
      <c r="D96" s="31" t="s">
        <v>1145</v>
      </c>
      <c r="E96" s="31" t="s">
        <v>561</v>
      </c>
      <c r="F96" s="84">
        <v>63900</v>
      </c>
      <c r="G96" s="32">
        <v>7.27</v>
      </c>
      <c r="H96" s="32" t="s">
        <v>332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45363</v>
      </c>
      <c r="B97" s="32">
        <v>532402</v>
      </c>
      <c r="C97" s="31" t="s">
        <v>1144</v>
      </c>
      <c r="D97" s="31" t="s">
        <v>1146</v>
      </c>
      <c r="E97" s="31" t="s">
        <v>561</v>
      </c>
      <c r="F97" s="84">
        <v>213000</v>
      </c>
      <c r="G97" s="32">
        <v>7</v>
      </c>
      <c r="H97" s="32" t="s">
        <v>332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45363</v>
      </c>
      <c r="B98" s="32">
        <v>532402</v>
      </c>
      <c r="C98" s="31" t="s">
        <v>1144</v>
      </c>
      <c r="D98" s="31" t="s">
        <v>1145</v>
      </c>
      <c r="E98" s="31" t="s">
        <v>562</v>
      </c>
      <c r="F98" s="84">
        <v>246197</v>
      </c>
      <c r="G98" s="32">
        <v>7.08</v>
      </c>
      <c r="H98" s="32" t="s">
        <v>332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45363</v>
      </c>
      <c r="B99" s="32">
        <v>511523</v>
      </c>
      <c r="C99" s="31" t="s">
        <v>1147</v>
      </c>
      <c r="D99" s="31" t="s">
        <v>1148</v>
      </c>
      <c r="E99" s="31" t="s">
        <v>561</v>
      </c>
      <c r="F99" s="84">
        <v>150000</v>
      </c>
      <c r="G99" s="32">
        <v>20.5</v>
      </c>
      <c r="H99" s="32" t="s">
        <v>332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45363</v>
      </c>
      <c r="B100" s="32">
        <v>542803</v>
      </c>
      <c r="C100" s="31" t="s">
        <v>1149</v>
      </c>
      <c r="D100" s="31" t="s">
        <v>1150</v>
      </c>
      <c r="E100" s="31" t="s">
        <v>562</v>
      </c>
      <c r="F100" s="84">
        <v>275000</v>
      </c>
      <c r="G100" s="32">
        <v>11.2</v>
      </c>
      <c r="H100" s="32" t="s">
        <v>332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45363</v>
      </c>
      <c r="B101" s="32">
        <v>542803</v>
      </c>
      <c r="C101" s="31" t="s">
        <v>1149</v>
      </c>
      <c r="D101" s="31" t="s">
        <v>1151</v>
      </c>
      <c r="E101" s="31" t="s">
        <v>562</v>
      </c>
      <c r="F101" s="84">
        <v>200000</v>
      </c>
      <c r="G101" s="32">
        <v>11.25</v>
      </c>
      <c r="H101" s="32" t="s">
        <v>332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45363</v>
      </c>
      <c r="B102" s="32">
        <v>542803</v>
      </c>
      <c r="C102" s="31" t="s">
        <v>1149</v>
      </c>
      <c r="D102" s="31" t="s">
        <v>1152</v>
      </c>
      <c r="E102" s="31" t="s">
        <v>561</v>
      </c>
      <c r="F102" s="84">
        <v>475000</v>
      </c>
      <c r="G102" s="32">
        <v>11.22</v>
      </c>
      <c r="H102" s="32" t="s">
        <v>332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45363</v>
      </c>
      <c r="B103" s="32" t="s">
        <v>1153</v>
      </c>
      <c r="C103" s="31" t="s">
        <v>1154</v>
      </c>
      <c r="D103" s="31" t="s">
        <v>1003</v>
      </c>
      <c r="E103" s="31" t="s">
        <v>561</v>
      </c>
      <c r="F103" s="84">
        <v>60000</v>
      </c>
      <c r="G103" s="32">
        <v>155.5</v>
      </c>
      <c r="H103" s="32" t="s">
        <v>950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45363</v>
      </c>
      <c r="B104" s="32" t="s">
        <v>1155</v>
      </c>
      <c r="C104" s="31" t="s">
        <v>1156</v>
      </c>
      <c r="D104" s="31" t="s">
        <v>948</v>
      </c>
      <c r="E104" s="31" t="s">
        <v>561</v>
      </c>
      <c r="F104" s="84">
        <v>262297</v>
      </c>
      <c r="G104" s="32">
        <v>498.41</v>
      </c>
      <c r="H104" s="32" t="s">
        <v>950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45363</v>
      </c>
      <c r="B105" s="32" t="s">
        <v>1155</v>
      </c>
      <c r="C105" s="31" t="s">
        <v>1156</v>
      </c>
      <c r="D105" s="31" t="s">
        <v>1157</v>
      </c>
      <c r="E105" s="31" t="s">
        <v>561</v>
      </c>
      <c r="F105" s="84">
        <v>164605</v>
      </c>
      <c r="G105" s="32">
        <v>497.7</v>
      </c>
      <c r="H105" s="32" t="s">
        <v>950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45363</v>
      </c>
      <c r="B106" s="32" t="s">
        <v>1158</v>
      </c>
      <c r="C106" s="31" t="s">
        <v>1159</v>
      </c>
      <c r="D106" s="31" t="s">
        <v>1160</v>
      </c>
      <c r="E106" s="31" t="s">
        <v>561</v>
      </c>
      <c r="F106" s="84">
        <v>139200</v>
      </c>
      <c r="G106" s="32">
        <v>169.96</v>
      </c>
      <c r="H106" s="32" t="s">
        <v>950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2.75" customHeight="1">
      <c r="A107" s="83">
        <v>45363</v>
      </c>
      <c r="B107" s="32" t="s">
        <v>1161</v>
      </c>
      <c r="C107" s="31" t="s">
        <v>1162</v>
      </c>
      <c r="D107" s="31" t="s">
        <v>1163</v>
      </c>
      <c r="E107" s="31" t="s">
        <v>561</v>
      </c>
      <c r="F107" s="84">
        <v>305000</v>
      </c>
      <c r="G107" s="32">
        <v>76.53</v>
      </c>
      <c r="H107" s="32" t="s">
        <v>950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</row>
    <row r="108" spans="1:28" ht="12.75" customHeight="1">
      <c r="A108" s="83">
        <v>45363</v>
      </c>
      <c r="B108" s="32" t="s">
        <v>416</v>
      </c>
      <c r="C108" s="31" t="s">
        <v>1000</v>
      </c>
      <c r="D108" s="31" t="s">
        <v>949</v>
      </c>
      <c r="E108" s="31" t="s">
        <v>561</v>
      </c>
      <c r="F108" s="84">
        <v>13618614</v>
      </c>
      <c r="G108" s="32">
        <v>37.46</v>
      </c>
      <c r="H108" s="32" t="s">
        <v>950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</row>
    <row r="109" spans="1:28" ht="12.75" customHeight="1">
      <c r="A109" s="83">
        <v>45363</v>
      </c>
      <c r="B109" s="32" t="s">
        <v>1164</v>
      </c>
      <c r="C109" s="31" t="s">
        <v>1165</v>
      </c>
      <c r="D109" s="31" t="s">
        <v>1166</v>
      </c>
      <c r="E109" s="31" t="s">
        <v>561</v>
      </c>
      <c r="F109" s="84">
        <v>100000</v>
      </c>
      <c r="G109" s="32">
        <v>35.6</v>
      </c>
      <c r="H109" s="32" t="s">
        <v>950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</row>
    <row r="110" spans="1:28" ht="12.75" customHeight="1">
      <c r="A110" s="83">
        <v>45363</v>
      </c>
      <c r="B110" s="32" t="s">
        <v>1029</v>
      </c>
      <c r="C110" s="31" t="s">
        <v>1030</v>
      </c>
      <c r="D110" s="31" t="s">
        <v>1167</v>
      </c>
      <c r="E110" s="31" t="s">
        <v>561</v>
      </c>
      <c r="F110" s="84">
        <v>2635655</v>
      </c>
      <c r="G110" s="32">
        <v>330.67</v>
      </c>
      <c r="H110" s="32" t="s">
        <v>950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</row>
    <row r="111" spans="1:28" ht="12.75" customHeight="1">
      <c r="A111" s="83">
        <v>45363</v>
      </c>
      <c r="B111" s="32" t="s">
        <v>1029</v>
      </c>
      <c r="C111" s="31" t="s">
        <v>1030</v>
      </c>
      <c r="D111" s="31" t="s">
        <v>949</v>
      </c>
      <c r="E111" s="31" t="s">
        <v>561</v>
      </c>
      <c r="F111" s="84">
        <v>877855</v>
      </c>
      <c r="G111" s="32">
        <v>326.67</v>
      </c>
      <c r="H111" s="32" t="s">
        <v>950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</row>
    <row r="112" spans="1:28" ht="12.75" customHeight="1">
      <c r="A112" s="83">
        <v>45363</v>
      </c>
      <c r="B112" s="32" t="s">
        <v>1029</v>
      </c>
      <c r="C112" s="31" t="s">
        <v>1030</v>
      </c>
      <c r="D112" s="31" t="s">
        <v>948</v>
      </c>
      <c r="E112" s="31" t="s">
        <v>561</v>
      </c>
      <c r="F112" s="84">
        <v>665474</v>
      </c>
      <c r="G112" s="32">
        <v>329.07</v>
      </c>
      <c r="H112" s="32" t="s">
        <v>950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</row>
    <row r="113" spans="1:28" ht="12.75" customHeight="1">
      <c r="A113" s="83">
        <v>45363</v>
      </c>
      <c r="B113" s="32" t="s">
        <v>1029</v>
      </c>
      <c r="C113" s="31" t="s">
        <v>1030</v>
      </c>
      <c r="D113" s="31" t="s">
        <v>1168</v>
      </c>
      <c r="E113" s="31" t="s">
        <v>561</v>
      </c>
      <c r="F113" s="84">
        <v>10000</v>
      </c>
      <c r="G113" s="32">
        <v>339.95</v>
      </c>
      <c r="H113" s="32" t="s">
        <v>950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</row>
    <row r="114" spans="1:28" ht="12.75" customHeight="1">
      <c r="A114" s="83">
        <v>45363</v>
      </c>
      <c r="B114" s="32" t="s">
        <v>1029</v>
      </c>
      <c r="C114" s="31" t="s">
        <v>1030</v>
      </c>
      <c r="D114" s="31" t="s">
        <v>1169</v>
      </c>
      <c r="E114" s="31" t="s">
        <v>561</v>
      </c>
      <c r="F114" s="84">
        <v>940495</v>
      </c>
      <c r="G114" s="32">
        <v>318.91000000000003</v>
      </c>
      <c r="H114" s="32" t="s">
        <v>950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</row>
    <row r="115" spans="1:28" ht="12.75" customHeight="1">
      <c r="A115" s="83">
        <v>45363</v>
      </c>
      <c r="B115" s="32" t="s">
        <v>1170</v>
      </c>
      <c r="C115" s="31" t="s">
        <v>1171</v>
      </c>
      <c r="D115" s="31" t="s">
        <v>948</v>
      </c>
      <c r="E115" s="31" t="s">
        <v>561</v>
      </c>
      <c r="F115" s="84">
        <v>982941</v>
      </c>
      <c r="G115" s="32">
        <v>183.96</v>
      </c>
      <c r="H115" s="32" t="s">
        <v>950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</row>
    <row r="116" spans="1:28" ht="12.75" customHeight="1">
      <c r="A116" s="83">
        <v>45363</v>
      </c>
      <c r="B116" s="32" t="s">
        <v>1170</v>
      </c>
      <c r="C116" s="31" t="s">
        <v>1171</v>
      </c>
      <c r="D116" s="31" t="s">
        <v>1169</v>
      </c>
      <c r="E116" s="31" t="s">
        <v>561</v>
      </c>
      <c r="F116" s="84">
        <v>922868</v>
      </c>
      <c r="G116" s="32">
        <v>177.29</v>
      </c>
      <c r="H116" s="32" t="s">
        <v>950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</row>
    <row r="117" spans="1:28" ht="12.75" customHeight="1">
      <c r="A117" s="83">
        <v>45363</v>
      </c>
      <c r="B117" s="32" t="s">
        <v>1172</v>
      </c>
      <c r="C117" s="31" t="s">
        <v>1173</v>
      </c>
      <c r="D117" s="31" t="s">
        <v>1174</v>
      </c>
      <c r="E117" s="31" t="s">
        <v>561</v>
      </c>
      <c r="F117" s="84">
        <v>700000</v>
      </c>
      <c r="G117" s="32">
        <v>152.5</v>
      </c>
      <c r="H117" s="32" t="s">
        <v>950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</row>
    <row r="118" spans="1:28" ht="12.75" customHeight="1">
      <c r="A118" s="83">
        <v>45363</v>
      </c>
      <c r="B118" s="32" t="s">
        <v>1175</v>
      </c>
      <c r="C118" s="31" t="s">
        <v>1176</v>
      </c>
      <c r="D118" s="31" t="s">
        <v>1177</v>
      </c>
      <c r="E118" s="31" t="s">
        <v>561</v>
      </c>
      <c r="F118" s="84">
        <v>128000</v>
      </c>
      <c r="G118" s="32">
        <v>70.02</v>
      </c>
      <c r="H118" s="32" t="s">
        <v>950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</row>
    <row r="119" spans="1:28" ht="12.75" customHeight="1">
      <c r="A119" s="83">
        <v>45363</v>
      </c>
      <c r="B119" s="32" t="s">
        <v>1178</v>
      </c>
      <c r="C119" s="31" t="s">
        <v>1179</v>
      </c>
      <c r="D119" s="31" t="s">
        <v>1180</v>
      </c>
      <c r="E119" s="31" t="s">
        <v>561</v>
      </c>
      <c r="F119" s="84">
        <v>138000</v>
      </c>
      <c r="G119" s="32">
        <v>90.4</v>
      </c>
      <c r="H119" s="32" t="s">
        <v>950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</row>
    <row r="120" spans="1:28" ht="12.75" customHeight="1">
      <c r="A120" s="83">
        <v>45363</v>
      </c>
      <c r="B120" s="32" t="s">
        <v>1001</v>
      </c>
      <c r="C120" s="31" t="s">
        <v>1002</v>
      </c>
      <c r="D120" s="31" t="s">
        <v>948</v>
      </c>
      <c r="E120" s="31" t="s">
        <v>561</v>
      </c>
      <c r="F120" s="84">
        <v>740376</v>
      </c>
      <c r="G120" s="32">
        <v>126.86</v>
      </c>
      <c r="H120" s="32" t="s">
        <v>950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</row>
    <row r="121" spans="1:28" ht="12.75" customHeight="1">
      <c r="A121" s="83">
        <v>45363</v>
      </c>
      <c r="B121" s="32" t="s">
        <v>1181</v>
      </c>
      <c r="C121" s="31" t="s">
        <v>1182</v>
      </c>
      <c r="D121" s="31" t="s">
        <v>1183</v>
      </c>
      <c r="E121" s="31" t="s">
        <v>561</v>
      </c>
      <c r="F121" s="84">
        <v>260314</v>
      </c>
      <c r="G121" s="32">
        <v>271.2</v>
      </c>
      <c r="H121" s="32" t="s">
        <v>950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</row>
    <row r="122" spans="1:28" ht="12.75" customHeight="1">
      <c r="A122" s="83">
        <v>45363</v>
      </c>
      <c r="B122" s="32" t="s">
        <v>1181</v>
      </c>
      <c r="C122" s="31" t="s">
        <v>1182</v>
      </c>
      <c r="D122" s="31" t="s">
        <v>1184</v>
      </c>
      <c r="E122" s="31" t="s">
        <v>561</v>
      </c>
      <c r="F122" s="84">
        <v>636051</v>
      </c>
      <c r="G122" s="32">
        <v>272.17</v>
      </c>
      <c r="H122" s="32" t="s">
        <v>950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</row>
    <row r="123" spans="1:28" ht="12.75" customHeight="1">
      <c r="A123" s="83">
        <v>45363</v>
      </c>
      <c r="B123" s="32" t="s">
        <v>1181</v>
      </c>
      <c r="C123" s="31" t="s">
        <v>1182</v>
      </c>
      <c r="D123" s="31" t="s">
        <v>1185</v>
      </c>
      <c r="E123" s="31" t="s">
        <v>561</v>
      </c>
      <c r="F123" s="84">
        <v>402993</v>
      </c>
      <c r="G123" s="32">
        <v>271.72000000000003</v>
      </c>
      <c r="H123" s="32" t="s">
        <v>950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</row>
    <row r="124" spans="1:28" ht="12.75" customHeight="1">
      <c r="A124" s="83">
        <v>45363</v>
      </c>
      <c r="B124" s="32" t="s">
        <v>1186</v>
      </c>
      <c r="C124" s="31" t="s">
        <v>1187</v>
      </c>
      <c r="D124" s="31" t="s">
        <v>948</v>
      </c>
      <c r="E124" s="31" t="s">
        <v>561</v>
      </c>
      <c r="F124" s="84">
        <v>1753644</v>
      </c>
      <c r="G124" s="32">
        <v>58.51</v>
      </c>
      <c r="H124" s="32" t="s">
        <v>950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</row>
    <row r="125" spans="1:28" ht="12.75" customHeight="1">
      <c r="A125" s="83">
        <v>45363</v>
      </c>
      <c r="B125" s="32" t="s">
        <v>1188</v>
      </c>
      <c r="C125" s="31" t="s">
        <v>1189</v>
      </c>
      <c r="D125" s="31" t="s">
        <v>1190</v>
      </c>
      <c r="E125" s="31" t="s">
        <v>561</v>
      </c>
      <c r="F125" s="84">
        <v>69000</v>
      </c>
      <c r="G125" s="32">
        <v>262.52</v>
      </c>
      <c r="H125" s="32" t="s">
        <v>950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</row>
    <row r="126" spans="1:28" ht="12.75" customHeight="1">
      <c r="A126" s="83">
        <v>45363</v>
      </c>
      <c r="B126" s="32" t="s">
        <v>1139</v>
      </c>
      <c r="C126" s="31" t="s">
        <v>1191</v>
      </c>
      <c r="D126" s="31" t="s">
        <v>1019</v>
      </c>
      <c r="E126" s="31" t="s">
        <v>561</v>
      </c>
      <c r="F126" s="84">
        <v>325090</v>
      </c>
      <c r="G126" s="32">
        <v>15.6</v>
      </c>
      <c r="H126" s="32" t="s">
        <v>950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</row>
    <row r="127" spans="1:28" ht="12.75" customHeight="1">
      <c r="A127" s="83">
        <v>45363</v>
      </c>
      <c r="B127" s="32" t="s">
        <v>1139</v>
      </c>
      <c r="C127" s="31" t="s">
        <v>1191</v>
      </c>
      <c r="D127" s="31" t="s">
        <v>1192</v>
      </c>
      <c r="E127" s="31" t="s">
        <v>561</v>
      </c>
      <c r="F127" s="84">
        <v>225000</v>
      </c>
      <c r="G127" s="32">
        <v>15</v>
      </c>
      <c r="H127" s="32" t="s">
        <v>950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</row>
    <row r="128" spans="1:28" ht="12.75" customHeight="1">
      <c r="A128" s="83">
        <v>45363</v>
      </c>
      <c r="B128" s="32" t="s">
        <v>1139</v>
      </c>
      <c r="C128" s="31" t="s">
        <v>1191</v>
      </c>
      <c r="D128" s="31" t="s">
        <v>946</v>
      </c>
      <c r="E128" s="31" t="s">
        <v>561</v>
      </c>
      <c r="F128" s="84">
        <v>400000</v>
      </c>
      <c r="G128" s="32">
        <v>15</v>
      </c>
      <c r="H128" s="32" t="s">
        <v>950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</row>
    <row r="129" spans="1:28" ht="12.75" customHeight="1">
      <c r="A129" s="83">
        <v>45363</v>
      </c>
      <c r="B129" s="32" t="s">
        <v>1031</v>
      </c>
      <c r="C129" s="31" t="s">
        <v>1032</v>
      </c>
      <c r="D129" s="31" t="s">
        <v>1033</v>
      </c>
      <c r="E129" s="31" t="s">
        <v>561</v>
      </c>
      <c r="F129" s="84">
        <v>446000</v>
      </c>
      <c r="G129" s="32">
        <v>3.65</v>
      </c>
      <c r="H129" s="32" t="s">
        <v>950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</row>
    <row r="130" spans="1:28" ht="12.75" customHeight="1">
      <c r="A130" s="83">
        <v>45363</v>
      </c>
      <c r="B130" s="32" t="s">
        <v>1034</v>
      </c>
      <c r="C130" s="31" t="s">
        <v>1035</v>
      </c>
      <c r="D130" s="31" t="s">
        <v>1036</v>
      </c>
      <c r="E130" s="31" t="s">
        <v>561</v>
      </c>
      <c r="F130" s="84">
        <v>15575327</v>
      </c>
      <c r="G130" s="32">
        <v>3.8</v>
      </c>
      <c r="H130" s="32" t="s">
        <v>950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</row>
    <row r="131" spans="1:28" ht="12.75" customHeight="1">
      <c r="A131" s="83">
        <v>45363</v>
      </c>
      <c r="B131" s="32" t="s">
        <v>1034</v>
      </c>
      <c r="C131" s="31" t="s">
        <v>1035</v>
      </c>
      <c r="D131" s="31" t="s">
        <v>1169</v>
      </c>
      <c r="E131" s="31" t="s">
        <v>561</v>
      </c>
      <c r="F131" s="84">
        <v>6500205</v>
      </c>
      <c r="G131" s="32">
        <v>3.79</v>
      </c>
      <c r="H131" s="32" t="s">
        <v>950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</row>
    <row r="132" spans="1:28" ht="12.75" customHeight="1">
      <c r="A132" s="83">
        <v>45363</v>
      </c>
      <c r="B132" s="32" t="s">
        <v>1193</v>
      </c>
      <c r="C132" s="31" t="s">
        <v>1194</v>
      </c>
      <c r="D132" s="31" t="s">
        <v>1195</v>
      </c>
      <c r="E132" s="31" t="s">
        <v>561</v>
      </c>
      <c r="F132" s="84">
        <v>54400</v>
      </c>
      <c r="G132" s="32">
        <v>89.75</v>
      </c>
      <c r="H132" s="32" t="s">
        <v>950</v>
      </c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</row>
    <row r="133" spans="1:28" ht="12.75" customHeight="1">
      <c r="A133" s="83">
        <v>45363</v>
      </c>
      <c r="B133" s="32" t="s">
        <v>1193</v>
      </c>
      <c r="C133" s="31" t="s">
        <v>1194</v>
      </c>
      <c r="D133" s="31" t="s">
        <v>1196</v>
      </c>
      <c r="E133" s="31" t="s">
        <v>561</v>
      </c>
      <c r="F133" s="84">
        <v>65600</v>
      </c>
      <c r="G133" s="32">
        <v>90</v>
      </c>
      <c r="H133" s="32" t="s">
        <v>950</v>
      </c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</row>
    <row r="134" spans="1:28" ht="12.75" customHeight="1">
      <c r="A134" s="83">
        <v>45363</v>
      </c>
      <c r="B134" s="32" t="s">
        <v>1193</v>
      </c>
      <c r="C134" s="31" t="s">
        <v>1194</v>
      </c>
      <c r="D134" s="31" t="s">
        <v>1197</v>
      </c>
      <c r="E134" s="31" t="s">
        <v>561</v>
      </c>
      <c r="F134" s="84">
        <v>59200</v>
      </c>
      <c r="G134" s="32">
        <v>89.32</v>
      </c>
      <c r="H134" s="32" t="s">
        <v>950</v>
      </c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</row>
    <row r="135" spans="1:28" ht="12.75" customHeight="1">
      <c r="A135" s="83">
        <v>45363</v>
      </c>
      <c r="B135" s="32" t="s">
        <v>1193</v>
      </c>
      <c r="C135" s="31" t="s">
        <v>1194</v>
      </c>
      <c r="D135" s="31" t="s">
        <v>1198</v>
      </c>
      <c r="E135" s="31" t="s">
        <v>561</v>
      </c>
      <c r="F135" s="84">
        <v>222400</v>
      </c>
      <c r="G135" s="32">
        <v>87.51</v>
      </c>
      <c r="H135" s="32" t="s">
        <v>950</v>
      </c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</row>
    <row r="136" spans="1:28" ht="12.75" customHeight="1">
      <c r="A136" s="83">
        <v>45363</v>
      </c>
      <c r="B136" s="32" t="s">
        <v>1193</v>
      </c>
      <c r="C136" s="31" t="s">
        <v>1194</v>
      </c>
      <c r="D136" s="31" t="s">
        <v>1199</v>
      </c>
      <c r="E136" s="31" t="s">
        <v>561</v>
      </c>
      <c r="F136" s="84">
        <v>59200</v>
      </c>
      <c r="G136" s="32">
        <v>90.1</v>
      </c>
      <c r="H136" s="32" t="s">
        <v>950</v>
      </c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</row>
    <row r="137" spans="1:28" ht="12.75" customHeight="1">
      <c r="A137" s="83">
        <v>45363</v>
      </c>
      <c r="B137" s="32" t="s">
        <v>1193</v>
      </c>
      <c r="C137" s="31" t="s">
        <v>1194</v>
      </c>
      <c r="D137" s="31" t="s">
        <v>1200</v>
      </c>
      <c r="E137" s="31" t="s">
        <v>561</v>
      </c>
      <c r="F137" s="84">
        <v>57600</v>
      </c>
      <c r="G137" s="32">
        <v>87.8</v>
      </c>
      <c r="H137" s="32" t="s">
        <v>950</v>
      </c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</row>
    <row r="138" spans="1:28" ht="12.75" customHeight="1">
      <c r="A138" s="83">
        <v>45363</v>
      </c>
      <c r="B138" s="32" t="s">
        <v>1193</v>
      </c>
      <c r="C138" s="31" t="s">
        <v>1194</v>
      </c>
      <c r="D138" s="31" t="s">
        <v>1201</v>
      </c>
      <c r="E138" s="31" t="s">
        <v>561</v>
      </c>
      <c r="F138" s="84">
        <v>54400</v>
      </c>
      <c r="G138" s="32">
        <v>90</v>
      </c>
      <c r="H138" s="32" t="s">
        <v>950</v>
      </c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</row>
    <row r="139" spans="1:28" ht="12.75" customHeight="1">
      <c r="A139" s="83">
        <v>45363</v>
      </c>
      <c r="B139" s="32" t="s">
        <v>1026</v>
      </c>
      <c r="C139" s="31" t="s">
        <v>1027</v>
      </c>
      <c r="D139" s="31" t="s">
        <v>1037</v>
      </c>
      <c r="E139" s="31" t="s">
        <v>562</v>
      </c>
      <c r="F139" s="84">
        <v>108000</v>
      </c>
      <c r="G139" s="32">
        <v>2.15</v>
      </c>
      <c r="H139" s="32" t="s">
        <v>950</v>
      </c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</row>
    <row r="140" spans="1:28" ht="12.75" customHeight="1">
      <c r="A140" s="83">
        <v>45363</v>
      </c>
      <c r="B140" s="32" t="s">
        <v>1202</v>
      </c>
      <c r="C140" s="31" t="s">
        <v>1203</v>
      </c>
      <c r="D140" s="31" t="s">
        <v>1204</v>
      </c>
      <c r="E140" s="31" t="s">
        <v>562</v>
      </c>
      <c r="F140" s="84">
        <v>94400</v>
      </c>
      <c r="G140" s="32">
        <v>160.86000000000001</v>
      </c>
      <c r="H140" s="32" t="s">
        <v>950</v>
      </c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</row>
    <row r="141" spans="1:28" ht="12.75" customHeight="1">
      <c r="A141" s="83">
        <v>45363</v>
      </c>
      <c r="B141" s="32" t="s">
        <v>1155</v>
      </c>
      <c r="C141" s="31" t="s">
        <v>1156</v>
      </c>
      <c r="D141" s="31" t="s">
        <v>948</v>
      </c>
      <c r="E141" s="31" t="s">
        <v>562</v>
      </c>
      <c r="F141" s="84">
        <v>262297</v>
      </c>
      <c r="G141" s="32">
        <v>498.62</v>
      </c>
      <c r="H141" s="32" t="s">
        <v>950</v>
      </c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</row>
    <row r="142" spans="1:28" ht="12.75" customHeight="1">
      <c r="A142" s="83">
        <v>45363</v>
      </c>
      <c r="B142" s="32" t="s">
        <v>1155</v>
      </c>
      <c r="C142" s="31" t="s">
        <v>1156</v>
      </c>
      <c r="D142" s="31" t="s">
        <v>1157</v>
      </c>
      <c r="E142" s="31" t="s">
        <v>562</v>
      </c>
      <c r="F142" s="84">
        <v>164321</v>
      </c>
      <c r="G142" s="32">
        <v>502.95</v>
      </c>
      <c r="H142" s="32" t="s">
        <v>950</v>
      </c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</row>
    <row r="143" spans="1:28" ht="12.75" customHeight="1">
      <c r="A143" s="83">
        <v>45363</v>
      </c>
      <c r="B143" s="32" t="s">
        <v>1205</v>
      </c>
      <c r="C143" s="31" t="s">
        <v>1206</v>
      </c>
      <c r="D143" s="31" t="s">
        <v>1207</v>
      </c>
      <c r="E143" s="31" t="s">
        <v>562</v>
      </c>
      <c r="F143" s="84">
        <v>167000</v>
      </c>
      <c r="G143" s="32">
        <v>149.22</v>
      </c>
      <c r="H143" s="32" t="s">
        <v>950</v>
      </c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</row>
    <row r="144" spans="1:28" ht="12.75" customHeight="1">
      <c r="A144" s="83">
        <v>45363</v>
      </c>
      <c r="B144" s="32" t="s">
        <v>416</v>
      </c>
      <c r="C144" s="31" t="s">
        <v>1000</v>
      </c>
      <c r="D144" s="31" t="s">
        <v>949</v>
      </c>
      <c r="E144" s="31" t="s">
        <v>562</v>
      </c>
      <c r="F144" s="84">
        <v>16728096</v>
      </c>
      <c r="G144" s="32">
        <v>37.79</v>
      </c>
      <c r="H144" s="32" t="s">
        <v>950</v>
      </c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</row>
    <row r="145" spans="1:28" ht="12.75" customHeight="1">
      <c r="A145" s="83">
        <v>45363</v>
      </c>
      <c r="B145" s="32" t="s">
        <v>1164</v>
      </c>
      <c r="C145" s="31" t="s">
        <v>1165</v>
      </c>
      <c r="D145" s="31" t="s">
        <v>1208</v>
      </c>
      <c r="E145" s="31" t="s">
        <v>562</v>
      </c>
      <c r="F145" s="84">
        <v>100000</v>
      </c>
      <c r="G145" s="32">
        <v>35.6</v>
      </c>
      <c r="H145" s="32" t="s">
        <v>950</v>
      </c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</row>
    <row r="146" spans="1:28" ht="12.75" customHeight="1">
      <c r="A146" s="83">
        <v>45363</v>
      </c>
      <c r="B146" s="32" t="s">
        <v>1029</v>
      </c>
      <c r="C146" s="31" t="s">
        <v>1030</v>
      </c>
      <c r="D146" s="31" t="s">
        <v>948</v>
      </c>
      <c r="E146" s="31" t="s">
        <v>562</v>
      </c>
      <c r="F146" s="84">
        <v>665474</v>
      </c>
      <c r="G146" s="32">
        <v>328.95</v>
      </c>
      <c r="H146" s="32" t="s">
        <v>950</v>
      </c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</row>
    <row r="147" spans="1:28" ht="12.75" customHeight="1">
      <c r="A147" s="83">
        <v>45363</v>
      </c>
      <c r="B147" s="32" t="s">
        <v>1029</v>
      </c>
      <c r="C147" s="31" t="s">
        <v>1030</v>
      </c>
      <c r="D147" s="31" t="s">
        <v>1168</v>
      </c>
      <c r="E147" s="31" t="s">
        <v>562</v>
      </c>
      <c r="F147" s="84">
        <v>699485</v>
      </c>
      <c r="G147" s="32">
        <v>314.35000000000002</v>
      </c>
      <c r="H147" s="32" t="s">
        <v>950</v>
      </c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</row>
    <row r="148" spans="1:28" ht="12.75" customHeight="1">
      <c r="A148" s="83">
        <v>45363</v>
      </c>
      <c r="B148" s="32" t="s">
        <v>1029</v>
      </c>
      <c r="C148" s="31" t="s">
        <v>1030</v>
      </c>
      <c r="D148" s="31" t="s">
        <v>1167</v>
      </c>
      <c r="E148" s="31" t="s">
        <v>562</v>
      </c>
      <c r="F148" s="84">
        <v>2962868</v>
      </c>
      <c r="G148" s="32">
        <v>320.77999999999997</v>
      </c>
      <c r="H148" s="32" t="s">
        <v>950</v>
      </c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</row>
    <row r="149" spans="1:28" ht="12.75" customHeight="1">
      <c r="A149" s="83">
        <v>45363</v>
      </c>
      <c r="B149" s="32" t="s">
        <v>1029</v>
      </c>
      <c r="C149" s="31" t="s">
        <v>1030</v>
      </c>
      <c r="D149" s="31" t="s">
        <v>1169</v>
      </c>
      <c r="E149" s="31" t="s">
        <v>562</v>
      </c>
      <c r="F149" s="84">
        <v>368389</v>
      </c>
      <c r="G149" s="32">
        <v>327.58999999999997</v>
      </c>
      <c r="H149" s="32" t="s">
        <v>950</v>
      </c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</row>
    <row r="150" spans="1:28" ht="12.75" customHeight="1">
      <c r="A150" s="83">
        <v>45363</v>
      </c>
      <c r="B150" s="32" t="s">
        <v>1029</v>
      </c>
      <c r="C150" s="31" t="s">
        <v>1030</v>
      </c>
      <c r="D150" s="31" t="s">
        <v>949</v>
      </c>
      <c r="E150" s="31" t="s">
        <v>562</v>
      </c>
      <c r="F150" s="84">
        <v>727774</v>
      </c>
      <c r="G150" s="32">
        <v>327.83</v>
      </c>
      <c r="H150" s="32" t="s">
        <v>950</v>
      </c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</row>
    <row r="151" spans="1:28" ht="12.75" customHeight="1">
      <c r="A151" s="83">
        <v>45363</v>
      </c>
      <c r="B151" s="32" t="s">
        <v>1170</v>
      </c>
      <c r="C151" s="31" t="s">
        <v>1171</v>
      </c>
      <c r="D151" s="31" t="s">
        <v>1169</v>
      </c>
      <c r="E151" s="31" t="s">
        <v>562</v>
      </c>
      <c r="F151" s="84">
        <v>577860</v>
      </c>
      <c r="G151" s="32">
        <v>182.81</v>
      </c>
      <c r="H151" s="32" t="s">
        <v>950</v>
      </c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</row>
    <row r="152" spans="1:28" ht="12.75" customHeight="1">
      <c r="A152" s="83">
        <v>45363</v>
      </c>
      <c r="B152" s="32" t="s">
        <v>1170</v>
      </c>
      <c r="C152" s="31" t="s">
        <v>1171</v>
      </c>
      <c r="D152" s="31" t="s">
        <v>948</v>
      </c>
      <c r="E152" s="31" t="s">
        <v>562</v>
      </c>
      <c r="F152" s="84">
        <v>982941</v>
      </c>
      <c r="G152" s="32">
        <v>184.06</v>
      </c>
      <c r="H152" s="32" t="s">
        <v>950</v>
      </c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</row>
    <row r="153" spans="1:28" ht="12.75" customHeight="1">
      <c r="A153" s="83">
        <v>45363</v>
      </c>
      <c r="B153" s="32" t="s">
        <v>446</v>
      </c>
      <c r="C153" s="31" t="s">
        <v>1209</v>
      </c>
      <c r="D153" s="31" t="s">
        <v>1210</v>
      </c>
      <c r="E153" s="31" t="s">
        <v>562</v>
      </c>
      <c r="F153" s="84">
        <v>4972100</v>
      </c>
      <c r="G153" s="32">
        <v>1180.02</v>
      </c>
      <c r="H153" s="32" t="s">
        <v>950</v>
      </c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</row>
    <row r="154" spans="1:28" ht="12.75" customHeight="1">
      <c r="A154" s="83">
        <v>45363</v>
      </c>
      <c r="B154" s="32" t="s">
        <v>1172</v>
      </c>
      <c r="C154" s="31" t="s">
        <v>1173</v>
      </c>
      <c r="D154" s="31" t="s">
        <v>1211</v>
      </c>
      <c r="E154" s="31" t="s">
        <v>562</v>
      </c>
      <c r="F154" s="84">
        <v>1000000</v>
      </c>
      <c r="G154" s="32">
        <v>152.55000000000001</v>
      </c>
      <c r="H154" s="32" t="s">
        <v>950</v>
      </c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</row>
    <row r="155" spans="1:28" ht="12.75" customHeight="1">
      <c r="A155" s="83">
        <v>45363</v>
      </c>
      <c r="B155" s="32" t="s">
        <v>1004</v>
      </c>
      <c r="C155" s="31" t="s">
        <v>1005</v>
      </c>
      <c r="D155" s="31" t="s">
        <v>1006</v>
      </c>
      <c r="E155" s="31" t="s">
        <v>562</v>
      </c>
      <c r="F155" s="84">
        <v>45561</v>
      </c>
      <c r="G155" s="32">
        <v>38.33</v>
      </c>
      <c r="H155" s="32" t="s">
        <v>950</v>
      </c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</row>
    <row r="156" spans="1:28" ht="12.75" customHeight="1">
      <c r="A156" s="83">
        <v>45363</v>
      </c>
      <c r="B156" s="32" t="s">
        <v>1175</v>
      </c>
      <c r="C156" s="31" t="s">
        <v>1176</v>
      </c>
      <c r="D156" s="31" t="s">
        <v>1177</v>
      </c>
      <c r="E156" s="31" t="s">
        <v>562</v>
      </c>
      <c r="F156" s="84">
        <v>140000</v>
      </c>
      <c r="G156" s="32">
        <v>71.34</v>
      </c>
      <c r="H156" s="32" t="s">
        <v>950</v>
      </c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</row>
    <row r="157" spans="1:28" ht="12.75" customHeight="1">
      <c r="A157" s="83">
        <v>45363</v>
      </c>
      <c r="B157" s="32" t="s">
        <v>1212</v>
      </c>
      <c r="C157" s="31" t="s">
        <v>1213</v>
      </c>
      <c r="D157" s="31" t="s">
        <v>1214</v>
      </c>
      <c r="E157" s="31" t="s">
        <v>562</v>
      </c>
      <c r="F157" s="84">
        <v>125248</v>
      </c>
      <c r="G157" s="32">
        <v>463.81</v>
      </c>
      <c r="H157" s="32" t="s">
        <v>950</v>
      </c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</row>
    <row r="158" spans="1:28" ht="12.75" customHeight="1">
      <c r="A158" s="83">
        <v>45363</v>
      </c>
      <c r="B158" s="32" t="s">
        <v>1001</v>
      </c>
      <c r="C158" s="31" t="s">
        <v>1002</v>
      </c>
      <c r="D158" s="31" t="s">
        <v>948</v>
      </c>
      <c r="E158" s="31" t="s">
        <v>562</v>
      </c>
      <c r="F158" s="84">
        <v>740376</v>
      </c>
      <c r="G158" s="32">
        <v>126.91</v>
      </c>
      <c r="H158" s="32" t="s">
        <v>950</v>
      </c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</row>
    <row r="159" spans="1:28" ht="12.75" customHeight="1">
      <c r="A159" s="83">
        <v>45363</v>
      </c>
      <c r="B159" s="32" t="s">
        <v>1181</v>
      </c>
      <c r="C159" s="31" t="s">
        <v>1182</v>
      </c>
      <c r="D159" s="31" t="s">
        <v>1184</v>
      </c>
      <c r="E159" s="31" t="s">
        <v>562</v>
      </c>
      <c r="F159" s="84">
        <v>636051</v>
      </c>
      <c r="G159" s="32">
        <v>272.31</v>
      </c>
      <c r="H159" s="32" t="s">
        <v>950</v>
      </c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</row>
    <row r="160" spans="1:28" ht="12.75" customHeight="1">
      <c r="A160" s="83">
        <v>45363</v>
      </c>
      <c r="B160" s="32" t="s">
        <v>1181</v>
      </c>
      <c r="C160" s="31" t="s">
        <v>1182</v>
      </c>
      <c r="D160" s="31" t="s">
        <v>1185</v>
      </c>
      <c r="E160" s="31" t="s">
        <v>562</v>
      </c>
      <c r="F160" s="84">
        <v>402993</v>
      </c>
      <c r="G160" s="32">
        <v>271.89</v>
      </c>
      <c r="H160" s="32" t="s">
        <v>950</v>
      </c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</row>
    <row r="161" spans="1:28" ht="12.75" customHeight="1">
      <c r="A161" s="83">
        <v>45363</v>
      </c>
      <c r="B161" s="32" t="s">
        <v>1181</v>
      </c>
      <c r="C161" s="31" t="s">
        <v>1182</v>
      </c>
      <c r="D161" s="31" t="s">
        <v>1183</v>
      </c>
      <c r="E161" s="31" t="s">
        <v>562</v>
      </c>
      <c r="F161" s="84">
        <v>260314</v>
      </c>
      <c r="G161" s="32">
        <v>273.14</v>
      </c>
      <c r="H161" s="32" t="s">
        <v>950</v>
      </c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</row>
    <row r="162" spans="1:28" ht="12.75" customHeight="1">
      <c r="A162" s="83">
        <v>45363</v>
      </c>
      <c r="B162" s="32" t="s">
        <v>1215</v>
      </c>
      <c r="C162" s="31" t="s">
        <v>1216</v>
      </c>
      <c r="D162" s="31" t="s">
        <v>1217</v>
      </c>
      <c r="E162" s="31" t="s">
        <v>562</v>
      </c>
      <c r="F162" s="84">
        <v>68000</v>
      </c>
      <c r="G162" s="32">
        <v>21.81</v>
      </c>
      <c r="H162" s="32" t="s">
        <v>950</v>
      </c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</row>
    <row r="163" spans="1:28" ht="12.75" customHeight="1">
      <c r="A163" s="83">
        <v>45363</v>
      </c>
      <c r="B163" s="32" t="s">
        <v>1186</v>
      </c>
      <c r="C163" s="31" t="s">
        <v>1187</v>
      </c>
      <c r="D163" s="31" t="s">
        <v>948</v>
      </c>
      <c r="E163" s="31" t="s">
        <v>562</v>
      </c>
      <c r="F163" s="84">
        <v>1753644</v>
      </c>
      <c r="G163" s="32">
        <v>58.43</v>
      </c>
      <c r="H163" s="32" t="s">
        <v>950</v>
      </c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</row>
    <row r="164" spans="1:28" ht="12.75" customHeight="1">
      <c r="A164" s="83">
        <v>45363</v>
      </c>
      <c r="B164" s="32" t="s">
        <v>1188</v>
      </c>
      <c r="C164" s="31" t="s">
        <v>1189</v>
      </c>
      <c r="D164" s="31" t="s">
        <v>1190</v>
      </c>
      <c r="E164" s="31" t="s">
        <v>562</v>
      </c>
      <c r="F164" s="84">
        <v>36000</v>
      </c>
      <c r="G164" s="32">
        <v>254.28</v>
      </c>
      <c r="H164" s="32" t="s">
        <v>950</v>
      </c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</row>
    <row r="165" spans="1:28" ht="12.75" customHeight="1">
      <c r="A165" s="83">
        <v>45363</v>
      </c>
      <c r="B165" s="32" t="s">
        <v>1139</v>
      </c>
      <c r="C165" s="31" t="s">
        <v>1191</v>
      </c>
      <c r="D165" s="31" t="s">
        <v>1218</v>
      </c>
      <c r="E165" s="31" t="s">
        <v>562</v>
      </c>
      <c r="F165" s="84">
        <v>385000</v>
      </c>
      <c r="G165" s="32">
        <v>15</v>
      </c>
      <c r="H165" s="32" t="s">
        <v>950</v>
      </c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</row>
    <row r="166" spans="1:28" ht="12.75" customHeight="1">
      <c r="A166" s="83">
        <v>45363</v>
      </c>
      <c r="B166" s="32" t="s">
        <v>1034</v>
      </c>
      <c r="C166" s="31" t="s">
        <v>1035</v>
      </c>
      <c r="D166" s="31" t="s">
        <v>1036</v>
      </c>
      <c r="E166" s="31" t="s">
        <v>562</v>
      </c>
      <c r="F166" s="84">
        <v>14837236</v>
      </c>
      <c r="G166" s="32">
        <v>3.81</v>
      </c>
      <c r="H166" s="32" t="s">
        <v>950</v>
      </c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</row>
    <row r="167" spans="1:28" ht="12.75" customHeight="1">
      <c r="A167" s="83">
        <v>45363</v>
      </c>
      <c r="B167" s="32" t="s">
        <v>1034</v>
      </c>
      <c r="C167" s="31" t="s">
        <v>1035</v>
      </c>
      <c r="D167" s="31" t="s">
        <v>1169</v>
      </c>
      <c r="E167" s="31" t="s">
        <v>562</v>
      </c>
      <c r="F167" s="84">
        <v>1926440</v>
      </c>
      <c r="G167" s="32">
        <v>3.82</v>
      </c>
      <c r="H167" s="32" t="s">
        <v>950</v>
      </c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</row>
    <row r="168" spans="1:28" ht="12.75" customHeight="1">
      <c r="A168" s="83"/>
      <c r="B168" s="32"/>
      <c r="C168" s="31"/>
      <c r="D168" s="31"/>
      <c r="E168" s="31"/>
      <c r="F168" s="84"/>
      <c r="G168" s="32"/>
      <c r="H168" s="3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</row>
    <row r="169" spans="1:28" ht="12.75" customHeight="1">
      <c r="A169" s="83"/>
      <c r="B169" s="32"/>
      <c r="C169" s="31"/>
      <c r="D169" s="31"/>
      <c r="E169" s="31"/>
      <c r="F169" s="84"/>
      <c r="G169" s="32"/>
      <c r="H169" s="3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</row>
    <row r="170" spans="1:28" ht="12.75" customHeight="1">
      <c r="A170" s="83"/>
      <c r="B170" s="32"/>
      <c r="C170" s="31"/>
      <c r="D170" s="31"/>
      <c r="E170" s="31"/>
      <c r="F170" s="84"/>
      <c r="G170" s="32"/>
      <c r="H170" s="3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</row>
    <row r="171" spans="1:28" ht="12.75" customHeight="1">
      <c r="A171" s="83"/>
      <c r="B171" s="32"/>
      <c r="C171" s="31"/>
      <c r="D171" s="31"/>
      <c r="E171" s="31"/>
      <c r="F171" s="84"/>
      <c r="G171" s="32"/>
      <c r="H171" s="3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</row>
    <row r="172" spans="1:28" ht="12.75" customHeight="1">
      <c r="A172" s="83"/>
      <c r="B172" s="32"/>
      <c r="C172" s="31"/>
      <c r="D172" s="31"/>
      <c r="E172" s="31"/>
      <c r="F172" s="84"/>
      <c r="G172" s="32"/>
      <c r="H172" s="3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</row>
    <row r="173" spans="1:28" ht="12.75" customHeight="1">
      <c r="A173" s="83"/>
      <c r="B173" s="32"/>
      <c r="C173" s="31"/>
      <c r="D173" s="31"/>
      <c r="E173" s="31"/>
      <c r="F173" s="84"/>
      <c r="G173" s="32"/>
      <c r="H173" s="3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</row>
    <row r="174" spans="1:28" ht="12.75" customHeight="1">
      <c r="A174" s="83"/>
      <c r="B174" s="32"/>
      <c r="C174" s="31"/>
      <c r="D174" s="31"/>
      <c r="E174" s="31"/>
      <c r="F174" s="84"/>
      <c r="G174" s="32"/>
      <c r="H174" s="3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</row>
    <row r="175" spans="1:28" ht="12.75" customHeight="1">
      <c r="A175" s="83"/>
      <c r="B175" s="32"/>
      <c r="C175" s="31"/>
      <c r="D175" s="31"/>
      <c r="E175" s="31"/>
      <c r="F175" s="84"/>
      <c r="G175" s="32"/>
      <c r="H175" s="3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</row>
    <row r="176" spans="1:28" ht="12.75" customHeight="1">
      <c r="A176" s="83"/>
      <c r="B176" s="32"/>
      <c r="C176" s="31"/>
      <c r="D176" s="31"/>
      <c r="E176" s="31"/>
      <c r="F176" s="84"/>
      <c r="G176" s="32"/>
      <c r="H176" s="3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</row>
    <row r="177" spans="1:28" ht="12.75" customHeight="1">
      <c r="A177" s="83"/>
      <c r="B177" s="32"/>
      <c r="C177" s="31"/>
      <c r="D177" s="31"/>
      <c r="E177" s="31"/>
      <c r="F177" s="84"/>
      <c r="G177" s="32"/>
      <c r="H177" s="3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</row>
    <row r="178" spans="1:28" ht="12.75" customHeight="1">
      <c r="A178" s="83"/>
      <c r="B178" s="32"/>
      <c r="C178" s="31"/>
      <c r="D178" s="31"/>
      <c r="E178" s="31"/>
      <c r="F178" s="84"/>
      <c r="G178" s="32"/>
      <c r="H178" s="3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</row>
    <row r="179" spans="1:28" ht="12.75" customHeight="1">
      <c r="A179" s="83"/>
      <c r="B179" s="32"/>
      <c r="C179" s="31"/>
      <c r="D179" s="31"/>
      <c r="E179" s="31"/>
      <c r="F179" s="84"/>
      <c r="G179" s="32"/>
      <c r="H179" s="3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</row>
    <row r="180" spans="1:28" ht="12.75" customHeight="1">
      <c r="A180" s="83"/>
      <c r="B180" s="32"/>
      <c r="C180" s="31"/>
      <c r="D180" s="31"/>
      <c r="E180" s="31"/>
      <c r="F180" s="84"/>
      <c r="G180" s="32"/>
      <c r="H180" s="3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</row>
    <row r="181" spans="1:28" ht="12.75" customHeight="1">
      <c r="A181" s="83"/>
      <c r="B181" s="32"/>
      <c r="C181" s="31"/>
      <c r="D181" s="31"/>
      <c r="E181" s="31"/>
      <c r="F181" s="84"/>
      <c r="G181" s="32"/>
      <c r="H181" s="3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</row>
    <row r="182" spans="1:28" ht="12.75" customHeight="1">
      <c r="A182" s="83"/>
      <c r="B182" s="32"/>
      <c r="C182" s="31"/>
      <c r="D182" s="31"/>
      <c r="E182" s="31"/>
      <c r="F182" s="84"/>
      <c r="G182" s="32"/>
      <c r="H182" s="3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</row>
    <row r="183" spans="1:28" ht="12.75" customHeight="1">
      <c r="A183" s="83"/>
      <c r="B183" s="32"/>
      <c r="C183" s="31"/>
      <c r="D183" s="31"/>
      <c r="E183" s="31"/>
      <c r="F183" s="84"/>
      <c r="G183" s="32"/>
      <c r="H183" s="3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</row>
    <row r="184" spans="1:28" ht="12.75" customHeight="1">
      <c r="A184" s="83"/>
      <c r="B184" s="32"/>
      <c r="C184" s="31"/>
      <c r="D184" s="31"/>
      <c r="E184" s="31"/>
      <c r="F184" s="84"/>
      <c r="G184" s="32"/>
      <c r="H184" s="3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</row>
    <row r="185" spans="1:28" ht="12.75" customHeight="1">
      <c r="A185" s="83"/>
      <c r="B185" s="32"/>
      <c r="C185" s="31"/>
      <c r="D185" s="31"/>
      <c r="E185" s="31"/>
      <c r="F185" s="84"/>
      <c r="G185" s="32"/>
      <c r="H185" s="3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</row>
    <row r="186" spans="1:28" ht="12.75" customHeight="1">
      <c r="A186" s="83"/>
      <c r="B186" s="32"/>
      <c r="C186" s="31"/>
      <c r="D186" s="31"/>
      <c r="E186" s="31"/>
      <c r="F186" s="84"/>
      <c r="G186" s="32"/>
      <c r="H186" s="3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</row>
    <row r="187" spans="1:28" ht="12.75" customHeight="1">
      <c r="A187" s="83"/>
      <c r="B187" s="32"/>
      <c r="C187" s="31"/>
      <c r="D187" s="31"/>
      <c r="E187" s="31"/>
      <c r="F187" s="84"/>
      <c r="G187" s="32"/>
      <c r="H187" s="3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</row>
    <row r="188" spans="1:28" ht="12.75" customHeight="1">
      <c r="A188" s="83"/>
      <c r="B188" s="32"/>
      <c r="C188" s="31"/>
      <c r="D188" s="31"/>
      <c r="E188" s="31"/>
      <c r="F188" s="84"/>
      <c r="G188" s="32"/>
      <c r="H188" s="3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</row>
    <row r="189" spans="1:28" ht="12.75" customHeight="1">
      <c r="A189" s="83"/>
      <c r="B189" s="32"/>
      <c r="C189" s="31"/>
      <c r="D189" s="31"/>
      <c r="E189" s="31"/>
      <c r="F189" s="84"/>
      <c r="G189" s="32"/>
      <c r="H189" s="3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</row>
    <row r="190" spans="1:28" ht="12.75" customHeight="1">
      <c r="A190" s="83"/>
      <c r="B190" s="32"/>
      <c r="C190" s="31"/>
      <c r="D190" s="31"/>
      <c r="E190" s="31"/>
      <c r="F190" s="84"/>
      <c r="G190" s="32"/>
      <c r="H190" s="3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</row>
    <row r="191" spans="1:28" ht="12.75" customHeight="1">
      <c r="A191" s="83"/>
      <c r="B191" s="32"/>
      <c r="C191" s="31"/>
      <c r="D191" s="31"/>
      <c r="E191" s="31"/>
      <c r="F191" s="84"/>
      <c r="G191" s="32"/>
      <c r="H191" s="3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</row>
    <row r="192" spans="1:28" ht="12.75" customHeight="1">
      <c r="A192" s="83"/>
      <c r="B192" s="32"/>
      <c r="C192" s="31"/>
      <c r="D192" s="31"/>
      <c r="E192" s="31"/>
      <c r="F192" s="84"/>
      <c r="G192" s="32"/>
      <c r="H192" s="3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</row>
    <row r="193" spans="1:28" ht="12.75" customHeight="1">
      <c r="A193" s="83"/>
      <c r="B193" s="32"/>
      <c r="C193" s="31"/>
      <c r="D193" s="31"/>
      <c r="E193" s="31"/>
      <c r="F193" s="84"/>
      <c r="G193" s="32"/>
      <c r="H193" s="3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</row>
    <row r="194" spans="1:28" ht="12.75" customHeight="1">
      <c r="A194" s="83"/>
      <c r="B194" s="32"/>
      <c r="C194" s="31"/>
      <c r="D194" s="31"/>
      <c r="E194" s="31"/>
      <c r="F194" s="84"/>
      <c r="G194" s="32"/>
      <c r="H194" s="3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</row>
    <row r="195" spans="1:28" ht="12.75" customHeight="1">
      <c r="A195" s="83"/>
      <c r="B195" s="32"/>
      <c r="C195" s="31"/>
      <c r="D195" s="31"/>
      <c r="E195" s="31"/>
      <c r="F195" s="84"/>
      <c r="G195" s="32"/>
      <c r="H195" s="3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</row>
    <row r="196" spans="1:28" ht="12.75" customHeight="1">
      <c r="A196" s="83"/>
      <c r="B196" s="32"/>
      <c r="C196" s="31"/>
      <c r="D196" s="31"/>
      <c r="E196" s="31"/>
      <c r="F196" s="84"/>
      <c r="G196" s="32"/>
      <c r="H196" s="3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</row>
    <row r="197" spans="1:28" ht="12.75" customHeight="1">
      <c r="A197" s="83"/>
      <c r="B197" s="32"/>
      <c r="C197" s="31"/>
      <c r="D197" s="31"/>
      <c r="E197" s="31"/>
      <c r="F197" s="84"/>
      <c r="G197" s="32"/>
      <c r="H197" s="3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</row>
    <row r="198" spans="1:28" ht="12.75" customHeight="1">
      <c r="A198" s="83"/>
      <c r="B198" s="32"/>
      <c r="C198" s="31"/>
      <c r="D198" s="31"/>
      <c r="E198" s="31"/>
      <c r="F198" s="84"/>
      <c r="G198" s="32"/>
      <c r="H198" s="3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</row>
    <row r="199" spans="1:28" ht="12.75" customHeight="1">
      <c r="A199" s="83"/>
      <c r="B199" s="32"/>
      <c r="C199" s="31"/>
      <c r="D199" s="31"/>
      <c r="E199" s="31"/>
      <c r="F199" s="84"/>
      <c r="G199" s="32"/>
      <c r="H199" s="3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</row>
    <row r="200" spans="1:28" ht="12.75" customHeight="1">
      <c r="A200" s="83"/>
      <c r="B200" s="32"/>
      <c r="C200" s="31"/>
      <c r="D200" s="31"/>
      <c r="E200" s="31"/>
      <c r="F200" s="84"/>
      <c r="G200" s="32"/>
      <c r="H200" s="3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</row>
    <row r="201" spans="1:28" ht="12.75" customHeight="1">
      <c r="A201" s="83"/>
      <c r="B201" s="32"/>
      <c r="C201" s="31"/>
      <c r="D201" s="31"/>
      <c r="E201" s="31"/>
      <c r="F201" s="84"/>
      <c r="G201" s="32"/>
      <c r="H201" s="3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</row>
    <row r="202" spans="1:28" ht="12.75" customHeight="1">
      <c r="A202" s="83"/>
      <c r="B202" s="32"/>
      <c r="C202" s="31"/>
      <c r="D202" s="31"/>
      <c r="E202" s="31"/>
      <c r="F202" s="84"/>
      <c r="G202" s="32"/>
      <c r="H202" s="3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</row>
    <row r="203" spans="1:28" ht="12.75" customHeight="1">
      <c r="A203" s="83"/>
      <c r="B203" s="32"/>
      <c r="C203" s="31"/>
      <c r="D203" s="31"/>
      <c r="E203" s="31"/>
      <c r="F203" s="84"/>
      <c r="G203" s="32"/>
      <c r="H203" s="3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5"/>
  <sheetViews>
    <sheetView zoomScale="80" zoomScaleNormal="80" workbookViewId="0">
      <selection activeCell="I52" sqref="I52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2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930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45364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563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553</v>
      </c>
      <c r="C9" s="93"/>
      <c r="D9" s="94" t="s">
        <v>564</v>
      </c>
      <c r="E9" s="93" t="s">
        <v>565</v>
      </c>
      <c r="F9" s="93" t="s">
        <v>566</v>
      </c>
      <c r="G9" s="93" t="s">
        <v>567</v>
      </c>
      <c r="H9" s="93" t="s">
        <v>568</v>
      </c>
      <c r="I9" s="93" t="s">
        <v>569</v>
      </c>
      <c r="J9" s="92" t="s">
        <v>570</v>
      </c>
      <c r="K9" s="93" t="s">
        <v>571</v>
      </c>
      <c r="L9" s="95" t="s">
        <v>572</v>
      </c>
      <c r="M9" s="95" t="s">
        <v>573</v>
      </c>
      <c r="N9" s="93" t="s">
        <v>574</v>
      </c>
      <c r="O9" s="273" t="s">
        <v>575</v>
      </c>
      <c r="P9" s="219" t="s">
        <v>576</v>
      </c>
      <c r="Q9" s="219" t="s">
        <v>853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74">
        <v>1</v>
      </c>
      <c r="B10" s="275">
        <v>45321</v>
      </c>
      <c r="C10" s="276"/>
      <c r="D10" s="277" t="s">
        <v>211</v>
      </c>
      <c r="E10" s="278" t="s">
        <v>577</v>
      </c>
      <c r="F10" s="309">
        <v>2870</v>
      </c>
      <c r="G10" s="205">
        <v>2640</v>
      </c>
      <c r="H10" s="309">
        <v>3024</v>
      </c>
      <c r="I10" s="309" t="s">
        <v>870</v>
      </c>
      <c r="J10" s="279" t="s">
        <v>942</v>
      </c>
      <c r="K10" s="279">
        <f t="shared" ref="K10" si="0">H10-F10</f>
        <v>154</v>
      </c>
      <c r="L10" s="280">
        <f t="shared" ref="L10" si="1">(F10*-0.3)/100</f>
        <v>-8.61</v>
      </c>
      <c r="M10" s="281">
        <f t="shared" ref="M10" si="2">(K10+L10)/F10</f>
        <v>5.065853658536585E-2</v>
      </c>
      <c r="N10" s="279" t="s">
        <v>580</v>
      </c>
      <c r="O10" s="282">
        <v>45355</v>
      </c>
      <c r="P10" s="295"/>
      <c r="Q10" s="261"/>
      <c r="S10" s="37" t="s">
        <v>579</v>
      </c>
    </row>
    <row r="11" spans="1:27" ht="15" customHeight="1">
      <c r="A11" s="211">
        <v>2</v>
      </c>
      <c r="B11" s="208">
        <v>45328</v>
      </c>
      <c r="C11" s="212"/>
      <c r="D11" s="216" t="s">
        <v>352</v>
      </c>
      <c r="E11" s="213" t="s">
        <v>577</v>
      </c>
      <c r="F11" s="207" t="s">
        <v>871</v>
      </c>
      <c r="G11" s="209">
        <v>1030</v>
      </c>
      <c r="H11" s="207"/>
      <c r="I11" s="207" t="s">
        <v>872</v>
      </c>
      <c r="J11" s="209" t="s">
        <v>578</v>
      </c>
      <c r="K11" s="209"/>
      <c r="L11" s="210"/>
      <c r="M11" s="214"/>
      <c r="N11" s="209"/>
      <c r="O11" s="215"/>
      <c r="P11" s="210">
        <f>VLOOKUP(D11,'MidCap Intra'!$B$11:$C$568,2,0)</f>
        <v>1078.55</v>
      </c>
      <c r="Q11" s="261"/>
      <c r="S11" s="37" t="s">
        <v>579</v>
      </c>
    </row>
    <row r="12" spans="1:27" ht="15" customHeight="1">
      <c r="A12" s="211">
        <v>3</v>
      </c>
      <c r="B12" s="208">
        <v>45330</v>
      </c>
      <c r="C12" s="212"/>
      <c r="D12" s="216" t="s">
        <v>168</v>
      </c>
      <c r="E12" s="213" t="s">
        <v>577</v>
      </c>
      <c r="F12" s="207" t="s">
        <v>873</v>
      </c>
      <c r="G12" s="209">
        <v>4990</v>
      </c>
      <c r="H12" s="207"/>
      <c r="I12" s="207" t="s">
        <v>874</v>
      </c>
      <c r="J12" s="209" t="s">
        <v>578</v>
      </c>
      <c r="K12" s="209"/>
      <c r="L12" s="210"/>
      <c r="M12" s="214"/>
      <c r="N12" s="209"/>
      <c r="O12" s="215"/>
      <c r="P12" s="210">
        <f>VLOOKUP(D12,'MidCap Intra'!$B$11:$C$568,2,0)</f>
        <v>5209.2</v>
      </c>
      <c r="Q12" s="261"/>
      <c r="S12" s="37" t="s">
        <v>579</v>
      </c>
    </row>
    <row r="13" spans="1:27" ht="15" customHeight="1">
      <c r="A13" s="211">
        <v>4</v>
      </c>
      <c r="B13" s="208">
        <v>45331</v>
      </c>
      <c r="C13" s="212"/>
      <c r="D13" s="216" t="s">
        <v>129</v>
      </c>
      <c r="E13" s="213" t="s">
        <v>577</v>
      </c>
      <c r="F13" s="207" t="s">
        <v>876</v>
      </c>
      <c r="G13" s="209">
        <v>1290</v>
      </c>
      <c r="H13" s="207"/>
      <c r="I13" s="207" t="s">
        <v>877</v>
      </c>
      <c r="J13" s="209" t="s">
        <v>578</v>
      </c>
      <c r="K13" s="209"/>
      <c r="L13" s="210"/>
      <c r="M13" s="214"/>
      <c r="N13" s="209"/>
      <c r="O13" s="215"/>
      <c r="P13" s="210">
        <f>VLOOKUP(D13,'MidCap Intra'!$B$11:$C$568,2,0)</f>
        <v>1459.55</v>
      </c>
      <c r="Q13" s="261"/>
      <c r="S13" s="37" t="s">
        <v>579</v>
      </c>
    </row>
    <row r="14" spans="1:27" ht="15" customHeight="1">
      <c r="A14" s="211">
        <v>5</v>
      </c>
      <c r="B14" s="208">
        <v>45338</v>
      </c>
      <c r="C14" s="212"/>
      <c r="D14" s="216" t="s">
        <v>854</v>
      </c>
      <c r="E14" s="213" t="s">
        <v>577</v>
      </c>
      <c r="F14" s="207" t="s">
        <v>884</v>
      </c>
      <c r="G14" s="209">
        <v>805</v>
      </c>
      <c r="H14" s="207"/>
      <c r="I14" s="207" t="s">
        <v>885</v>
      </c>
      <c r="J14" s="209" t="s">
        <v>578</v>
      </c>
      <c r="K14" s="209"/>
      <c r="L14" s="210"/>
      <c r="M14" s="214"/>
      <c r="N14" s="209"/>
      <c r="O14" s="215"/>
      <c r="P14" s="210">
        <f>VLOOKUP(D14,'MidCap Intra'!$B$11:$C$568,2,0)</f>
        <v>841.1</v>
      </c>
      <c r="Q14" s="261"/>
      <c r="S14" s="37" t="s">
        <v>771</v>
      </c>
    </row>
    <row r="15" spans="1:27" ht="15" customHeight="1">
      <c r="A15" s="211">
        <v>6</v>
      </c>
      <c r="B15" s="208">
        <v>45343</v>
      </c>
      <c r="C15" s="212"/>
      <c r="D15" s="216" t="s">
        <v>137</v>
      </c>
      <c r="E15" s="213" t="s">
        <v>577</v>
      </c>
      <c r="F15" s="207" t="s">
        <v>904</v>
      </c>
      <c r="G15" s="209">
        <v>164</v>
      </c>
      <c r="H15" s="207"/>
      <c r="I15" s="207" t="s">
        <v>905</v>
      </c>
      <c r="J15" s="209" t="s">
        <v>578</v>
      </c>
      <c r="K15" s="209"/>
      <c r="L15" s="210"/>
      <c r="M15" s="214"/>
      <c r="N15" s="209"/>
      <c r="O15" s="215"/>
      <c r="P15" s="210">
        <f>VLOOKUP(D15,'MidCap Intra'!$B$11:$C$568,2,0)</f>
        <v>174.1</v>
      </c>
      <c r="Q15" s="261"/>
      <c r="S15" s="37" t="s">
        <v>579</v>
      </c>
    </row>
    <row r="16" spans="1:27" ht="15" customHeight="1">
      <c r="A16" s="211">
        <v>7</v>
      </c>
      <c r="B16" s="208">
        <v>45345</v>
      </c>
      <c r="C16" s="212"/>
      <c r="D16" s="216" t="s">
        <v>875</v>
      </c>
      <c r="E16" s="213" t="s">
        <v>577</v>
      </c>
      <c r="F16" s="207" t="s">
        <v>907</v>
      </c>
      <c r="G16" s="209">
        <v>238</v>
      </c>
      <c r="H16" s="207"/>
      <c r="I16" s="207" t="s">
        <v>866</v>
      </c>
      <c r="J16" s="209" t="s">
        <v>578</v>
      </c>
      <c r="K16" s="209"/>
      <c r="L16" s="210"/>
      <c r="M16" s="214"/>
      <c r="N16" s="209"/>
      <c r="O16" s="215"/>
      <c r="P16" s="210"/>
      <c r="Q16" s="261"/>
      <c r="S16" s="37" t="s">
        <v>579</v>
      </c>
    </row>
    <row r="17" spans="1:39" ht="15" customHeight="1">
      <c r="A17" s="274">
        <v>8</v>
      </c>
      <c r="B17" s="275">
        <v>45351</v>
      </c>
      <c r="C17" s="276"/>
      <c r="D17" s="277" t="s">
        <v>422</v>
      </c>
      <c r="E17" s="278" t="s">
        <v>577</v>
      </c>
      <c r="F17" s="309">
        <v>119.5</v>
      </c>
      <c r="G17" s="205">
        <v>111.8</v>
      </c>
      <c r="H17" s="309">
        <v>125.5</v>
      </c>
      <c r="I17" s="309" t="s">
        <v>913</v>
      </c>
      <c r="J17" s="279" t="s">
        <v>903</v>
      </c>
      <c r="K17" s="279">
        <f t="shared" ref="K17" si="3">H17-F17</f>
        <v>6</v>
      </c>
      <c r="L17" s="280">
        <f t="shared" ref="L17" si="4">(F17*-0.3)/100</f>
        <v>-0.35850000000000004</v>
      </c>
      <c r="M17" s="281">
        <f t="shared" ref="M17" si="5">(K17+L17)/F17</f>
        <v>4.7209205020920499E-2</v>
      </c>
      <c r="N17" s="279" t="s">
        <v>580</v>
      </c>
      <c r="O17" s="282">
        <v>45352</v>
      </c>
      <c r="P17" s="295"/>
      <c r="Q17" s="261"/>
      <c r="S17" s="37" t="s">
        <v>579</v>
      </c>
    </row>
    <row r="18" spans="1:39" ht="15" customHeight="1">
      <c r="A18" s="211">
        <v>9</v>
      </c>
      <c r="B18" s="208">
        <v>45352</v>
      </c>
      <c r="C18" s="212"/>
      <c r="D18" s="216" t="s">
        <v>240</v>
      </c>
      <c r="E18" s="213" t="s">
        <v>577</v>
      </c>
      <c r="F18" s="207" t="s">
        <v>922</v>
      </c>
      <c r="G18" s="209">
        <v>477.5</v>
      </c>
      <c r="H18" s="207"/>
      <c r="I18" s="207" t="s">
        <v>923</v>
      </c>
      <c r="J18" s="209" t="s">
        <v>578</v>
      </c>
      <c r="K18" s="209"/>
      <c r="L18" s="210"/>
      <c r="M18" s="214"/>
      <c r="N18" s="209"/>
      <c r="O18" s="215"/>
      <c r="P18" s="210">
        <f>VLOOKUP(D18,'MidCap Intra'!$B$11:$C$568,2,0)</f>
        <v>510.85</v>
      </c>
      <c r="Q18" s="261"/>
      <c r="S18" s="37"/>
    </row>
    <row r="19" spans="1:39" ht="15" customHeight="1">
      <c r="A19" s="274">
        <v>10</v>
      </c>
      <c r="B19" s="275">
        <v>45353</v>
      </c>
      <c r="C19" s="276"/>
      <c r="D19" s="277" t="s">
        <v>212</v>
      </c>
      <c r="E19" s="278" t="s">
        <v>577</v>
      </c>
      <c r="F19" s="309">
        <v>136.75</v>
      </c>
      <c r="G19" s="205">
        <v>128</v>
      </c>
      <c r="H19" s="309">
        <v>144.1</v>
      </c>
      <c r="I19" s="309" t="s">
        <v>933</v>
      </c>
      <c r="J19" s="279" t="s">
        <v>943</v>
      </c>
      <c r="K19" s="279">
        <f t="shared" ref="K19" si="6">H19-F19</f>
        <v>7.3499999999999943</v>
      </c>
      <c r="L19" s="280">
        <f t="shared" ref="L19" si="7">(F19*-0.3)/100</f>
        <v>-0.41025</v>
      </c>
      <c r="M19" s="281">
        <f t="shared" ref="M19" si="8">(K19+L19)/F19</f>
        <v>5.0747714808043839E-2</v>
      </c>
      <c r="N19" s="279" t="s">
        <v>580</v>
      </c>
      <c r="O19" s="282">
        <v>45355</v>
      </c>
      <c r="P19" s="295"/>
      <c r="Q19" s="261"/>
      <c r="S19" s="37"/>
    </row>
    <row r="20" spans="1:39" ht="15" customHeight="1">
      <c r="A20" s="211">
        <v>11</v>
      </c>
      <c r="B20" s="208">
        <v>45355</v>
      </c>
      <c r="C20" s="212"/>
      <c r="D20" s="216" t="s">
        <v>228</v>
      </c>
      <c r="E20" s="213" t="s">
        <v>577</v>
      </c>
      <c r="F20" s="207" t="s">
        <v>934</v>
      </c>
      <c r="G20" s="209">
        <v>139</v>
      </c>
      <c r="H20" s="207"/>
      <c r="I20" s="207" t="s">
        <v>935</v>
      </c>
      <c r="J20" s="209" t="s">
        <v>578</v>
      </c>
      <c r="K20" s="209"/>
      <c r="L20" s="210"/>
      <c r="M20" s="214"/>
      <c r="N20" s="209"/>
      <c r="O20" s="215"/>
      <c r="P20" s="210">
        <f>VLOOKUP(D20,'MidCap Intra'!$B$11:$C$568,2,0)</f>
        <v>152.5</v>
      </c>
      <c r="Q20" s="261"/>
      <c r="S20" s="37" t="s">
        <v>579</v>
      </c>
    </row>
    <row r="21" spans="1:39" ht="15" customHeight="1">
      <c r="A21" s="211">
        <v>12</v>
      </c>
      <c r="B21" s="208">
        <v>45355</v>
      </c>
      <c r="C21" s="212"/>
      <c r="D21" s="216" t="s">
        <v>397</v>
      </c>
      <c r="E21" s="213" t="s">
        <v>577</v>
      </c>
      <c r="F21" s="213" t="s">
        <v>973</v>
      </c>
      <c r="G21" s="209">
        <v>3290</v>
      </c>
      <c r="H21" s="207"/>
      <c r="I21" s="207" t="s">
        <v>939</v>
      </c>
      <c r="J21" s="209" t="s">
        <v>578</v>
      </c>
      <c r="K21" s="209"/>
      <c r="L21" s="210"/>
      <c r="M21" s="214"/>
      <c r="N21" s="209"/>
      <c r="O21" s="215"/>
      <c r="P21" s="210">
        <f>VLOOKUP(D21,'MidCap Intra'!$B$11:$C$568,2,0)</f>
        <v>3365.8</v>
      </c>
      <c r="Q21" s="261"/>
      <c r="S21" s="37" t="s">
        <v>579</v>
      </c>
    </row>
    <row r="22" spans="1:39" ht="15" customHeight="1">
      <c r="A22" s="274">
        <v>13</v>
      </c>
      <c r="B22" s="275">
        <v>45356</v>
      </c>
      <c r="C22" s="276"/>
      <c r="D22" s="277" t="s">
        <v>241</v>
      </c>
      <c r="E22" s="278" t="s">
        <v>577</v>
      </c>
      <c r="F22" s="309">
        <v>155</v>
      </c>
      <c r="G22" s="205">
        <v>144</v>
      </c>
      <c r="H22" s="309">
        <v>164.25</v>
      </c>
      <c r="I22" s="309" t="s">
        <v>962</v>
      </c>
      <c r="J22" s="279" t="s">
        <v>1007</v>
      </c>
      <c r="K22" s="279">
        <f t="shared" ref="K22" si="9">H22-F22</f>
        <v>9.25</v>
      </c>
      <c r="L22" s="280">
        <f t="shared" ref="L22" si="10">(F22*-0.3)/100</f>
        <v>-0.46500000000000002</v>
      </c>
      <c r="M22" s="281">
        <f t="shared" ref="M22" si="11">(K22+L22)/F22</f>
        <v>5.6677419354838714E-2</v>
      </c>
      <c r="N22" s="279" t="s">
        <v>580</v>
      </c>
      <c r="O22" s="282">
        <v>45362</v>
      </c>
      <c r="P22" s="295"/>
      <c r="Q22" s="261"/>
      <c r="S22" s="37" t="s">
        <v>579</v>
      </c>
    </row>
    <row r="23" spans="1:39" ht="15" customHeight="1">
      <c r="A23" s="211">
        <v>14</v>
      </c>
      <c r="B23" s="208">
        <v>45357</v>
      </c>
      <c r="C23" s="212"/>
      <c r="D23" s="216" t="s">
        <v>364</v>
      </c>
      <c r="E23" s="213" t="s">
        <v>577</v>
      </c>
      <c r="F23" s="207" t="s">
        <v>967</v>
      </c>
      <c r="G23" s="209">
        <v>2700</v>
      </c>
      <c r="H23" s="207"/>
      <c r="I23" s="207" t="s">
        <v>968</v>
      </c>
      <c r="J23" s="209" t="s">
        <v>578</v>
      </c>
      <c r="K23" s="209"/>
      <c r="L23" s="210"/>
      <c r="M23" s="214"/>
      <c r="N23" s="209"/>
      <c r="O23" s="215"/>
      <c r="P23" s="210">
        <f>VLOOKUP(D23,'MidCap Intra'!$B$11:$C$568,2,0)</f>
        <v>2914.2</v>
      </c>
      <c r="Q23" s="261"/>
      <c r="S23" s="37" t="s">
        <v>579</v>
      </c>
    </row>
    <row r="24" spans="1:39" ht="15" customHeight="1">
      <c r="A24" s="211">
        <v>15</v>
      </c>
      <c r="B24" s="208">
        <v>45357</v>
      </c>
      <c r="C24" s="212"/>
      <c r="D24" s="216" t="s">
        <v>151</v>
      </c>
      <c r="E24" s="213" t="s">
        <v>577</v>
      </c>
      <c r="F24" s="207" t="s">
        <v>969</v>
      </c>
      <c r="G24" s="209">
        <v>230</v>
      </c>
      <c r="H24" s="207"/>
      <c r="I24" s="207" t="s">
        <v>970</v>
      </c>
      <c r="J24" s="209" t="s">
        <v>578</v>
      </c>
      <c r="K24" s="209"/>
      <c r="L24" s="210"/>
      <c r="M24" s="214"/>
      <c r="N24" s="209"/>
      <c r="O24" s="215"/>
      <c r="P24" s="210">
        <f>VLOOKUP(D24,'MidCap Intra'!$B$11:$C$568,2,0)</f>
        <v>247.2</v>
      </c>
      <c r="Q24" s="261"/>
      <c r="S24" s="37" t="s">
        <v>579</v>
      </c>
    </row>
    <row r="25" spans="1:39" ht="15" customHeight="1">
      <c r="A25" s="211">
        <v>16</v>
      </c>
      <c r="B25" s="208">
        <v>45362</v>
      </c>
      <c r="C25" s="212"/>
      <c r="D25" s="216" t="s">
        <v>188</v>
      </c>
      <c r="E25" s="213" t="s">
        <v>577</v>
      </c>
      <c r="F25" s="207" t="s">
        <v>1008</v>
      </c>
      <c r="G25" s="209">
        <v>2390</v>
      </c>
      <c r="H25" s="207"/>
      <c r="I25" s="207" t="s">
        <v>1009</v>
      </c>
      <c r="J25" s="209" t="s">
        <v>578</v>
      </c>
      <c r="K25" s="209"/>
      <c r="L25" s="210"/>
      <c r="M25" s="214"/>
      <c r="N25" s="209"/>
      <c r="O25" s="215"/>
      <c r="P25" s="210">
        <f>VLOOKUP(D25,'MidCap Intra'!$B$11:$C$568,2,0)</f>
        <v>2590.15</v>
      </c>
      <c r="Q25" s="261"/>
      <c r="S25" s="37"/>
    </row>
    <row r="26" spans="1:39" ht="15" customHeight="1">
      <c r="A26" s="211">
        <v>17</v>
      </c>
      <c r="B26" s="208">
        <v>45362</v>
      </c>
      <c r="C26" s="212"/>
      <c r="D26" s="216" t="s">
        <v>890</v>
      </c>
      <c r="E26" s="213" t="s">
        <v>577</v>
      </c>
      <c r="F26" s="207" t="s">
        <v>1015</v>
      </c>
      <c r="G26" s="209">
        <v>668</v>
      </c>
      <c r="H26" s="207"/>
      <c r="I26" s="207" t="s">
        <v>1016</v>
      </c>
      <c r="J26" s="209" t="s">
        <v>578</v>
      </c>
      <c r="K26" s="209"/>
      <c r="L26" s="210"/>
      <c r="M26" s="214"/>
      <c r="N26" s="209"/>
      <c r="O26" s="215"/>
      <c r="P26" s="210">
        <f>VLOOKUP(D26,'MidCap Intra'!$B$11:$C$568,2,0)</f>
        <v>723</v>
      </c>
      <c r="Q26" s="261"/>
      <c r="S26" s="37"/>
    </row>
    <row r="27" spans="1:39" ht="15" customHeight="1">
      <c r="A27" s="211">
        <v>18</v>
      </c>
      <c r="B27" s="208">
        <v>45363</v>
      </c>
      <c r="C27" s="212"/>
      <c r="D27" s="216" t="s">
        <v>241</v>
      </c>
      <c r="E27" s="213" t="s">
        <v>577</v>
      </c>
      <c r="F27" s="207" t="s">
        <v>1041</v>
      </c>
      <c r="G27" s="209">
        <v>145</v>
      </c>
      <c r="H27" s="207"/>
      <c r="I27" s="207" t="s">
        <v>1042</v>
      </c>
      <c r="J27" s="209" t="s">
        <v>578</v>
      </c>
      <c r="K27" s="209"/>
      <c r="L27" s="210"/>
      <c r="M27" s="214"/>
      <c r="N27" s="209"/>
      <c r="O27" s="215"/>
      <c r="P27" s="210">
        <f>VLOOKUP(D27,'MidCap Intra'!$B$11:$C$568,2,0)</f>
        <v>156.35</v>
      </c>
      <c r="Q27" s="261"/>
      <c r="S27" s="37"/>
    </row>
    <row r="28" spans="1:39" ht="15" customHeight="1">
      <c r="A28" s="211"/>
      <c r="B28" s="208"/>
      <c r="C28" s="212"/>
      <c r="D28" s="216"/>
      <c r="E28" s="213"/>
      <c r="F28" s="207"/>
      <c r="G28" s="209"/>
      <c r="H28" s="207"/>
      <c r="I28" s="207"/>
      <c r="J28" s="209"/>
      <c r="K28" s="209"/>
      <c r="L28" s="210"/>
      <c r="M28" s="214"/>
      <c r="N28" s="209"/>
      <c r="O28" s="215"/>
      <c r="P28" s="210"/>
      <c r="Q28" s="261"/>
      <c r="S28" s="37"/>
    </row>
    <row r="29" spans="1:39" ht="15" customHeight="1">
      <c r="A29" s="211"/>
      <c r="B29" s="208"/>
      <c r="C29" s="212"/>
      <c r="D29" s="216"/>
      <c r="E29" s="213"/>
      <c r="F29" s="207"/>
      <c r="G29" s="209"/>
      <c r="H29" s="207"/>
      <c r="I29" s="207"/>
      <c r="J29" s="209"/>
      <c r="K29" s="209"/>
      <c r="L29" s="210"/>
      <c r="M29" s="214"/>
      <c r="N29" s="209"/>
      <c r="O29" s="215"/>
      <c r="P29" s="210"/>
      <c r="Q29" s="261"/>
      <c r="S29" s="37"/>
    </row>
    <row r="31" spans="1:39" ht="14.25" customHeight="1">
      <c r="A31" s="100"/>
      <c r="B31" s="101"/>
      <c r="C31" s="102"/>
      <c r="D31" s="103"/>
      <c r="E31" s="104"/>
      <c r="F31" s="104"/>
      <c r="G31" s="100"/>
      <c r="H31" s="104"/>
      <c r="I31" s="105"/>
      <c r="J31" s="106"/>
      <c r="K31" s="106"/>
      <c r="L31" s="107"/>
      <c r="M31" s="108"/>
      <c r="N31" s="109"/>
      <c r="O31" s="110"/>
      <c r="P31" s="111"/>
      <c r="Q31" s="111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2" t="s">
        <v>581</v>
      </c>
      <c r="B32" s="113"/>
      <c r="C32" s="114"/>
      <c r="E32" s="115"/>
      <c r="F32" s="115"/>
      <c r="G32" s="115"/>
      <c r="H32" s="115"/>
      <c r="I32" s="115"/>
      <c r="J32" s="116"/>
      <c r="K32" s="115"/>
      <c r="L32" s="117"/>
      <c r="M32" s="54"/>
      <c r="N32" s="116"/>
      <c r="O32" s="114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118" t="s">
        <v>582</v>
      </c>
      <c r="B33" s="112"/>
      <c r="C33" s="112"/>
      <c r="D33" s="112"/>
      <c r="E33" s="37"/>
      <c r="F33" s="119" t="s">
        <v>583</v>
      </c>
      <c r="G33" s="6"/>
      <c r="H33" s="6"/>
      <c r="I33" s="6"/>
      <c r="J33" s="120"/>
      <c r="K33" s="121"/>
      <c r="L33" s="121"/>
      <c r="M33" s="122"/>
      <c r="N33" s="1"/>
      <c r="O33" s="123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12" t="s">
        <v>584</v>
      </c>
      <c r="B34" s="112"/>
      <c r="C34" s="112"/>
      <c r="D34" s="112" t="s">
        <v>585</v>
      </c>
      <c r="E34" s="6"/>
      <c r="F34" s="119" t="s">
        <v>586</v>
      </c>
      <c r="G34" s="6"/>
      <c r="H34" s="6"/>
      <c r="I34" s="6"/>
      <c r="J34" s="120"/>
      <c r="K34" s="121"/>
      <c r="L34" s="121"/>
      <c r="M34" s="122"/>
      <c r="N34" s="1"/>
      <c r="O34" s="123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12"/>
      <c r="B35" s="112"/>
      <c r="C35" s="112"/>
      <c r="D35" s="112"/>
      <c r="E35" s="6"/>
      <c r="F35" s="6"/>
      <c r="G35" s="6"/>
      <c r="H35" s="6"/>
      <c r="I35" s="6"/>
      <c r="J35" s="124"/>
      <c r="K35" s="121"/>
      <c r="L35" s="121"/>
      <c r="M35" s="6"/>
      <c r="N35" s="125"/>
      <c r="O35" s="1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223"/>
      <c r="B36" s="223"/>
      <c r="C36" s="223"/>
      <c r="D36" s="223"/>
      <c r="E36" s="224"/>
      <c r="F36" s="224"/>
      <c r="G36" s="224"/>
      <c r="H36" s="224"/>
      <c r="I36" s="224"/>
      <c r="J36" s="225"/>
      <c r="K36" s="226"/>
      <c r="L36" s="226"/>
      <c r="M36" s="224"/>
      <c r="N36" s="227"/>
      <c r="O36" s="228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4.25" customHeight="1">
      <c r="A37" s="112"/>
      <c r="B37" s="112"/>
      <c r="C37" s="112"/>
      <c r="D37" s="112"/>
      <c r="E37" s="6"/>
      <c r="F37" s="6"/>
      <c r="G37" s="6"/>
      <c r="H37" s="6"/>
      <c r="I37" s="6"/>
      <c r="J37" s="124"/>
      <c r="K37" s="121"/>
      <c r="L37" s="122"/>
      <c r="M37" s="6"/>
      <c r="N37" s="125"/>
      <c r="O37" s="1"/>
      <c r="P37" s="37"/>
      <c r="Q37" s="37"/>
      <c r="R37" s="37"/>
      <c r="S37" s="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.75" customHeight="1">
      <c r="A38" s="135" t="s">
        <v>591</v>
      </c>
      <c r="B38" s="135"/>
      <c r="C38" s="135"/>
      <c r="D38" s="135"/>
      <c r="E38" s="6"/>
      <c r="F38" s="6"/>
      <c r="G38" s="6"/>
      <c r="H38" s="6"/>
      <c r="I38" s="6"/>
      <c r="J38" s="6"/>
      <c r="K38" s="6"/>
      <c r="L38" s="6"/>
      <c r="M38" s="6"/>
      <c r="N38" s="6"/>
      <c r="O38" s="24"/>
      <c r="R38" s="37"/>
      <c r="S38" s="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38.25" customHeight="1">
      <c r="A39" s="93" t="s">
        <v>16</v>
      </c>
      <c r="B39" s="93" t="s">
        <v>553</v>
      </c>
      <c r="C39" s="93"/>
      <c r="D39" s="94" t="s">
        <v>564</v>
      </c>
      <c r="E39" s="93" t="s">
        <v>565</v>
      </c>
      <c r="F39" s="93" t="s">
        <v>566</v>
      </c>
      <c r="G39" s="93" t="s">
        <v>587</v>
      </c>
      <c r="H39" s="93" t="s">
        <v>568</v>
      </c>
      <c r="I39" s="217" t="s">
        <v>569</v>
      </c>
      <c r="J39" s="219" t="s">
        <v>570</v>
      </c>
      <c r="K39" s="218" t="s">
        <v>592</v>
      </c>
      <c r="L39" s="95" t="s">
        <v>572</v>
      </c>
      <c r="M39" s="136" t="s">
        <v>593</v>
      </c>
      <c r="N39" s="93" t="s">
        <v>594</v>
      </c>
      <c r="O39" s="92" t="s">
        <v>574</v>
      </c>
      <c r="P39" s="94" t="s">
        <v>575</v>
      </c>
      <c r="Q39" s="264"/>
      <c r="R39" s="37"/>
      <c r="S39" s="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2.75" customHeight="1">
      <c r="A40" s="309">
        <v>1</v>
      </c>
      <c r="B40" s="310">
        <v>45348</v>
      </c>
      <c r="C40" s="237"/>
      <c r="D40" s="237" t="s">
        <v>910</v>
      </c>
      <c r="E40" s="309" t="s">
        <v>589</v>
      </c>
      <c r="F40" s="309">
        <v>812.5</v>
      </c>
      <c r="G40" s="309">
        <v>795</v>
      </c>
      <c r="H40" s="309">
        <v>826</v>
      </c>
      <c r="I40" s="205" t="s">
        <v>911</v>
      </c>
      <c r="J40" s="311" t="s">
        <v>918</v>
      </c>
      <c r="K40" s="220">
        <f>H40-F40</f>
        <v>13.5</v>
      </c>
      <c r="L40" s="293">
        <f t="shared" ref="L40" si="12">(H40*N40)*0.03%</f>
        <v>167.26499999999999</v>
      </c>
      <c r="M40" s="221">
        <f t="shared" ref="M40" si="13">(K40*N40)-L40</f>
        <v>8945.2350000000006</v>
      </c>
      <c r="N40" s="220">
        <v>675</v>
      </c>
      <c r="O40" s="99" t="s">
        <v>580</v>
      </c>
      <c r="P40" s="222">
        <v>45352</v>
      </c>
      <c r="Q40" s="259"/>
      <c r="R40" s="137"/>
      <c r="S40" s="54" t="s">
        <v>771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38"/>
      <c r="AH40" s="139"/>
      <c r="AI40" s="137"/>
      <c r="AJ40" s="137"/>
      <c r="AK40" s="138"/>
      <c r="AL40" s="138"/>
      <c r="AM40" s="138"/>
    </row>
    <row r="41" spans="1:39" ht="12.75" customHeight="1">
      <c r="A41" s="309">
        <v>2</v>
      </c>
      <c r="B41" s="310">
        <v>45351</v>
      </c>
      <c r="C41" s="237"/>
      <c r="D41" s="237" t="s">
        <v>914</v>
      </c>
      <c r="E41" s="309" t="s">
        <v>589</v>
      </c>
      <c r="F41" s="309">
        <v>151.19999999999999</v>
      </c>
      <c r="G41" s="309">
        <v>149</v>
      </c>
      <c r="H41" s="309">
        <v>153</v>
      </c>
      <c r="I41" s="205" t="s">
        <v>913</v>
      </c>
      <c r="J41" s="311" t="s">
        <v>920</v>
      </c>
      <c r="K41" s="220">
        <f>H41-F41</f>
        <v>1.8000000000000114</v>
      </c>
      <c r="L41" s="293">
        <f t="shared" ref="L41" si="14">(H41*N41)*0.03%</f>
        <v>229.49999999999997</v>
      </c>
      <c r="M41" s="221">
        <f t="shared" ref="M41" si="15">(K41*N41)-L41</f>
        <v>8770.5000000000564</v>
      </c>
      <c r="N41" s="220">
        <v>5000</v>
      </c>
      <c r="O41" s="99" t="s">
        <v>580</v>
      </c>
      <c r="P41" s="222">
        <v>45352</v>
      </c>
      <c r="Q41" s="259"/>
      <c r="R41" s="137"/>
      <c r="S41" s="54" t="s">
        <v>771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38"/>
      <c r="AH41" s="139"/>
      <c r="AI41" s="137"/>
      <c r="AJ41" s="137"/>
      <c r="AK41" s="138"/>
      <c r="AL41" s="138"/>
      <c r="AM41" s="138"/>
    </row>
    <row r="42" spans="1:39" ht="12.75" customHeight="1">
      <c r="A42" s="309">
        <v>3</v>
      </c>
      <c r="B42" s="310">
        <v>45351</v>
      </c>
      <c r="C42" s="237"/>
      <c r="D42" s="237" t="s">
        <v>915</v>
      </c>
      <c r="E42" s="309" t="s">
        <v>589</v>
      </c>
      <c r="F42" s="309">
        <v>2934</v>
      </c>
      <c r="G42" s="309">
        <v>2890</v>
      </c>
      <c r="H42" s="309">
        <v>2963.5</v>
      </c>
      <c r="I42" s="205" t="s">
        <v>916</v>
      </c>
      <c r="J42" s="311" t="s">
        <v>941</v>
      </c>
      <c r="K42" s="220">
        <f>H42-F42</f>
        <v>29.5</v>
      </c>
      <c r="L42" s="293">
        <f t="shared" ref="L42:L43" si="16">(H42*N42)*0.03%</f>
        <v>222.26249999999999</v>
      </c>
      <c r="M42" s="221">
        <f t="shared" ref="M42:M43" si="17">(K42*N42)-L42</f>
        <v>7152.7375000000002</v>
      </c>
      <c r="N42" s="220">
        <v>250</v>
      </c>
      <c r="O42" s="99" t="s">
        <v>580</v>
      </c>
      <c r="P42" s="222">
        <v>45352</v>
      </c>
      <c r="Q42" s="259"/>
      <c r="R42" s="137"/>
      <c r="S42" s="54" t="s">
        <v>879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38"/>
      <c r="AH42" s="139"/>
      <c r="AI42" s="137"/>
      <c r="AJ42" s="137"/>
      <c r="AK42" s="138"/>
      <c r="AL42" s="138"/>
      <c r="AM42" s="138"/>
    </row>
    <row r="43" spans="1:39" ht="12.75" customHeight="1">
      <c r="A43" s="283">
        <v>4</v>
      </c>
      <c r="B43" s="284">
        <v>45352</v>
      </c>
      <c r="C43" s="285"/>
      <c r="D43" s="285" t="s">
        <v>912</v>
      </c>
      <c r="E43" s="283" t="s">
        <v>860</v>
      </c>
      <c r="F43" s="283">
        <v>22295</v>
      </c>
      <c r="G43" s="283">
        <v>22420</v>
      </c>
      <c r="H43" s="283">
        <v>22405</v>
      </c>
      <c r="I43" s="286" t="s">
        <v>919</v>
      </c>
      <c r="J43" s="312" t="s">
        <v>906</v>
      </c>
      <c r="K43" s="289">
        <f>F43-H43</f>
        <v>-110</v>
      </c>
      <c r="L43" s="294">
        <f t="shared" si="16"/>
        <v>336.07499999999999</v>
      </c>
      <c r="M43" s="288">
        <f t="shared" si="17"/>
        <v>-5836.0749999999998</v>
      </c>
      <c r="N43" s="289">
        <v>50</v>
      </c>
      <c r="O43" s="290" t="s">
        <v>590</v>
      </c>
      <c r="P43" s="291">
        <v>45352</v>
      </c>
      <c r="Q43" s="259"/>
      <c r="R43" s="137"/>
      <c r="S43" s="54" t="s">
        <v>579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38"/>
      <c r="AH43" s="139"/>
      <c r="AI43" s="137"/>
      <c r="AJ43" s="137"/>
      <c r="AK43" s="138"/>
      <c r="AL43" s="138"/>
      <c r="AM43" s="138"/>
    </row>
    <row r="44" spans="1:39" ht="12.75" customHeight="1">
      <c r="A44" s="283">
        <v>5</v>
      </c>
      <c r="B44" s="284">
        <v>45352</v>
      </c>
      <c r="C44" s="285"/>
      <c r="D44" s="285" t="s">
        <v>924</v>
      </c>
      <c r="E44" s="283" t="s">
        <v>589</v>
      </c>
      <c r="F44" s="283">
        <v>3707.5</v>
      </c>
      <c r="G44" s="283">
        <v>3668</v>
      </c>
      <c r="H44" s="283">
        <v>3668</v>
      </c>
      <c r="I44" s="286" t="s">
        <v>927</v>
      </c>
      <c r="J44" s="312" t="s">
        <v>940</v>
      </c>
      <c r="K44" s="289">
        <f t="shared" ref="K44:K50" si="18">H44-F44</f>
        <v>-39.5</v>
      </c>
      <c r="L44" s="294">
        <f t="shared" ref="L44" si="19">(H44*N44)*0.03%</f>
        <v>275.09999999999997</v>
      </c>
      <c r="M44" s="288">
        <f t="shared" ref="M44" si="20">(K44*N44)-L44</f>
        <v>-10150.1</v>
      </c>
      <c r="N44" s="289">
        <v>250</v>
      </c>
      <c r="O44" s="290" t="s">
        <v>590</v>
      </c>
      <c r="P44" s="291">
        <v>45355</v>
      </c>
      <c r="Q44" s="259"/>
      <c r="R44" s="137"/>
      <c r="S44" s="54" t="s">
        <v>879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38"/>
      <c r="AH44" s="139"/>
      <c r="AI44" s="137"/>
      <c r="AJ44" s="137"/>
      <c r="AK44" s="138"/>
      <c r="AL44" s="138"/>
      <c r="AM44" s="138"/>
    </row>
    <row r="45" spans="1:39" ht="12.75" customHeight="1">
      <c r="A45" s="309">
        <v>6</v>
      </c>
      <c r="B45" s="310">
        <v>45352</v>
      </c>
      <c r="C45" s="237"/>
      <c r="D45" s="237" t="s">
        <v>925</v>
      </c>
      <c r="E45" s="309" t="s">
        <v>589</v>
      </c>
      <c r="F45" s="309">
        <v>47575</v>
      </c>
      <c r="G45" s="309">
        <v>47200</v>
      </c>
      <c r="H45" s="309">
        <v>47740</v>
      </c>
      <c r="I45" s="205" t="s">
        <v>928</v>
      </c>
      <c r="J45" s="311" t="s">
        <v>936</v>
      </c>
      <c r="K45" s="220">
        <f t="shared" si="18"/>
        <v>165</v>
      </c>
      <c r="L45" s="293">
        <f t="shared" ref="L45" si="21">(H45*N45)*0.03%</f>
        <v>214.82999999999998</v>
      </c>
      <c r="M45" s="221">
        <f t="shared" ref="M45" si="22">(K45*N45)-L45</f>
        <v>2260.17</v>
      </c>
      <c r="N45" s="220">
        <v>15</v>
      </c>
      <c r="O45" s="99" t="s">
        <v>580</v>
      </c>
      <c r="P45" s="222">
        <v>45355</v>
      </c>
      <c r="Q45" s="259"/>
      <c r="R45" s="137"/>
      <c r="S45" s="54" t="s">
        <v>579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38"/>
      <c r="AH45" s="139"/>
      <c r="AI45" s="137"/>
      <c r="AJ45" s="137"/>
      <c r="AK45" s="138"/>
      <c r="AL45" s="138"/>
      <c r="AM45" s="138"/>
    </row>
    <row r="46" spans="1:39" ht="12.75" customHeight="1">
      <c r="A46" s="309">
        <v>7</v>
      </c>
      <c r="B46" s="310">
        <v>45352</v>
      </c>
      <c r="C46" s="237"/>
      <c r="D46" s="237" t="s">
        <v>926</v>
      </c>
      <c r="E46" s="309" t="s">
        <v>589</v>
      </c>
      <c r="F46" s="309">
        <v>3775</v>
      </c>
      <c r="G46" s="309">
        <v>3718</v>
      </c>
      <c r="H46" s="309">
        <v>3823</v>
      </c>
      <c r="I46" s="205" t="s">
        <v>929</v>
      </c>
      <c r="J46" s="311" t="s">
        <v>980</v>
      </c>
      <c r="K46" s="220">
        <f t="shared" si="18"/>
        <v>48</v>
      </c>
      <c r="L46" s="293">
        <f t="shared" ref="L46" si="23">(H46*N46)*0.03%</f>
        <v>200.70749999999998</v>
      </c>
      <c r="M46" s="221">
        <f t="shared" ref="M46" si="24">(K46*N46)-L46</f>
        <v>8199.2924999999996</v>
      </c>
      <c r="N46" s="220">
        <v>175</v>
      </c>
      <c r="O46" s="99" t="s">
        <v>580</v>
      </c>
      <c r="P46" s="222">
        <v>45357</v>
      </c>
      <c r="Q46" s="259"/>
      <c r="R46" s="137"/>
      <c r="S46" s="54" t="s">
        <v>579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38"/>
      <c r="AH46" s="139"/>
      <c r="AI46" s="137"/>
      <c r="AJ46" s="137"/>
      <c r="AK46" s="138"/>
      <c r="AL46" s="138"/>
      <c r="AM46" s="138"/>
    </row>
    <row r="47" spans="1:39" ht="12.75" customHeight="1">
      <c r="A47" s="283">
        <v>8</v>
      </c>
      <c r="B47" s="284">
        <v>45353</v>
      </c>
      <c r="C47" s="285"/>
      <c r="D47" s="285" t="s">
        <v>931</v>
      </c>
      <c r="E47" s="283" t="s">
        <v>589</v>
      </c>
      <c r="F47" s="283">
        <v>2757.5</v>
      </c>
      <c r="G47" s="283">
        <v>2718</v>
      </c>
      <c r="H47" s="283">
        <v>2718</v>
      </c>
      <c r="I47" s="286" t="s">
        <v>932</v>
      </c>
      <c r="J47" s="312" t="s">
        <v>940</v>
      </c>
      <c r="K47" s="289">
        <f t="shared" si="18"/>
        <v>-39.5</v>
      </c>
      <c r="L47" s="294">
        <f t="shared" ref="L47" si="25">(H47*N47)*0.03%</f>
        <v>203.85</v>
      </c>
      <c r="M47" s="288">
        <f>(K47*N47)-L47</f>
        <v>-10078.85</v>
      </c>
      <c r="N47" s="289">
        <v>250</v>
      </c>
      <c r="O47" s="290" t="s">
        <v>590</v>
      </c>
      <c r="P47" s="291">
        <v>45355</v>
      </c>
      <c r="Q47" s="259"/>
      <c r="R47" s="137"/>
      <c r="S47" s="54" t="s">
        <v>879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38"/>
      <c r="AH47" s="139"/>
      <c r="AI47" s="137"/>
      <c r="AJ47" s="137"/>
      <c r="AK47" s="138"/>
      <c r="AL47" s="138"/>
      <c r="AM47" s="138"/>
    </row>
    <row r="48" spans="1:39" ht="12.75" customHeight="1">
      <c r="A48" s="283">
        <v>9</v>
      </c>
      <c r="B48" s="284">
        <v>45354</v>
      </c>
      <c r="C48" s="285"/>
      <c r="D48" s="285" t="s">
        <v>910</v>
      </c>
      <c r="E48" s="283" t="s">
        <v>589</v>
      </c>
      <c r="F48" s="283">
        <v>834</v>
      </c>
      <c r="G48" s="283">
        <v>816</v>
      </c>
      <c r="H48" s="283">
        <v>816</v>
      </c>
      <c r="I48" s="286" t="s">
        <v>937</v>
      </c>
      <c r="J48" s="312" t="s">
        <v>966</v>
      </c>
      <c r="K48" s="289">
        <f t="shared" si="18"/>
        <v>-18</v>
      </c>
      <c r="L48" s="294">
        <f t="shared" ref="L48:L49" si="26">(H48*N48)*0.03%</f>
        <v>165.23999999999998</v>
      </c>
      <c r="M48" s="288">
        <f t="shared" ref="M48:M49" si="27">(K48*N48)-L48</f>
        <v>-12315.24</v>
      </c>
      <c r="N48" s="289">
        <v>675</v>
      </c>
      <c r="O48" s="290" t="s">
        <v>590</v>
      </c>
      <c r="P48" s="291">
        <v>45357</v>
      </c>
      <c r="Q48" s="259"/>
      <c r="R48" s="137"/>
      <c r="S48" s="54" t="s">
        <v>771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38"/>
      <c r="AH48" s="139"/>
      <c r="AI48" s="137"/>
      <c r="AJ48" s="137"/>
      <c r="AK48" s="138"/>
      <c r="AL48" s="138"/>
      <c r="AM48" s="138"/>
    </row>
    <row r="49" spans="1:39" ht="12.75" customHeight="1">
      <c r="A49" s="309">
        <v>10</v>
      </c>
      <c r="B49" s="310">
        <v>45356</v>
      </c>
      <c r="C49" s="237"/>
      <c r="D49" s="237" t="s">
        <v>963</v>
      </c>
      <c r="E49" s="309" t="s">
        <v>589</v>
      </c>
      <c r="F49" s="309">
        <v>1445</v>
      </c>
      <c r="G49" s="309">
        <v>1425</v>
      </c>
      <c r="H49" s="309">
        <v>1462</v>
      </c>
      <c r="I49" s="205" t="s">
        <v>964</v>
      </c>
      <c r="J49" s="311" t="s">
        <v>1054</v>
      </c>
      <c r="K49" s="220">
        <f t="shared" si="18"/>
        <v>17</v>
      </c>
      <c r="L49" s="293">
        <f t="shared" si="26"/>
        <v>241.23</v>
      </c>
      <c r="M49" s="221">
        <f t="shared" si="27"/>
        <v>9108.77</v>
      </c>
      <c r="N49" s="220">
        <v>550</v>
      </c>
      <c r="O49" s="99" t="s">
        <v>580</v>
      </c>
      <c r="P49" s="222">
        <v>45363</v>
      </c>
      <c r="Q49" s="259"/>
      <c r="R49" s="137"/>
      <c r="S49" s="54" t="s">
        <v>579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38"/>
      <c r="AH49" s="139"/>
      <c r="AI49" s="137"/>
      <c r="AJ49" s="137"/>
      <c r="AK49" s="138"/>
      <c r="AL49" s="138"/>
      <c r="AM49" s="138"/>
    </row>
    <row r="50" spans="1:39" ht="12.75" customHeight="1">
      <c r="A50" s="309">
        <v>11</v>
      </c>
      <c r="B50" s="310">
        <v>45357</v>
      </c>
      <c r="C50" s="237"/>
      <c r="D50" s="237" t="s">
        <v>971</v>
      </c>
      <c r="E50" s="309" t="s">
        <v>589</v>
      </c>
      <c r="F50" s="309">
        <v>4020</v>
      </c>
      <c r="G50" s="309">
        <v>3960</v>
      </c>
      <c r="H50" s="309">
        <v>4067.5</v>
      </c>
      <c r="I50" s="205" t="s">
        <v>972</v>
      </c>
      <c r="J50" s="311" t="s">
        <v>599</v>
      </c>
      <c r="K50" s="220">
        <f t="shared" si="18"/>
        <v>47.5</v>
      </c>
      <c r="L50" s="293">
        <f t="shared" ref="L50" si="28">(H50*N50)*0.03%</f>
        <v>213.54374999999999</v>
      </c>
      <c r="M50" s="221">
        <f t="shared" ref="M50" si="29">(K50*N50)-L50</f>
        <v>8098.9562500000002</v>
      </c>
      <c r="N50" s="220">
        <v>175</v>
      </c>
      <c r="O50" s="99" t="s">
        <v>580</v>
      </c>
      <c r="P50" s="222">
        <v>45357</v>
      </c>
      <c r="Q50" s="259"/>
      <c r="R50" s="137"/>
      <c r="S50" s="54" t="s">
        <v>879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38"/>
      <c r="AH50" s="139"/>
      <c r="AI50" s="137"/>
      <c r="AJ50" s="137"/>
      <c r="AK50" s="138"/>
      <c r="AL50" s="138"/>
      <c r="AM50" s="138"/>
    </row>
    <row r="51" spans="1:39" ht="12.75" customHeight="1">
      <c r="A51" s="207">
        <v>12</v>
      </c>
      <c r="B51" s="265">
        <v>45357</v>
      </c>
      <c r="C51" s="260"/>
      <c r="D51" s="260" t="s">
        <v>974</v>
      </c>
      <c r="E51" s="207" t="s">
        <v>589</v>
      </c>
      <c r="F51" s="207" t="s">
        <v>975</v>
      </c>
      <c r="G51" s="207">
        <v>1590</v>
      </c>
      <c r="H51" s="207"/>
      <c r="I51" s="209" t="s">
        <v>976</v>
      </c>
      <c r="J51" s="206" t="s">
        <v>578</v>
      </c>
      <c r="K51" s="96"/>
      <c r="L51" s="98"/>
      <c r="M51" s="262"/>
      <c r="N51" s="96"/>
      <c r="O51" s="97"/>
      <c r="P51" s="266"/>
      <c r="Q51" s="259"/>
      <c r="R51" s="137"/>
      <c r="S51" s="54" t="s">
        <v>879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38"/>
      <c r="AH51" s="139"/>
      <c r="AI51" s="137"/>
      <c r="AJ51" s="137"/>
      <c r="AK51" s="138"/>
      <c r="AL51" s="138"/>
      <c r="AM51" s="138"/>
    </row>
    <row r="52" spans="1:39" ht="12.75" customHeight="1">
      <c r="A52" s="324">
        <v>13</v>
      </c>
      <c r="B52" s="335">
        <v>45357</v>
      </c>
      <c r="C52" s="323"/>
      <c r="D52" s="323" t="s">
        <v>977</v>
      </c>
      <c r="E52" s="324" t="s">
        <v>589</v>
      </c>
      <c r="F52" s="324">
        <v>410.5</v>
      </c>
      <c r="G52" s="324">
        <v>403</v>
      </c>
      <c r="H52" s="324">
        <v>410.5</v>
      </c>
      <c r="I52" s="325" t="s">
        <v>978</v>
      </c>
      <c r="J52" s="336" t="s">
        <v>986</v>
      </c>
      <c r="K52" s="337">
        <f>H52-F52</f>
        <v>0</v>
      </c>
      <c r="L52" s="338">
        <f t="shared" ref="L52:L53" si="30">(H52*N52)*0.03%</f>
        <v>197.04</v>
      </c>
      <c r="M52" s="339">
        <f t="shared" ref="M52:M53" si="31">(K52*N52)-L52</f>
        <v>-197.04</v>
      </c>
      <c r="N52" s="337">
        <v>1600</v>
      </c>
      <c r="O52" s="340" t="s">
        <v>597</v>
      </c>
      <c r="P52" s="341">
        <v>45358</v>
      </c>
      <c r="Q52" s="259"/>
      <c r="R52" s="137"/>
      <c r="S52" s="54" t="s">
        <v>579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38"/>
      <c r="AH52" s="139"/>
      <c r="AI52" s="137"/>
      <c r="AJ52" s="137"/>
      <c r="AK52" s="138"/>
      <c r="AL52" s="138"/>
      <c r="AM52" s="138"/>
    </row>
    <row r="53" spans="1:39" ht="12.75" customHeight="1">
      <c r="A53" s="283">
        <v>14</v>
      </c>
      <c r="B53" s="284">
        <v>45357</v>
      </c>
      <c r="C53" s="285"/>
      <c r="D53" s="285" t="s">
        <v>912</v>
      </c>
      <c r="E53" s="283" t="s">
        <v>589</v>
      </c>
      <c r="F53" s="283">
        <v>22590</v>
      </c>
      <c r="G53" s="283">
        <v>22480</v>
      </c>
      <c r="H53" s="283">
        <v>22545</v>
      </c>
      <c r="I53" s="286" t="s">
        <v>979</v>
      </c>
      <c r="J53" s="312" t="s">
        <v>994</v>
      </c>
      <c r="K53" s="289">
        <f>H53-F53</f>
        <v>-45</v>
      </c>
      <c r="L53" s="294">
        <f t="shared" si="30"/>
        <v>338.17499999999995</v>
      </c>
      <c r="M53" s="288">
        <f t="shared" si="31"/>
        <v>-2588.1750000000002</v>
      </c>
      <c r="N53" s="289">
        <v>50</v>
      </c>
      <c r="O53" s="290" t="s">
        <v>590</v>
      </c>
      <c r="P53" s="291">
        <v>45358</v>
      </c>
      <c r="Q53" s="259"/>
      <c r="R53" s="137"/>
      <c r="S53" s="54" t="s">
        <v>579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38"/>
      <c r="AH53" s="139"/>
      <c r="AI53" s="137"/>
      <c r="AJ53" s="137"/>
      <c r="AK53" s="138"/>
      <c r="AL53" s="138"/>
      <c r="AM53" s="138"/>
    </row>
    <row r="54" spans="1:39" ht="12.75" customHeight="1">
      <c r="A54" s="309">
        <v>15</v>
      </c>
      <c r="B54" s="310">
        <v>45358</v>
      </c>
      <c r="C54" s="237"/>
      <c r="D54" s="237" t="s">
        <v>987</v>
      </c>
      <c r="E54" s="309" t="s">
        <v>589</v>
      </c>
      <c r="F54" s="309">
        <v>4865</v>
      </c>
      <c r="G54" s="309">
        <v>4815</v>
      </c>
      <c r="H54" s="309">
        <v>4918</v>
      </c>
      <c r="I54" s="205" t="s">
        <v>988</v>
      </c>
      <c r="J54" s="311" t="s">
        <v>993</v>
      </c>
      <c r="K54" s="220">
        <f>H54-F54</f>
        <v>53</v>
      </c>
      <c r="L54" s="293">
        <f t="shared" ref="L54" si="32">(H54*N54)*0.03%</f>
        <v>295.08</v>
      </c>
      <c r="M54" s="221">
        <f t="shared" ref="M54" si="33">(K54*N54)-L54</f>
        <v>10304.92</v>
      </c>
      <c r="N54" s="220">
        <v>200</v>
      </c>
      <c r="O54" s="99" t="s">
        <v>580</v>
      </c>
      <c r="P54" s="222">
        <v>45358</v>
      </c>
      <c r="Q54" s="259"/>
      <c r="R54" s="137"/>
      <c r="S54" s="54" t="s">
        <v>579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38"/>
      <c r="AH54" s="139"/>
      <c r="AI54" s="137"/>
      <c r="AJ54" s="137"/>
      <c r="AK54" s="138"/>
      <c r="AL54" s="138"/>
      <c r="AM54" s="138"/>
    </row>
    <row r="55" spans="1:39" ht="12.75" customHeight="1">
      <c r="A55" s="309">
        <v>16</v>
      </c>
      <c r="B55" s="310">
        <v>45358</v>
      </c>
      <c r="C55" s="237"/>
      <c r="D55" s="237" t="s">
        <v>989</v>
      </c>
      <c r="E55" s="309" t="s">
        <v>589</v>
      </c>
      <c r="F55" s="309">
        <v>4732</v>
      </c>
      <c r="G55" s="309">
        <v>4655</v>
      </c>
      <c r="H55" s="309">
        <v>4805</v>
      </c>
      <c r="I55" s="205" t="s">
        <v>990</v>
      </c>
      <c r="J55" s="311" t="s">
        <v>1014</v>
      </c>
      <c r="K55" s="220">
        <f>H55-F55</f>
        <v>73</v>
      </c>
      <c r="L55" s="293">
        <f t="shared" ref="L55:L56" si="34">(H55*N55)*0.03%</f>
        <v>216.22499999999999</v>
      </c>
      <c r="M55" s="221">
        <f t="shared" ref="M55:M56" si="35">(K55*N55)-L55</f>
        <v>10733.775</v>
      </c>
      <c r="N55" s="220">
        <v>150</v>
      </c>
      <c r="O55" s="99" t="s">
        <v>580</v>
      </c>
      <c r="P55" s="222">
        <v>45362</v>
      </c>
      <c r="Q55" s="259"/>
      <c r="R55" s="137"/>
      <c r="S55" s="54" t="s">
        <v>771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38"/>
      <c r="AH55" s="139"/>
      <c r="AI55" s="137"/>
      <c r="AJ55" s="137"/>
      <c r="AK55" s="138"/>
      <c r="AL55" s="138"/>
      <c r="AM55" s="138"/>
    </row>
    <row r="56" spans="1:39" ht="12.75" customHeight="1">
      <c r="A56" s="324">
        <v>17</v>
      </c>
      <c r="B56" s="335">
        <v>45362</v>
      </c>
      <c r="C56" s="323"/>
      <c r="D56" s="323" t="s">
        <v>912</v>
      </c>
      <c r="E56" s="324" t="s">
        <v>589</v>
      </c>
      <c r="F56" s="324">
        <v>22490</v>
      </c>
      <c r="G56" s="324">
        <v>22315</v>
      </c>
      <c r="H56" s="324">
        <v>22495</v>
      </c>
      <c r="I56" s="325" t="s">
        <v>1013</v>
      </c>
      <c r="J56" s="336" t="s">
        <v>951</v>
      </c>
      <c r="K56" s="337">
        <f>H56-F56</f>
        <v>5</v>
      </c>
      <c r="L56" s="338">
        <f t="shared" si="34"/>
        <v>337.42499999999995</v>
      </c>
      <c r="M56" s="339">
        <f t="shared" si="35"/>
        <v>-87.424999999999955</v>
      </c>
      <c r="N56" s="337">
        <v>50</v>
      </c>
      <c r="O56" s="340" t="s">
        <v>597</v>
      </c>
      <c r="P56" s="341">
        <v>45362</v>
      </c>
      <c r="Q56" s="259"/>
      <c r="R56" s="137"/>
      <c r="S56" s="5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38"/>
      <c r="AH56" s="139"/>
      <c r="AI56" s="137"/>
      <c r="AJ56" s="137"/>
      <c r="AK56" s="138"/>
      <c r="AL56" s="138"/>
      <c r="AM56" s="138"/>
    </row>
    <row r="57" spans="1:39" ht="12.75" customHeight="1">
      <c r="A57" s="207">
        <v>18</v>
      </c>
      <c r="B57" s="265">
        <v>45363</v>
      </c>
      <c r="C57" s="260"/>
      <c r="D57" s="260" t="s">
        <v>914</v>
      </c>
      <c r="E57" s="207" t="s">
        <v>589</v>
      </c>
      <c r="F57" s="207" t="s">
        <v>1043</v>
      </c>
      <c r="G57" s="207">
        <v>150.5</v>
      </c>
      <c r="H57" s="207"/>
      <c r="I57" s="209" t="s">
        <v>1044</v>
      </c>
      <c r="J57" s="206" t="s">
        <v>578</v>
      </c>
      <c r="K57" s="96"/>
      <c r="L57" s="98"/>
      <c r="M57" s="262"/>
      <c r="N57" s="96"/>
      <c r="O57" s="97"/>
      <c r="P57" s="266"/>
      <c r="Q57" s="259"/>
      <c r="R57" s="137"/>
      <c r="S57" s="5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38"/>
      <c r="AH57" s="139"/>
      <c r="AI57" s="137"/>
      <c r="AJ57" s="137"/>
      <c r="AK57" s="138"/>
      <c r="AL57" s="138"/>
      <c r="AM57" s="138"/>
    </row>
    <row r="58" spans="1:39" ht="12.75" customHeight="1">
      <c r="A58" s="207">
        <v>19</v>
      </c>
      <c r="B58" s="265">
        <v>45363</v>
      </c>
      <c r="C58" s="260"/>
      <c r="D58" s="260" t="s">
        <v>1048</v>
      </c>
      <c r="E58" s="207" t="s">
        <v>589</v>
      </c>
      <c r="F58" s="207" t="s">
        <v>1049</v>
      </c>
      <c r="G58" s="207">
        <v>1205</v>
      </c>
      <c r="H58" s="207"/>
      <c r="I58" s="209" t="s">
        <v>1050</v>
      </c>
      <c r="J58" s="206" t="s">
        <v>578</v>
      </c>
      <c r="K58" s="96"/>
      <c r="L58" s="98"/>
      <c r="M58" s="262"/>
      <c r="N58" s="96"/>
      <c r="O58" s="97"/>
      <c r="P58" s="266"/>
      <c r="Q58" s="259"/>
      <c r="R58" s="137"/>
      <c r="S58" s="5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38"/>
      <c r="AH58" s="139"/>
      <c r="AI58" s="137"/>
      <c r="AJ58" s="137"/>
      <c r="AK58" s="138"/>
      <c r="AL58" s="138"/>
      <c r="AM58" s="138"/>
    </row>
    <row r="59" spans="1:39" ht="12.75" customHeight="1">
      <c r="A59" s="207"/>
      <c r="B59" s="265"/>
      <c r="C59" s="260"/>
      <c r="D59" s="260"/>
      <c r="E59" s="207"/>
      <c r="F59" s="207"/>
      <c r="G59" s="207"/>
      <c r="H59" s="207"/>
      <c r="I59" s="209"/>
      <c r="J59" s="206"/>
      <c r="K59" s="96"/>
      <c r="L59" s="98"/>
      <c r="M59" s="262"/>
      <c r="N59" s="96"/>
      <c r="O59" s="97"/>
      <c r="P59" s="266"/>
      <c r="Q59" s="259"/>
      <c r="R59" s="137"/>
      <c r="S59" s="5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38"/>
      <c r="AH59" s="139"/>
      <c r="AI59" s="137"/>
      <c r="AJ59" s="137"/>
      <c r="AK59" s="138"/>
      <c r="AL59" s="138"/>
      <c r="AM59" s="138"/>
    </row>
    <row r="60" spans="1:39" ht="12.75" customHeight="1">
      <c r="A60" s="207"/>
      <c r="B60" s="265"/>
      <c r="C60" s="260"/>
      <c r="D60" s="260"/>
      <c r="E60" s="207"/>
      <c r="F60" s="207"/>
      <c r="G60" s="207"/>
      <c r="H60" s="207"/>
      <c r="I60" s="209"/>
      <c r="J60" s="206"/>
      <c r="K60" s="96"/>
      <c r="L60" s="98"/>
      <c r="M60" s="262"/>
      <c r="N60" s="96"/>
      <c r="O60" s="97"/>
      <c r="P60" s="266"/>
      <c r="Q60" s="259"/>
      <c r="R60" s="137"/>
      <c r="S60" s="5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38"/>
      <c r="AH60" s="139"/>
      <c r="AI60" s="137"/>
      <c r="AJ60" s="137"/>
      <c r="AK60" s="138"/>
      <c r="AL60" s="138"/>
      <c r="AM60" s="138"/>
    </row>
    <row r="62" spans="1:39" ht="12.75" customHeight="1">
      <c r="A62" s="138"/>
      <c r="B62" s="140"/>
      <c r="C62" s="137"/>
      <c r="D62" s="137"/>
      <c r="E62" s="138"/>
      <c r="F62" s="138"/>
      <c r="G62" s="138"/>
      <c r="H62" s="141"/>
      <c r="I62" s="141"/>
      <c r="J62" s="141"/>
      <c r="K62" s="137"/>
      <c r="L62" s="138"/>
      <c r="M62" s="138"/>
      <c r="N62" s="138"/>
      <c r="O62" s="141"/>
      <c r="P62" s="141"/>
      <c r="Q62" s="141"/>
      <c r="R62" s="137"/>
      <c r="S62" s="5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38"/>
      <c r="AH62" s="139"/>
      <c r="AI62" s="137"/>
      <c r="AJ62" s="137"/>
      <c r="AK62" s="138"/>
      <c r="AL62" s="138"/>
      <c r="AM62" s="138"/>
    </row>
    <row r="63" spans="1:39">
      <c r="A63" s="142" t="s">
        <v>595</v>
      </c>
      <c r="B63" s="142"/>
      <c r="C63" s="142"/>
      <c r="D63" s="142"/>
      <c r="E63" s="143"/>
      <c r="F63" s="105"/>
      <c r="G63" s="105"/>
      <c r="H63" s="105"/>
      <c r="I63" s="105"/>
      <c r="J63" s="1"/>
      <c r="K63" s="6"/>
      <c r="L63" s="6"/>
      <c r="M63" s="6"/>
      <c r="N63" s="1"/>
      <c r="O63" s="1"/>
      <c r="P63" s="37"/>
      <c r="Q63" s="37"/>
      <c r="R63" s="37"/>
      <c r="S63" s="6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37"/>
      <c r="AH63" s="37"/>
      <c r="AI63" s="37"/>
      <c r="AJ63" s="37"/>
      <c r="AK63" s="37"/>
      <c r="AL63" s="37"/>
      <c r="AM63" s="37"/>
    </row>
    <row r="64" spans="1:39" ht="38.25">
      <c r="A64" s="93" t="s">
        <v>16</v>
      </c>
      <c r="B64" s="93" t="s">
        <v>553</v>
      </c>
      <c r="C64" s="93"/>
      <c r="D64" s="94" t="s">
        <v>564</v>
      </c>
      <c r="E64" s="93" t="s">
        <v>565</v>
      </c>
      <c r="F64" s="93" t="s">
        <v>566</v>
      </c>
      <c r="G64" s="93" t="s">
        <v>587</v>
      </c>
      <c r="H64" s="93" t="s">
        <v>568</v>
      </c>
      <c r="I64" s="93" t="s">
        <v>569</v>
      </c>
      <c r="J64" s="92" t="s">
        <v>570</v>
      </c>
      <c r="K64" s="92" t="s">
        <v>596</v>
      </c>
      <c r="L64" s="95" t="s">
        <v>572</v>
      </c>
      <c r="M64" s="136" t="s">
        <v>593</v>
      </c>
      <c r="N64" s="93" t="s">
        <v>594</v>
      </c>
      <c r="O64" s="93" t="s">
        <v>574</v>
      </c>
      <c r="P64" s="94" t="s">
        <v>575</v>
      </c>
      <c r="Q64" s="263"/>
      <c r="R64" s="37"/>
      <c r="S64" s="6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37"/>
      <c r="AH64" s="37"/>
      <c r="AI64" s="37"/>
      <c r="AJ64" s="37"/>
      <c r="AK64" s="37"/>
      <c r="AL64" s="37"/>
      <c r="AM64" s="37"/>
    </row>
    <row r="65" spans="1:39" s="306" customFormat="1" ht="12.75" customHeight="1">
      <c r="A65" s="283">
        <v>1</v>
      </c>
      <c r="B65" s="284">
        <v>45352</v>
      </c>
      <c r="C65" s="285"/>
      <c r="D65" s="285" t="s">
        <v>917</v>
      </c>
      <c r="E65" s="283" t="s">
        <v>589</v>
      </c>
      <c r="F65" s="283">
        <v>97</v>
      </c>
      <c r="G65" s="283">
        <v>60</v>
      </c>
      <c r="H65" s="283">
        <v>64</v>
      </c>
      <c r="I65" s="286" t="s">
        <v>883</v>
      </c>
      <c r="J65" s="287" t="s">
        <v>921</v>
      </c>
      <c r="K65" s="292">
        <f>H65-F65</f>
        <v>-33</v>
      </c>
      <c r="L65" s="313">
        <v>50</v>
      </c>
      <c r="M65" s="314">
        <f t="shared" ref="M65" si="36">(K65*N65)-L65</f>
        <v>-1700</v>
      </c>
      <c r="N65" s="292">
        <v>50</v>
      </c>
      <c r="O65" s="287" t="s">
        <v>590</v>
      </c>
      <c r="P65" s="284">
        <v>45352</v>
      </c>
      <c r="Q65" s="300"/>
      <c r="R65" s="301"/>
      <c r="S65" s="302" t="s">
        <v>579</v>
      </c>
      <c r="T65" s="303"/>
      <c r="U65" s="303"/>
      <c r="V65" s="303"/>
      <c r="W65" s="303"/>
      <c r="X65" s="303"/>
      <c r="Y65" s="303"/>
      <c r="Z65" s="303"/>
      <c r="AA65" s="303"/>
      <c r="AB65" s="303"/>
      <c r="AC65" s="303"/>
      <c r="AD65" s="303"/>
      <c r="AE65" s="303"/>
      <c r="AF65" s="303"/>
      <c r="AG65" s="304"/>
      <c r="AH65" s="305"/>
      <c r="AI65" s="301"/>
      <c r="AJ65" s="301"/>
      <c r="AK65" s="304"/>
      <c r="AL65" s="304"/>
      <c r="AM65" s="304"/>
    </row>
    <row r="66" spans="1:39" s="306" customFormat="1" ht="12.75" customHeight="1">
      <c r="A66" s="360">
        <v>2</v>
      </c>
      <c r="B66" s="358">
        <v>45355</v>
      </c>
      <c r="C66" s="323"/>
      <c r="D66" s="323" t="s">
        <v>944</v>
      </c>
      <c r="E66" s="324" t="s">
        <v>860</v>
      </c>
      <c r="F66" s="324">
        <v>30</v>
      </c>
      <c r="G66" s="324"/>
      <c r="H66" s="324">
        <v>10</v>
      </c>
      <c r="I66" s="325"/>
      <c r="J66" s="356" t="s">
        <v>951</v>
      </c>
      <c r="K66" s="326">
        <f>F66-H66</f>
        <v>20</v>
      </c>
      <c r="L66" s="327">
        <v>50</v>
      </c>
      <c r="M66" s="362">
        <v>100</v>
      </c>
      <c r="N66" s="326">
        <v>40</v>
      </c>
      <c r="O66" s="356" t="s">
        <v>597</v>
      </c>
      <c r="P66" s="358">
        <v>45356</v>
      </c>
      <c r="Q66" s="300"/>
      <c r="R66" s="301"/>
      <c r="S66" s="302" t="s">
        <v>879</v>
      </c>
      <c r="T66" s="303"/>
      <c r="U66" s="303"/>
      <c r="V66" s="303"/>
      <c r="W66" s="303"/>
      <c r="X66" s="303"/>
      <c r="Y66" s="303"/>
      <c r="Z66" s="303"/>
      <c r="AA66" s="303"/>
      <c r="AB66" s="303"/>
      <c r="AC66" s="303"/>
      <c r="AD66" s="303"/>
      <c r="AE66" s="303"/>
      <c r="AF66" s="303"/>
      <c r="AG66" s="304"/>
      <c r="AH66" s="305"/>
      <c r="AI66" s="301"/>
      <c r="AJ66" s="301"/>
      <c r="AK66" s="304"/>
      <c r="AL66" s="304"/>
      <c r="AM66" s="304"/>
    </row>
    <row r="67" spans="1:39" s="306" customFormat="1" ht="12.75" customHeight="1">
      <c r="A67" s="361"/>
      <c r="B67" s="359"/>
      <c r="C67" s="323"/>
      <c r="D67" s="323" t="s">
        <v>945</v>
      </c>
      <c r="E67" s="324" t="s">
        <v>860</v>
      </c>
      <c r="F67" s="324">
        <v>37</v>
      </c>
      <c r="G67" s="324"/>
      <c r="H67" s="324">
        <v>52</v>
      </c>
      <c r="I67" s="325"/>
      <c r="J67" s="357"/>
      <c r="K67" s="326">
        <f>F67-H67</f>
        <v>-15</v>
      </c>
      <c r="L67" s="327">
        <v>50</v>
      </c>
      <c r="M67" s="363"/>
      <c r="N67" s="326">
        <v>40</v>
      </c>
      <c r="O67" s="357"/>
      <c r="P67" s="359"/>
      <c r="Q67" s="300"/>
      <c r="R67" s="301"/>
      <c r="S67" s="302"/>
      <c r="T67" s="303"/>
      <c r="U67" s="303"/>
      <c r="V67" s="303"/>
      <c r="W67" s="303"/>
      <c r="X67" s="303"/>
      <c r="Y67" s="303"/>
      <c r="Z67" s="303"/>
      <c r="AA67" s="303"/>
      <c r="AB67" s="303"/>
      <c r="AC67" s="303"/>
      <c r="AD67" s="303"/>
      <c r="AE67" s="303"/>
      <c r="AF67" s="303"/>
      <c r="AG67" s="304"/>
      <c r="AH67" s="305"/>
      <c r="AI67" s="301"/>
      <c r="AJ67" s="301"/>
      <c r="AK67" s="304"/>
      <c r="AL67" s="304"/>
      <c r="AM67" s="304"/>
    </row>
    <row r="68" spans="1:39" s="306" customFormat="1" ht="12.75" customHeight="1">
      <c r="A68" s="309">
        <v>3</v>
      </c>
      <c r="B68" s="310">
        <v>45356</v>
      </c>
      <c r="C68" s="237"/>
      <c r="D68" s="237" t="s">
        <v>954</v>
      </c>
      <c r="E68" s="309" t="s">
        <v>589</v>
      </c>
      <c r="F68" s="309">
        <v>240</v>
      </c>
      <c r="G68" s="309">
        <v>90</v>
      </c>
      <c r="H68" s="309">
        <v>300</v>
      </c>
      <c r="I68" s="309" t="s">
        <v>955</v>
      </c>
      <c r="J68" s="332" t="s">
        <v>794</v>
      </c>
      <c r="K68" s="279">
        <f>H68-F68</f>
        <v>60</v>
      </c>
      <c r="L68" s="333">
        <v>50</v>
      </c>
      <c r="M68" s="334">
        <f t="shared" ref="M68" si="37">(K68*N68)-L68</f>
        <v>850</v>
      </c>
      <c r="N68" s="279">
        <v>15</v>
      </c>
      <c r="O68" s="332" t="s">
        <v>580</v>
      </c>
      <c r="P68" s="310">
        <v>45356</v>
      </c>
      <c r="Q68" s="300"/>
      <c r="R68" s="301"/>
      <c r="S68" s="302" t="s">
        <v>579</v>
      </c>
      <c r="T68" s="303"/>
      <c r="U68" s="303"/>
      <c r="V68" s="303"/>
      <c r="W68" s="303"/>
      <c r="X68" s="303"/>
      <c r="Y68" s="303"/>
      <c r="Z68" s="303"/>
      <c r="AA68" s="303"/>
      <c r="AB68" s="303"/>
      <c r="AC68" s="303"/>
      <c r="AD68" s="303"/>
      <c r="AE68" s="303"/>
      <c r="AF68" s="303"/>
      <c r="AG68" s="304"/>
      <c r="AH68" s="305"/>
      <c r="AI68" s="301"/>
      <c r="AJ68" s="301"/>
      <c r="AK68" s="304"/>
      <c r="AL68" s="304"/>
      <c r="AM68" s="304"/>
    </row>
    <row r="69" spans="1:39" s="306" customFormat="1" ht="12.75" customHeight="1">
      <c r="A69" s="309">
        <v>4</v>
      </c>
      <c r="B69" s="310">
        <v>45356</v>
      </c>
      <c r="C69" s="237"/>
      <c r="D69" s="237" t="s">
        <v>956</v>
      </c>
      <c r="E69" s="309" t="s">
        <v>589</v>
      </c>
      <c r="F69" s="309">
        <v>30</v>
      </c>
      <c r="G69" s="309">
        <v>5</v>
      </c>
      <c r="H69" s="309">
        <v>45</v>
      </c>
      <c r="I69" s="309" t="s">
        <v>957</v>
      </c>
      <c r="J69" s="332" t="s">
        <v>961</v>
      </c>
      <c r="K69" s="279">
        <f>H69-F69</f>
        <v>15</v>
      </c>
      <c r="L69" s="333">
        <v>50</v>
      </c>
      <c r="M69" s="334">
        <f t="shared" ref="M69" si="38">(K69*N69)-L69</f>
        <v>550</v>
      </c>
      <c r="N69" s="279">
        <v>40</v>
      </c>
      <c r="O69" s="332" t="s">
        <v>580</v>
      </c>
      <c r="P69" s="310">
        <v>45356</v>
      </c>
      <c r="Q69" s="300"/>
      <c r="R69" s="301"/>
      <c r="S69" s="302" t="s">
        <v>879</v>
      </c>
      <c r="T69" s="303"/>
      <c r="U69" s="303"/>
      <c r="V69" s="303"/>
      <c r="W69" s="303"/>
      <c r="X69" s="303"/>
      <c r="Y69" s="303"/>
      <c r="Z69" s="303"/>
      <c r="AA69" s="303"/>
      <c r="AB69" s="303"/>
      <c r="AC69" s="303"/>
      <c r="AD69" s="303"/>
      <c r="AE69" s="303"/>
      <c r="AF69" s="303"/>
      <c r="AG69" s="304"/>
      <c r="AH69" s="305"/>
      <c r="AI69" s="301"/>
      <c r="AJ69" s="301"/>
      <c r="AK69" s="304"/>
      <c r="AL69" s="304"/>
      <c r="AM69" s="304"/>
    </row>
    <row r="70" spans="1:39" s="306" customFormat="1" ht="12.75" customHeight="1">
      <c r="A70" s="283">
        <v>5</v>
      </c>
      <c r="B70" s="284">
        <v>45356</v>
      </c>
      <c r="C70" s="285"/>
      <c r="D70" s="285" t="s">
        <v>958</v>
      </c>
      <c r="E70" s="283" t="s">
        <v>860</v>
      </c>
      <c r="F70" s="283">
        <v>250</v>
      </c>
      <c r="G70" s="283">
        <v>305</v>
      </c>
      <c r="H70" s="283">
        <v>297.5</v>
      </c>
      <c r="I70" s="283" t="s">
        <v>959</v>
      </c>
      <c r="J70" s="287" t="s">
        <v>960</v>
      </c>
      <c r="K70" s="292">
        <f>F70-H70</f>
        <v>-47.5</v>
      </c>
      <c r="L70" s="313">
        <v>50</v>
      </c>
      <c r="M70" s="314">
        <f t="shared" ref="M70" si="39">(K70*N70)-L70</f>
        <v>-2425</v>
      </c>
      <c r="N70" s="292">
        <v>50</v>
      </c>
      <c r="O70" s="287" t="s">
        <v>590</v>
      </c>
      <c r="P70" s="284">
        <v>45356</v>
      </c>
      <c r="Q70" s="300"/>
      <c r="R70" s="301"/>
      <c r="S70" s="302" t="s">
        <v>579</v>
      </c>
      <c r="T70" s="303"/>
      <c r="U70" s="303"/>
      <c r="V70" s="303"/>
      <c r="W70" s="303"/>
      <c r="X70" s="303"/>
      <c r="Y70" s="303"/>
      <c r="Z70" s="303"/>
      <c r="AA70" s="303"/>
      <c r="AB70" s="303"/>
      <c r="AC70" s="303"/>
      <c r="AD70" s="303"/>
      <c r="AE70" s="303"/>
      <c r="AF70" s="303"/>
      <c r="AG70" s="304"/>
      <c r="AH70" s="305"/>
      <c r="AI70" s="301"/>
      <c r="AJ70" s="301"/>
      <c r="AK70" s="304"/>
      <c r="AL70" s="304"/>
      <c r="AM70" s="304"/>
    </row>
    <row r="71" spans="1:39" s="306" customFormat="1" ht="12.75" customHeight="1">
      <c r="A71" s="364">
        <v>6</v>
      </c>
      <c r="B71" s="366">
        <v>45358</v>
      </c>
      <c r="C71" s="237"/>
      <c r="D71" s="237" t="s">
        <v>984</v>
      </c>
      <c r="E71" s="309" t="s">
        <v>589</v>
      </c>
      <c r="F71" s="309">
        <v>37.5</v>
      </c>
      <c r="G71" s="309"/>
      <c r="H71" s="309">
        <v>42.5</v>
      </c>
      <c r="I71" s="205"/>
      <c r="J71" s="368" t="s">
        <v>1053</v>
      </c>
      <c r="K71" s="279">
        <f>H71-F71</f>
        <v>5</v>
      </c>
      <c r="L71" s="333">
        <v>50</v>
      </c>
      <c r="M71" s="370">
        <v>1500</v>
      </c>
      <c r="N71" s="279">
        <v>400</v>
      </c>
      <c r="O71" s="368" t="s">
        <v>580</v>
      </c>
      <c r="P71" s="366">
        <v>45363</v>
      </c>
      <c r="Q71" s="300"/>
      <c r="R71" s="301"/>
      <c r="S71" s="302" t="s">
        <v>579</v>
      </c>
      <c r="T71" s="303"/>
      <c r="U71" s="303"/>
      <c r="V71" s="303"/>
      <c r="W71" s="303"/>
      <c r="X71" s="303"/>
      <c r="Y71" s="303"/>
      <c r="Z71" s="303"/>
      <c r="AA71" s="303"/>
      <c r="AB71" s="303"/>
      <c r="AC71" s="303"/>
      <c r="AD71" s="303"/>
      <c r="AE71" s="303"/>
      <c r="AF71" s="303"/>
      <c r="AG71" s="304"/>
      <c r="AH71" s="305"/>
      <c r="AI71" s="301"/>
      <c r="AJ71" s="301"/>
      <c r="AK71" s="304"/>
      <c r="AL71" s="304"/>
      <c r="AM71" s="304"/>
    </row>
    <row r="72" spans="1:39" s="306" customFormat="1" ht="12.75" customHeight="1">
      <c r="A72" s="365"/>
      <c r="B72" s="367"/>
      <c r="C72" s="237"/>
      <c r="D72" s="237" t="s">
        <v>985</v>
      </c>
      <c r="E72" s="309" t="s">
        <v>860</v>
      </c>
      <c r="F72" s="309">
        <v>21.5</v>
      </c>
      <c r="G72" s="309"/>
      <c r="H72" s="309">
        <v>22.5</v>
      </c>
      <c r="I72" s="205"/>
      <c r="J72" s="369"/>
      <c r="K72" s="279">
        <f>F72-H72</f>
        <v>-1</v>
      </c>
      <c r="L72" s="333">
        <v>50</v>
      </c>
      <c r="M72" s="371"/>
      <c r="N72" s="279">
        <v>400</v>
      </c>
      <c r="O72" s="369"/>
      <c r="P72" s="367"/>
      <c r="Q72" s="300"/>
      <c r="R72" s="301"/>
      <c r="S72" s="302"/>
      <c r="T72" s="303"/>
      <c r="U72" s="303"/>
      <c r="V72" s="303"/>
      <c r="W72" s="303"/>
      <c r="X72" s="303"/>
      <c r="Y72" s="303"/>
      <c r="Z72" s="303"/>
      <c r="AA72" s="303"/>
      <c r="AB72" s="303"/>
      <c r="AC72" s="303"/>
      <c r="AD72" s="303"/>
      <c r="AE72" s="303"/>
      <c r="AF72" s="303"/>
      <c r="AG72" s="304"/>
      <c r="AH72" s="305"/>
      <c r="AI72" s="301"/>
      <c r="AJ72" s="301"/>
      <c r="AK72" s="304"/>
      <c r="AL72" s="304"/>
      <c r="AM72" s="304"/>
    </row>
    <row r="73" spans="1:39" s="306" customFormat="1" ht="12.75" customHeight="1">
      <c r="A73" s="309">
        <v>7</v>
      </c>
      <c r="B73" s="310">
        <v>45358</v>
      </c>
      <c r="C73" s="237"/>
      <c r="D73" s="237" t="s">
        <v>991</v>
      </c>
      <c r="E73" s="309" t="s">
        <v>589</v>
      </c>
      <c r="F73" s="309">
        <v>16</v>
      </c>
      <c r="G73" s="309">
        <v>0</v>
      </c>
      <c r="H73" s="309">
        <v>41</v>
      </c>
      <c r="I73" s="205" t="s">
        <v>992</v>
      </c>
      <c r="J73" s="332" t="s">
        <v>747</v>
      </c>
      <c r="K73" s="279">
        <f>H73-F73</f>
        <v>25</v>
      </c>
      <c r="L73" s="333">
        <v>50</v>
      </c>
      <c r="M73" s="334">
        <f t="shared" ref="M73:M74" si="40">(K73*N73)-L73</f>
        <v>1200</v>
      </c>
      <c r="N73" s="279">
        <v>50</v>
      </c>
      <c r="O73" s="332" t="s">
        <v>580</v>
      </c>
      <c r="P73" s="310">
        <v>45358</v>
      </c>
      <c r="Q73" s="300"/>
      <c r="R73" s="301"/>
      <c r="S73" s="302" t="s">
        <v>579</v>
      </c>
      <c r="T73" s="303"/>
      <c r="U73" s="303"/>
      <c r="V73" s="303"/>
      <c r="W73" s="303"/>
      <c r="X73" s="303"/>
      <c r="Y73" s="303"/>
      <c r="Z73" s="303"/>
      <c r="AA73" s="303"/>
      <c r="AB73" s="303"/>
      <c r="AC73" s="303"/>
      <c r="AD73" s="303"/>
      <c r="AE73" s="303"/>
      <c r="AF73" s="303"/>
      <c r="AG73" s="304"/>
      <c r="AH73" s="305"/>
      <c r="AI73" s="301"/>
      <c r="AJ73" s="301"/>
      <c r="AK73" s="304"/>
      <c r="AL73" s="304"/>
      <c r="AM73" s="304"/>
    </row>
    <row r="74" spans="1:39" ht="12.75" customHeight="1">
      <c r="A74" s="283">
        <v>8</v>
      </c>
      <c r="B74" s="284">
        <v>45362</v>
      </c>
      <c r="C74" s="285"/>
      <c r="D74" s="285" t="s">
        <v>1010</v>
      </c>
      <c r="E74" s="283" t="s">
        <v>589</v>
      </c>
      <c r="F74" s="283">
        <v>295</v>
      </c>
      <c r="G74" s="283">
        <v>190</v>
      </c>
      <c r="H74" s="283">
        <v>190</v>
      </c>
      <c r="I74" s="286" t="s">
        <v>1011</v>
      </c>
      <c r="J74" s="287" t="s">
        <v>1012</v>
      </c>
      <c r="K74" s="292">
        <f>H74-F74</f>
        <v>-105</v>
      </c>
      <c r="L74" s="313">
        <v>50</v>
      </c>
      <c r="M74" s="314">
        <f t="shared" si="40"/>
        <v>-1625</v>
      </c>
      <c r="N74" s="292">
        <v>15</v>
      </c>
      <c r="O74" s="287" t="s">
        <v>590</v>
      </c>
      <c r="P74" s="284">
        <v>45362</v>
      </c>
      <c r="Q74" s="259"/>
      <c r="R74" s="137"/>
      <c r="S74" s="5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38"/>
      <c r="AH74" s="139"/>
      <c r="AI74" s="137"/>
      <c r="AJ74" s="137"/>
      <c r="AK74" s="138"/>
      <c r="AL74" s="138"/>
      <c r="AM74" s="138"/>
    </row>
    <row r="75" spans="1:39" ht="12.75" customHeight="1">
      <c r="A75" s="364">
        <v>9</v>
      </c>
      <c r="B75" s="366">
        <v>45362</v>
      </c>
      <c r="C75" s="237"/>
      <c r="D75" s="237" t="s">
        <v>1017</v>
      </c>
      <c r="E75" s="309" t="s">
        <v>860</v>
      </c>
      <c r="F75" s="309">
        <v>35</v>
      </c>
      <c r="G75" s="309"/>
      <c r="H75" s="309">
        <v>33.5</v>
      </c>
      <c r="I75" s="205"/>
      <c r="J75" s="368" t="s">
        <v>1038</v>
      </c>
      <c r="K75" s="279">
        <f>F75-H75</f>
        <v>1.5</v>
      </c>
      <c r="L75" s="333">
        <v>50</v>
      </c>
      <c r="M75" s="370">
        <v>400</v>
      </c>
      <c r="N75" s="279">
        <v>40</v>
      </c>
      <c r="O75" s="368" t="s">
        <v>580</v>
      </c>
      <c r="P75" s="366">
        <v>45363</v>
      </c>
      <c r="Q75" s="259"/>
      <c r="R75" s="137"/>
      <c r="S75" s="5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38"/>
      <c r="AH75" s="139"/>
      <c r="AI75" s="137"/>
      <c r="AJ75" s="137"/>
      <c r="AK75" s="138"/>
      <c r="AL75" s="138"/>
      <c r="AM75" s="138"/>
    </row>
    <row r="76" spans="1:39" ht="12.75" customHeight="1">
      <c r="A76" s="365"/>
      <c r="B76" s="367"/>
      <c r="C76" s="237"/>
      <c r="D76" s="237" t="s">
        <v>1018</v>
      </c>
      <c r="E76" s="309" t="s">
        <v>860</v>
      </c>
      <c r="F76" s="309">
        <v>21</v>
      </c>
      <c r="G76" s="309"/>
      <c r="H76" s="309">
        <v>10</v>
      </c>
      <c r="I76" s="205"/>
      <c r="J76" s="369"/>
      <c r="K76" s="279">
        <f>F76-H76</f>
        <v>11</v>
      </c>
      <c r="L76" s="333">
        <v>50</v>
      </c>
      <c r="M76" s="371"/>
      <c r="N76" s="279">
        <v>40</v>
      </c>
      <c r="O76" s="369"/>
      <c r="P76" s="367"/>
      <c r="Q76" s="259"/>
      <c r="R76" s="137"/>
      <c r="S76" s="54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38"/>
      <c r="AH76" s="139"/>
      <c r="AI76" s="137"/>
      <c r="AJ76" s="137"/>
      <c r="AK76" s="138"/>
      <c r="AL76" s="138"/>
      <c r="AM76" s="138"/>
    </row>
    <row r="77" spans="1:39" ht="12.75" customHeight="1">
      <c r="A77" s="309">
        <v>10</v>
      </c>
      <c r="B77" s="310">
        <v>45363</v>
      </c>
      <c r="C77" s="237"/>
      <c r="D77" s="237" t="s">
        <v>1039</v>
      </c>
      <c r="E77" s="309" t="s">
        <v>589</v>
      </c>
      <c r="F77" s="309">
        <v>19</v>
      </c>
      <c r="G77" s="309">
        <v>0</v>
      </c>
      <c r="H77" s="309">
        <v>45</v>
      </c>
      <c r="I77" s="205" t="s">
        <v>1040</v>
      </c>
      <c r="J77" s="332" t="s">
        <v>938</v>
      </c>
      <c r="K77" s="279">
        <f>H77-F77</f>
        <v>26</v>
      </c>
      <c r="L77" s="333">
        <v>50</v>
      </c>
      <c r="M77" s="334">
        <f t="shared" ref="M77:M79" si="41">(K77*N77)-L77</f>
        <v>990</v>
      </c>
      <c r="N77" s="279">
        <v>40</v>
      </c>
      <c r="O77" s="332" t="s">
        <v>580</v>
      </c>
      <c r="P77" s="310">
        <v>45363</v>
      </c>
      <c r="Q77" s="259"/>
      <c r="R77" s="137"/>
      <c r="S77" s="54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38"/>
      <c r="AH77" s="139"/>
      <c r="AI77" s="137"/>
      <c r="AJ77" s="137"/>
      <c r="AK77" s="138"/>
      <c r="AL77" s="138"/>
      <c r="AM77" s="138"/>
    </row>
    <row r="78" spans="1:39" ht="12.75" customHeight="1">
      <c r="A78" s="309">
        <v>11</v>
      </c>
      <c r="B78" s="310">
        <v>45363</v>
      </c>
      <c r="C78" s="237"/>
      <c r="D78" s="237" t="s">
        <v>1045</v>
      </c>
      <c r="E78" s="309" t="s">
        <v>860</v>
      </c>
      <c r="F78" s="309">
        <v>72</v>
      </c>
      <c r="G78" s="309">
        <v>110</v>
      </c>
      <c r="H78" s="309">
        <v>52</v>
      </c>
      <c r="I78" s="343" t="s">
        <v>1046</v>
      </c>
      <c r="J78" s="332" t="s">
        <v>1051</v>
      </c>
      <c r="K78" s="279">
        <f>F78-H78</f>
        <v>20</v>
      </c>
      <c r="L78" s="333">
        <v>50</v>
      </c>
      <c r="M78" s="334">
        <f t="shared" si="41"/>
        <v>950</v>
      </c>
      <c r="N78" s="279">
        <v>50</v>
      </c>
      <c r="O78" s="332" t="s">
        <v>580</v>
      </c>
      <c r="P78" s="310">
        <v>45363</v>
      </c>
      <c r="Q78" s="259"/>
      <c r="R78" s="137"/>
      <c r="S78" s="5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38"/>
      <c r="AH78" s="139"/>
      <c r="AI78" s="137"/>
      <c r="AJ78" s="137"/>
      <c r="AK78" s="138"/>
      <c r="AL78" s="138"/>
      <c r="AM78" s="138"/>
    </row>
    <row r="79" spans="1:39" ht="12.75" customHeight="1">
      <c r="A79" s="283">
        <v>12</v>
      </c>
      <c r="B79" s="284">
        <v>45363</v>
      </c>
      <c r="C79" s="285"/>
      <c r="D79" s="285" t="s">
        <v>1047</v>
      </c>
      <c r="E79" s="283" t="s">
        <v>860</v>
      </c>
      <c r="F79" s="283">
        <v>80</v>
      </c>
      <c r="G79" s="283">
        <v>140</v>
      </c>
      <c r="H79" s="283">
        <v>115</v>
      </c>
      <c r="I79" s="286">
        <v>1</v>
      </c>
      <c r="J79" s="287" t="s">
        <v>1052</v>
      </c>
      <c r="K79" s="292">
        <f>F79-H79</f>
        <v>-35</v>
      </c>
      <c r="L79" s="313">
        <v>50</v>
      </c>
      <c r="M79" s="314">
        <f t="shared" si="41"/>
        <v>-575</v>
      </c>
      <c r="N79" s="292">
        <v>15</v>
      </c>
      <c r="O79" s="287" t="s">
        <v>590</v>
      </c>
      <c r="P79" s="284">
        <v>45363</v>
      </c>
      <c r="Q79" s="259"/>
      <c r="R79" s="137"/>
      <c r="S79" s="54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38"/>
      <c r="AH79" s="139"/>
      <c r="AI79" s="137"/>
      <c r="AJ79" s="137"/>
      <c r="AK79" s="138"/>
      <c r="AL79" s="138"/>
      <c r="AM79" s="138"/>
    </row>
    <row r="80" spans="1:39" ht="12.75" customHeight="1">
      <c r="A80" s="207"/>
      <c r="B80" s="265"/>
      <c r="C80" s="260"/>
      <c r="D80" s="260"/>
      <c r="E80" s="207"/>
      <c r="F80" s="207"/>
      <c r="G80" s="207"/>
      <c r="H80" s="207"/>
      <c r="I80" s="209"/>
      <c r="J80" s="209"/>
      <c r="K80" s="207"/>
      <c r="L80" s="210"/>
      <c r="M80" s="342"/>
      <c r="N80" s="207"/>
      <c r="O80" s="209"/>
      <c r="P80" s="265"/>
      <c r="Q80" s="259"/>
      <c r="R80" s="137"/>
      <c r="S80" s="5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38"/>
      <c r="AH80" s="139"/>
      <c r="AI80" s="137"/>
      <c r="AJ80" s="137"/>
      <c r="AK80" s="138"/>
      <c r="AL80" s="138"/>
      <c r="AM80" s="138"/>
    </row>
    <row r="81" spans="1:39" s="306" customFormat="1" ht="12.75" customHeight="1">
      <c r="A81" s="296"/>
      <c r="B81" s="297"/>
      <c r="C81" s="298"/>
      <c r="D81" s="298"/>
      <c r="E81" s="296"/>
      <c r="F81" s="296"/>
      <c r="G81" s="296"/>
      <c r="H81" s="296"/>
      <c r="I81" s="299"/>
      <c r="J81" s="299"/>
      <c r="K81" s="296"/>
      <c r="L81" s="308"/>
      <c r="M81" s="307"/>
      <c r="N81" s="296"/>
      <c r="O81" s="299"/>
      <c r="P81" s="297"/>
      <c r="Q81" s="300"/>
      <c r="R81" s="301"/>
      <c r="S81" s="302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4"/>
      <c r="AH81" s="305"/>
      <c r="AI81" s="301"/>
      <c r="AJ81" s="301"/>
      <c r="AK81" s="304"/>
      <c r="AL81" s="304"/>
      <c r="AM81" s="304"/>
    </row>
    <row r="82" spans="1:39" ht="38.25" customHeight="1">
      <c r="A82" s="91" t="s">
        <v>601</v>
      </c>
      <c r="B82" s="144"/>
      <c r="C82" s="144"/>
      <c r="D82" s="145"/>
      <c r="E82" s="126"/>
      <c r="F82" s="6"/>
      <c r="G82" s="6"/>
      <c r="H82" s="127"/>
      <c r="I82" s="146"/>
      <c r="J82" s="1"/>
      <c r="K82" s="6"/>
      <c r="L82" s="6"/>
      <c r="M82" s="6"/>
      <c r="N82" s="1"/>
      <c r="O82" s="1"/>
      <c r="R82" s="1"/>
      <c r="S82" s="6"/>
      <c r="T82" s="1"/>
      <c r="U82" s="1"/>
      <c r="V82" s="1"/>
      <c r="W82" s="1"/>
      <c r="X82" s="1"/>
      <c r="Y82" s="6"/>
      <c r="Z82" s="1"/>
      <c r="AA82" s="1"/>
      <c r="AB82" s="1"/>
      <c r="AC82" s="1"/>
      <c r="AD82" s="1"/>
      <c r="AE82" s="6"/>
      <c r="AF82" s="1"/>
      <c r="AG82" s="1"/>
      <c r="AH82" s="1"/>
      <c r="AI82" s="1"/>
      <c r="AJ82" s="1"/>
      <c r="AK82" s="6"/>
      <c r="AL82" s="1"/>
    </row>
    <row r="83" spans="1:39" ht="38.25">
      <c r="A83" s="92" t="s">
        <v>16</v>
      </c>
      <c r="B83" s="93" t="s">
        <v>553</v>
      </c>
      <c r="C83" s="93"/>
      <c r="D83" s="94" t="s">
        <v>564</v>
      </c>
      <c r="E83" s="93" t="s">
        <v>565</v>
      </c>
      <c r="F83" s="93" t="s">
        <v>566</v>
      </c>
      <c r="G83" s="93" t="s">
        <v>567</v>
      </c>
      <c r="H83" s="93" t="s">
        <v>568</v>
      </c>
      <c r="I83" s="93" t="s">
        <v>569</v>
      </c>
      <c r="J83" s="92" t="s">
        <v>570</v>
      </c>
      <c r="K83" s="130" t="s">
        <v>588</v>
      </c>
      <c r="L83" s="131" t="s">
        <v>572</v>
      </c>
      <c r="M83" s="95" t="s">
        <v>573</v>
      </c>
      <c r="N83" s="93" t="s">
        <v>574</v>
      </c>
      <c r="O83" s="94" t="s">
        <v>575</v>
      </c>
      <c r="P83" s="217" t="s">
        <v>576</v>
      </c>
      <c r="Q83" s="219" t="s">
        <v>853</v>
      </c>
      <c r="R83" s="37"/>
      <c r="S83" s="6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</row>
    <row r="84" spans="1:39" ht="14.25" customHeight="1">
      <c r="A84" s="315">
        <v>1</v>
      </c>
      <c r="B84" s="316">
        <v>45336</v>
      </c>
      <c r="C84" s="317"/>
      <c r="D84" s="317" t="s">
        <v>882</v>
      </c>
      <c r="E84" s="315" t="s">
        <v>577</v>
      </c>
      <c r="F84" s="315" t="s">
        <v>880</v>
      </c>
      <c r="G84" s="315">
        <v>818</v>
      </c>
      <c r="H84" s="315"/>
      <c r="I84" s="315" t="s">
        <v>881</v>
      </c>
      <c r="J84" s="318" t="s">
        <v>578</v>
      </c>
      <c r="K84" s="318"/>
      <c r="L84" s="319"/>
      <c r="M84" s="320"/>
      <c r="N84" s="321"/>
      <c r="O84" s="322"/>
      <c r="P84" s="208"/>
      <c r="Q84" s="208"/>
      <c r="R84" s="37"/>
      <c r="S84" s="37" t="s">
        <v>579</v>
      </c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</row>
    <row r="85" spans="1:39" ht="12.75" customHeight="1">
      <c r="A85" s="309">
        <v>2</v>
      </c>
      <c r="B85" s="275">
        <v>45345</v>
      </c>
      <c r="C85" s="237"/>
      <c r="D85" s="237" t="s">
        <v>151</v>
      </c>
      <c r="E85" s="309" t="s">
        <v>577</v>
      </c>
      <c r="F85" s="309">
        <v>240</v>
      </c>
      <c r="G85" s="309">
        <v>205</v>
      </c>
      <c r="H85" s="309">
        <v>266</v>
      </c>
      <c r="I85" s="309" t="s">
        <v>908</v>
      </c>
      <c r="J85" s="279" t="s">
        <v>938</v>
      </c>
      <c r="K85" s="279">
        <f t="shared" ref="K85" si="42">H85-F85</f>
        <v>26</v>
      </c>
      <c r="L85" s="280">
        <f t="shared" ref="L85" si="43">(F85*-0.3)/100</f>
        <v>-0.72</v>
      </c>
      <c r="M85" s="281">
        <f t="shared" ref="M85" si="44">(K85+L85)/F85</f>
        <v>0.10533333333333333</v>
      </c>
      <c r="N85" s="279" t="s">
        <v>580</v>
      </c>
      <c r="O85" s="282">
        <v>45355</v>
      </c>
      <c r="P85" s="275"/>
      <c r="Q85" s="208"/>
      <c r="S85" s="6" t="s">
        <v>579</v>
      </c>
      <c r="T85" s="1"/>
      <c r="U85" s="1"/>
      <c r="V85" s="1"/>
      <c r="W85" s="1"/>
      <c r="X85" s="1"/>
      <c r="Y85" s="1"/>
      <c r="Z85" s="1"/>
    </row>
    <row r="86" spans="1:39" ht="12.75" customHeight="1">
      <c r="A86" s="207">
        <v>3</v>
      </c>
      <c r="B86" s="208">
        <v>45356</v>
      </c>
      <c r="C86" s="260"/>
      <c r="D86" s="260" t="s">
        <v>300</v>
      </c>
      <c r="E86" s="207" t="s">
        <v>577</v>
      </c>
      <c r="F86" s="207" t="s">
        <v>965</v>
      </c>
      <c r="G86" s="207">
        <v>35</v>
      </c>
      <c r="H86" s="207"/>
      <c r="I86" s="207" t="s">
        <v>952</v>
      </c>
      <c r="J86" s="207" t="s">
        <v>578</v>
      </c>
      <c r="K86" s="207"/>
      <c r="L86" s="330"/>
      <c r="M86" s="331"/>
      <c r="N86" s="207"/>
      <c r="O86" s="265"/>
      <c r="P86" s="208"/>
      <c r="Q86" s="328"/>
      <c r="S86" s="329"/>
      <c r="T86" s="239"/>
      <c r="U86" s="239"/>
      <c r="V86" s="239"/>
      <c r="W86" s="239"/>
      <c r="X86" s="239"/>
      <c r="Y86" s="239"/>
      <c r="Z86" s="239"/>
    </row>
    <row r="87" spans="1:39" ht="12.75" customHeight="1">
      <c r="A87" s="207"/>
      <c r="B87" s="208"/>
      <c r="C87" s="260"/>
      <c r="D87" s="260"/>
      <c r="E87" s="207"/>
      <c r="F87" s="207"/>
      <c r="G87" s="207"/>
      <c r="H87" s="207"/>
      <c r="I87" s="207"/>
      <c r="J87" s="207"/>
      <c r="K87" s="207"/>
      <c r="L87" s="330"/>
      <c r="M87" s="331"/>
      <c r="N87" s="207"/>
      <c r="O87" s="265"/>
      <c r="P87" s="208"/>
      <c r="Q87" s="328"/>
      <c r="S87" s="329"/>
      <c r="T87" s="239"/>
      <c r="U87" s="239"/>
      <c r="V87" s="239"/>
      <c r="W87" s="239"/>
      <c r="X87" s="239"/>
      <c r="Y87" s="239"/>
      <c r="Z87" s="239"/>
    </row>
    <row r="88" spans="1:39" ht="12.75" customHeight="1">
      <c r="A88" s="112" t="s">
        <v>581</v>
      </c>
      <c r="B88" s="112"/>
      <c r="C88" s="112"/>
      <c r="D88" s="112"/>
      <c r="E88" s="37"/>
      <c r="F88" s="119" t="s">
        <v>583</v>
      </c>
      <c r="G88" s="54"/>
      <c r="H88" s="54"/>
      <c r="I88" s="54"/>
      <c r="J88" s="6"/>
      <c r="K88" s="132"/>
      <c r="L88" s="133"/>
      <c r="M88" s="6"/>
      <c r="N88" s="102"/>
      <c r="O88" s="147"/>
      <c r="P88" s="1"/>
      <c r="Q88" s="228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39" ht="12.75" customHeight="1">
      <c r="A89" s="118" t="s">
        <v>582</v>
      </c>
      <c r="B89" s="112"/>
      <c r="C89" s="112"/>
      <c r="D89" s="112"/>
      <c r="E89" s="6"/>
      <c r="F89" s="119" t="s">
        <v>586</v>
      </c>
      <c r="G89" s="6"/>
      <c r="H89" s="6" t="s">
        <v>603</v>
      </c>
      <c r="I89" s="6"/>
      <c r="J89" s="1"/>
      <c r="K89" s="6"/>
      <c r="L89" s="6"/>
      <c r="M89" s="6"/>
      <c r="N89" s="1"/>
      <c r="O89" s="1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39" ht="12.75" customHeight="1">
      <c r="A90" s="118"/>
      <c r="B90" s="112"/>
      <c r="C90" s="112"/>
      <c r="D90" s="112"/>
      <c r="E90" s="6"/>
      <c r="F90" s="119"/>
      <c r="G90" s="6"/>
      <c r="H90" s="6"/>
      <c r="I90" s="6"/>
      <c r="J90" s="1"/>
      <c r="K90" s="6"/>
      <c r="L90" s="6"/>
      <c r="M90" s="6"/>
      <c r="N90" s="1"/>
      <c r="O90" s="1"/>
      <c r="R90" s="1"/>
      <c r="S90" s="54"/>
      <c r="T90" s="1"/>
      <c r="U90" s="1"/>
      <c r="V90" s="1"/>
      <c r="W90" s="1"/>
      <c r="X90" s="1"/>
      <c r="Y90" s="1"/>
      <c r="Z90" s="1"/>
      <c r="AA90" s="1"/>
    </row>
    <row r="91" spans="1:39" ht="12.75" customHeight="1">
      <c r="A91" s="118"/>
      <c r="B91" s="112"/>
      <c r="C91" s="112"/>
      <c r="D91" s="112"/>
      <c r="E91" s="6"/>
      <c r="F91" s="119"/>
      <c r="G91" s="54"/>
      <c r="H91" s="37"/>
      <c r="I91" s="54"/>
      <c r="J91" s="6"/>
      <c r="K91" s="132"/>
      <c r="L91" s="133"/>
      <c r="M91" s="6"/>
      <c r="N91" s="102"/>
      <c r="O91" s="134"/>
      <c r="P91" s="1"/>
      <c r="Q91" s="228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39" ht="12.75" customHeight="1">
      <c r="A92" s="118"/>
      <c r="B92" s="112"/>
      <c r="C92" s="112"/>
      <c r="D92" s="112"/>
      <c r="E92" s="6"/>
      <c r="F92" s="119"/>
      <c r="G92" s="54"/>
      <c r="H92" s="37"/>
      <c r="I92" s="54"/>
      <c r="J92" s="6"/>
      <c r="K92" s="132"/>
      <c r="L92" s="133"/>
      <c r="M92" s="6"/>
      <c r="N92" s="102"/>
      <c r="O92" s="134"/>
      <c r="P92" s="1"/>
      <c r="Q92" s="228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39" ht="12.75" customHeight="1">
      <c r="A93" s="118"/>
      <c r="B93" s="112"/>
      <c r="C93" s="112"/>
      <c r="D93" s="112"/>
      <c r="E93" s="6"/>
      <c r="F93" s="119"/>
      <c r="G93" s="54"/>
      <c r="H93" s="37"/>
      <c r="I93" s="54"/>
      <c r="J93" s="6"/>
      <c r="K93" s="132"/>
      <c r="L93" s="133"/>
      <c r="M93" s="6"/>
      <c r="N93" s="102"/>
      <c r="O93" s="134"/>
      <c r="P93" s="1"/>
      <c r="Q93" s="228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39" ht="12.75" customHeight="1">
      <c r="A94" s="118"/>
      <c r="B94" s="112"/>
      <c r="C94" s="112"/>
      <c r="D94" s="112"/>
      <c r="E94" s="6"/>
      <c r="F94" s="119"/>
      <c r="G94" s="54"/>
      <c r="H94" s="37"/>
      <c r="I94" s="54"/>
      <c r="J94" s="6"/>
      <c r="K94" s="132"/>
      <c r="L94" s="133"/>
      <c r="M94" s="6"/>
      <c r="N94" s="102"/>
      <c r="O94" s="134"/>
      <c r="P94" s="1"/>
      <c r="Q94" s="228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39" ht="12.75" customHeight="1">
      <c r="A95" s="118"/>
      <c r="B95" s="112"/>
      <c r="C95" s="112"/>
      <c r="D95" s="112"/>
      <c r="E95" s="6"/>
      <c r="F95" s="119"/>
      <c r="G95" s="54"/>
      <c r="H95" s="37"/>
      <c r="I95" s="54"/>
      <c r="J95" s="6"/>
      <c r="K95" s="132"/>
      <c r="L95" s="133"/>
      <c r="M95" s="6"/>
      <c r="N95" s="102"/>
      <c r="O95" s="134"/>
      <c r="P95" s="1"/>
      <c r="Q95" s="228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39" ht="12.75" customHeight="1">
      <c r="A96" s="118"/>
      <c r="B96" s="112"/>
      <c r="C96" s="112"/>
      <c r="D96" s="112"/>
      <c r="E96" s="6"/>
      <c r="F96" s="119"/>
      <c r="G96" s="54"/>
      <c r="H96" s="37"/>
      <c r="I96" s="54"/>
      <c r="J96" s="6"/>
      <c r="K96" s="132"/>
      <c r="L96" s="133"/>
      <c r="M96" s="6"/>
      <c r="N96" s="102"/>
      <c r="O96" s="134"/>
      <c r="P96" s="1"/>
      <c r="Q96" s="228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54"/>
      <c r="B97" s="101"/>
      <c r="C97" s="101"/>
      <c r="D97" s="37"/>
      <c r="E97" s="54"/>
      <c r="F97" s="54"/>
      <c r="G97" s="54"/>
      <c r="H97" s="37"/>
      <c r="I97" s="54"/>
      <c r="J97" s="6"/>
      <c r="K97" s="132"/>
      <c r="L97" s="133"/>
      <c r="M97" s="6"/>
      <c r="N97" s="102"/>
      <c r="O97" s="134"/>
      <c r="P97" s="1"/>
      <c r="Q97" s="228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38.25" customHeight="1">
      <c r="A98" s="37"/>
      <c r="B98" s="148" t="s">
        <v>604</v>
      </c>
      <c r="C98" s="148"/>
      <c r="D98" s="148"/>
      <c r="E98" s="148"/>
      <c r="F98" s="6"/>
      <c r="G98" s="6"/>
      <c r="H98" s="128"/>
      <c r="I98" s="6"/>
      <c r="J98" s="128"/>
      <c r="K98" s="129"/>
      <c r="L98" s="6"/>
      <c r="M98" s="6"/>
      <c r="N98" s="1"/>
      <c r="O98" s="1"/>
      <c r="P98" s="1"/>
      <c r="Q98" s="228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92" t="s">
        <v>16</v>
      </c>
      <c r="B99" s="93" t="s">
        <v>553</v>
      </c>
      <c r="C99" s="93"/>
      <c r="D99" s="94" t="s">
        <v>564</v>
      </c>
      <c r="E99" s="93" t="s">
        <v>565</v>
      </c>
      <c r="F99" s="93" t="s">
        <v>566</v>
      </c>
      <c r="G99" s="93" t="s">
        <v>605</v>
      </c>
      <c r="H99" s="93" t="s">
        <v>606</v>
      </c>
      <c r="I99" s="93" t="s">
        <v>569</v>
      </c>
      <c r="J99" s="149" t="s">
        <v>570</v>
      </c>
      <c r="K99" s="93" t="s">
        <v>571</v>
      </c>
      <c r="L99" s="93" t="s">
        <v>607</v>
      </c>
      <c r="M99" s="93" t="s">
        <v>574</v>
      </c>
      <c r="N99" s="94" t="s">
        <v>575</v>
      </c>
      <c r="O99" s="1"/>
      <c r="P99" s="1"/>
      <c r="Q99" s="228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0">
        <v>1</v>
      </c>
      <c r="B100" s="151">
        <v>41579</v>
      </c>
      <c r="C100" s="151"/>
      <c r="D100" s="152" t="s">
        <v>608</v>
      </c>
      <c r="E100" s="153" t="s">
        <v>577</v>
      </c>
      <c r="F100" s="154">
        <v>82</v>
      </c>
      <c r="G100" s="153" t="s">
        <v>609</v>
      </c>
      <c r="H100" s="153">
        <v>100</v>
      </c>
      <c r="I100" s="155">
        <v>100</v>
      </c>
      <c r="J100" s="156" t="s">
        <v>610</v>
      </c>
      <c r="K100" s="157">
        <f t="shared" ref="K100:K152" si="45">H100-F100</f>
        <v>18</v>
      </c>
      <c r="L100" s="158">
        <f t="shared" ref="L100:L152" si="46">K100/F100</f>
        <v>0.21951219512195122</v>
      </c>
      <c r="M100" s="153" t="s">
        <v>580</v>
      </c>
      <c r="N100" s="159">
        <v>42657</v>
      </c>
      <c r="O100" s="1"/>
      <c r="P100" s="1"/>
      <c r="Q100" s="228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0">
        <v>2</v>
      </c>
      <c r="B101" s="151">
        <v>41794</v>
      </c>
      <c r="C101" s="151"/>
      <c r="D101" s="152" t="s">
        <v>611</v>
      </c>
      <c r="E101" s="153" t="s">
        <v>589</v>
      </c>
      <c r="F101" s="154">
        <v>257</v>
      </c>
      <c r="G101" s="153" t="s">
        <v>609</v>
      </c>
      <c r="H101" s="153">
        <v>300</v>
      </c>
      <c r="I101" s="155">
        <v>300</v>
      </c>
      <c r="J101" s="156" t="s">
        <v>610</v>
      </c>
      <c r="K101" s="157">
        <f t="shared" si="45"/>
        <v>43</v>
      </c>
      <c r="L101" s="158">
        <f t="shared" si="46"/>
        <v>0.16731517509727625</v>
      </c>
      <c r="M101" s="153" t="s">
        <v>580</v>
      </c>
      <c r="N101" s="159">
        <v>41822</v>
      </c>
      <c r="O101" s="1"/>
      <c r="P101" s="1"/>
      <c r="Q101" s="228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0">
        <v>3</v>
      </c>
      <c r="B102" s="151">
        <v>41828</v>
      </c>
      <c r="C102" s="151"/>
      <c r="D102" s="152" t="s">
        <v>612</v>
      </c>
      <c r="E102" s="153" t="s">
        <v>589</v>
      </c>
      <c r="F102" s="154">
        <v>393</v>
      </c>
      <c r="G102" s="153" t="s">
        <v>609</v>
      </c>
      <c r="H102" s="153">
        <v>468</v>
      </c>
      <c r="I102" s="155">
        <v>468</v>
      </c>
      <c r="J102" s="156" t="s">
        <v>610</v>
      </c>
      <c r="K102" s="157">
        <f t="shared" si="45"/>
        <v>75</v>
      </c>
      <c r="L102" s="158">
        <f t="shared" si="46"/>
        <v>0.19083969465648856</v>
      </c>
      <c r="M102" s="153" t="s">
        <v>580</v>
      </c>
      <c r="N102" s="159">
        <v>41863</v>
      </c>
      <c r="O102" s="1"/>
      <c r="P102" s="1"/>
      <c r="Q102" s="228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0">
        <v>4</v>
      </c>
      <c r="B103" s="151">
        <v>41857</v>
      </c>
      <c r="C103" s="151"/>
      <c r="D103" s="152" t="s">
        <v>613</v>
      </c>
      <c r="E103" s="153" t="s">
        <v>589</v>
      </c>
      <c r="F103" s="154">
        <v>205</v>
      </c>
      <c r="G103" s="153" t="s">
        <v>609</v>
      </c>
      <c r="H103" s="153">
        <v>275</v>
      </c>
      <c r="I103" s="155">
        <v>250</v>
      </c>
      <c r="J103" s="156" t="s">
        <v>610</v>
      </c>
      <c r="K103" s="157">
        <f t="shared" si="45"/>
        <v>70</v>
      </c>
      <c r="L103" s="158">
        <f t="shared" si="46"/>
        <v>0.34146341463414637</v>
      </c>
      <c r="M103" s="153" t="s">
        <v>580</v>
      </c>
      <c r="N103" s="159">
        <v>41962</v>
      </c>
      <c r="O103" s="1"/>
      <c r="P103" s="1"/>
      <c r="Q103" s="228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0">
        <v>5</v>
      </c>
      <c r="B104" s="151">
        <v>41886</v>
      </c>
      <c r="C104" s="151"/>
      <c r="D104" s="152" t="s">
        <v>614</v>
      </c>
      <c r="E104" s="153" t="s">
        <v>589</v>
      </c>
      <c r="F104" s="154">
        <v>162</v>
      </c>
      <c r="G104" s="153" t="s">
        <v>609</v>
      </c>
      <c r="H104" s="153">
        <v>190</v>
      </c>
      <c r="I104" s="155">
        <v>190</v>
      </c>
      <c r="J104" s="156" t="s">
        <v>610</v>
      </c>
      <c r="K104" s="157">
        <f t="shared" si="45"/>
        <v>28</v>
      </c>
      <c r="L104" s="158">
        <f t="shared" si="46"/>
        <v>0.1728395061728395</v>
      </c>
      <c r="M104" s="153" t="s">
        <v>580</v>
      </c>
      <c r="N104" s="159">
        <v>42006</v>
      </c>
      <c r="O104" s="1"/>
      <c r="P104" s="1"/>
      <c r="Q104" s="228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0">
        <v>6</v>
      </c>
      <c r="B105" s="151">
        <v>41886</v>
      </c>
      <c r="C105" s="151"/>
      <c r="D105" s="152" t="s">
        <v>615</v>
      </c>
      <c r="E105" s="153" t="s">
        <v>589</v>
      </c>
      <c r="F105" s="154">
        <v>75</v>
      </c>
      <c r="G105" s="153" t="s">
        <v>609</v>
      </c>
      <c r="H105" s="153">
        <v>91.5</v>
      </c>
      <c r="I105" s="155" t="s">
        <v>602</v>
      </c>
      <c r="J105" s="156" t="s">
        <v>616</v>
      </c>
      <c r="K105" s="157">
        <f t="shared" si="45"/>
        <v>16.5</v>
      </c>
      <c r="L105" s="158">
        <f t="shared" si="46"/>
        <v>0.22</v>
      </c>
      <c r="M105" s="153" t="s">
        <v>580</v>
      </c>
      <c r="N105" s="159">
        <v>41954</v>
      </c>
      <c r="O105" s="1"/>
      <c r="P105" s="1"/>
      <c r="Q105" s="228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0">
        <v>7</v>
      </c>
      <c r="B106" s="151">
        <v>41913</v>
      </c>
      <c r="C106" s="151"/>
      <c r="D106" s="152" t="s">
        <v>617</v>
      </c>
      <c r="E106" s="153" t="s">
        <v>589</v>
      </c>
      <c r="F106" s="154">
        <v>850</v>
      </c>
      <c r="G106" s="153" t="s">
        <v>609</v>
      </c>
      <c r="H106" s="153">
        <v>982.5</v>
      </c>
      <c r="I106" s="155">
        <v>1050</v>
      </c>
      <c r="J106" s="156" t="s">
        <v>618</v>
      </c>
      <c r="K106" s="157">
        <f t="shared" si="45"/>
        <v>132.5</v>
      </c>
      <c r="L106" s="158">
        <f t="shared" si="46"/>
        <v>0.15588235294117647</v>
      </c>
      <c r="M106" s="153" t="s">
        <v>580</v>
      </c>
      <c r="N106" s="159">
        <v>42039</v>
      </c>
      <c r="O106" s="1"/>
      <c r="P106" s="1"/>
      <c r="Q106" s="228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0">
        <v>8</v>
      </c>
      <c r="B107" s="151">
        <v>41913</v>
      </c>
      <c r="C107" s="151"/>
      <c r="D107" s="152" t="s">
        <v>619</v>
      </c>
      <c r="E107" s="153" t="s">
        <v>589</v>
      </c>
      <c r="F107" s="154">
        <v>475</v>
      </c>
      <c r="G107" s="153" t="s">
        <v>609</v>
      </c>
      <c r="H107" s="153">
        <v>515</v>
      </c>
      <c r="I107" s="155">
        <v>600</v>
      </c>
      <c r="J107" s="156" t="s">
        <v>620</v>
      </c>
      <c r="K107" s="157">
        <f t="shared" si="45"/>
        <v>40</v>
      </c>
      <c r="L107" s="158">
        <f t="shared" si="46"/>
        <v>8.4210526315789472E-2</v>
      </c>
      <c r="M107" s="153" t="s">
        <v>580</v>
      </c>
      <c r="N107" s="159">
        <v>41939</v>
      </c>
      <c r="O107" s="1"/>
      <c r="P107" s="1"/>
      <c r="Q107" s="228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0">
        <v>9</v>
      </c>
      <c r="B108" s="151">
        <v>41913</v>
      </c>
      <c r="C108" s="151"/>
      <c r="D108" s="152" t="s">
        <v>621</v>
      </c>
      <c r="E108" s="153" t="s">
        <v>589</v>
      </c>
      <c r="F108" s="154">
        <v>86</v>
      </c>
      <c r="G108" s="153" t="s">
        <v>609</v>
      </c>
      <c r="H108" s="153">
        <v>99</v>
      </c>
      <c r="I108" s="155">
        <v>140</v>
      </c>
      <c r="J108" s="156" t="s">
        <v>622</v>
      </c>
      <c r="K108" s="157">
        <f t="shared" si="45"/>
        <v>13</v>
      </c>
      <c r="L108" s="158">
        <f t="shared" si="46"/>
        <v>0.15116279069767441</v>
      </c>
      <c r="M108" s="153" t="s">
        <v>580</v>
      </c>
      <c r="N108" s="159">
        <v>41939</v>
      </c>
      <c r="O108" s="1"/>
      <c r="P108" s="1"/>
      <c r="Q108" s="228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0">
        <v>10</v>
      </c>
      <c r="B109" s="151">
        <v>41926</v>
      </c>
      <c r="C109" s="151"/>
      <c r="D109" s="152" t="s">
        <v>623</v>
      </c>
      <c r="E109" s="153" t="s">
        <v>589</v>
      </c>
      <c r="F109" s="154">
        <v>496.6</v>
      </c>
      <c r="G109" s="153" t="s">
        <v>609</v>
      </c>
      <c r="H109" s="153">
        <v>621</v>
      </c>
      <c r="I109" s="155">
        <v>580</v>
      </c>
      <c r="J109" s="156" t="s">
        <v>610</v>
      </c>
      <c r="K109" s="157">
        <f t="shared" si="45"/>
        <v>124.39999999999998</v>
      </c>
      <c r="L109" s="158">
        <f t="shared" si="46"/>
        <v>0.25050342327829234</v>
      </c>
      <c r="M109" s="153" t="s">
        <v>580</v>
      </c>
      <c r="N109" s="159">
        <v>42605</v>
      </c>
      <c r="O109" s="1"/>
      <c r="P109" s="1"/>
      <c r="Q109" s="228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0">
        <v>11</v>
      </c>
      <c r="B110" s="151">
        <v>41926</v>
      </c>
      <c r="C110" s="151"/>
      <c r="D110" s="152" t="s">
        <v>624</v>
      </c>
      <c r="E110" s="153" t="s">
        <v>589</v>
      </c>
      <c r="F110" s="154">
        <v>2481.9</v>
      </c>
      <c r="G110" s="153" t="s">
        <v>609</v>
      </c>
      <c r="H110" s="153">
        <v>2840</v>
      </c>
      <c r="I110" s="155">
        <v>2870</v>
      </c>
      <c r="J110" s="156" t="s">
        <v>625</v>
      </c>
      <c r="K110" s="157">
        <f t="shared" si="45"/>
        <v>358.09999999999991</v>
      </c>
      <c r="L110" s="158">
        <f t="shared" si="46"/>
        <v>0.14428462065353154</v>
      </c>
      <c r="M110" s="153" t="s">
        <v>580</v>
      </c>
      <c r="N110" s="159">
        <v>42017</v>
      </c>
      <c r="O110" s="1"/>
      <c r="P110" s="1"/>
      <c r="Q110" s="228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0">
        <v>12</v>
      </c>
      <c r="B111" s="151">
        <v>41928</v>
      </c>
      <c r="C111" s="151"/>
      <c r="D111" s="152" t="s">
        <v>626</v>
      </c>
      <c r="E111" s="153" t="s">
        <v>589</v>
      </c>
      <c r="F111" s="154">
        <v>84.5</v>
      </c>
      <c r="G111" s="153" t="s">
        <v>609</v>
      </c>
      <c r="H111" s="153">
        <v>93</v>
      </c>
      <c r="I111" s="155">
        <v>110</v>
      </c>
      <c r="J111" s="156" t="s">
        <v>627</v>
      </c>
      <c r="K111" s="157">
        <f t="shared" si="45"/>
        <v>8.5</v>
      </c>
      <c r="L111" s="158">
        <f t="shared" si="46"/>
        <v>0.10059171597633136</v>
      </c>
      <c r="M111" s="153" t="s">
        <v>580</v>
      </c>
      <c r="N111" s="159">
        <v>41939</v>
      </c>
      <c r="O111" s="1"/>
      <c r="P111" s="1"/>
      <c r="Q111" s="228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0">
        <v>13</v>
      </c>
      <c r="B112" s="151">
        <v>41928</v>
      </c>
      <c r="C112" s="151"/>
      <c r="D112" s="152" t="s">
        <v>628</v>
      </c>
      <c r="E112" s="153" t="s">
        <v>589</v>
      </c>
      <c r="F112" s="154">
        <v>401</v>
      </c>
      <c r="G112" s="153" t="s">
        <v>609</v>
      </c>
      <c r="H112" s="153">
        <v>428</v>
      </c>
      <c r="I112" s="155">
        <v>450</v>
      </c>
      <c r="J112" s="156" t="s">
        <v>629</v>
      </c>
      <c r="K112" s="157">
        <f t="shared" si="45"/>
        <v>27</v>
      </c>
      <c r="L112" s="158">
        <f t="shared" si="46"/>
        <v>6.7331670822942641E-2</v>
      </c>
      <c r="M112" s="153" t="s">
        <v>580</v>
      </c>
      <c r="N112" s="159">
        <v>42020</v>
      </c>
      <c r="O112" s="1"/>
      <c r="P112" s="1"/>
      <c r="Q112" s="228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0">
        <v>14</v>
      </c>
      <c r="B113" s="151">
        <v>41928</v>
      </c>
      <c r="C113" s="151"/>
      <c r="D113" s="152" t="s">
        <v>630</v>
      </c>
      <c r="E113" s="153" t="s">
        <v>589</v>
      </c>
      <c r="F113" s="154">
        <v>101</v>
      </c>
      <c r="G113" s="153" t="s">
        <v>609</v>
      </c>
      <c r="H113" s="153">
        <v>112</v>
      </c>
      <c r="I113" s="155">
        <v>120</v>
      </c>
      <c r="J113" s="156" t="s">
        <v>631</v>
      </c>
      <c r="K113" s="157">
        <f t="shared" si="45"/>
        <v>11</v>
      </c>
      <c r="L113" s="158">
        <f t="shared" si="46"/>
        <v>0.10891089108910891</v>
      </c>
      <c r="M113" s="153" t="s">
        <v>580</v>
      </c>
      <c r="N113" s="159">
        <v>41939</v>
      </c>
      <c r="O113" s="1"/>
      <c r="P113" s="1"/>
      <c r="Q113" s="228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0">
        <v>15</v>
      </c>
      <c r="B114" s="151">
        <v>41954</v>
      </c>
      <c r="C114" s="151"/>
      <c r="D114" s="152" t="s">
        <v>632</v>
      </c>
      <c r="E114" s="153" t="s">
        <v>589</v>
      </c>
      <c r="F114" s="154">
        <v>59</v>
      </c>
      <c r="G114" s="153" t="s">
        <v>609</v>
      </c>
      <c r="H114" s="153">
        <v>76</v>
      </c>
      <c r="I114" s="155">
        <v>76</v>
      </c>
      <c r="J114" s="156" t="s">
        <v>610</v>
      </c>
      <c r="K114" s="157">
        <f t="shared" si="45"/>
        <v>17</v>
      </c>
      <c r="L114" s="158">
        <f t="shared" si="46"/>
        <v>0.28813559322033899</v>
      </c>
      <c r="M114" s="153" t="s">
        <v>580</v>
      </c>
      <c r="N114" s="159">
        <v>43032</v>
      </c>
      <c r="O114" s="1"/>
      <c r="P114" s="1"/>
      <c r="Q114" s="228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0">
        <v>16</v>
      </c>
      <c r="B115" s="151">
        <v>41954</v>
      </c>
      <c r="C115" s="151"/>
      <c r="D115" s="152" t="s">
        <v>621</v>
      </c>
      <c r="E115" s="153" t="s">
        <v>589</v>
      </c>
      <c r="F115" s="154">
        <v>99</v>
      </c>
      <c r="G115" s="153" t="s">
        <v>609</v>
      </c>
      <c r="H115" s="153">
        <v>120</v>
      </c>
      <c r="I115" s="155">
        <v>120</v>
      </c>
      <c r="J115" s="156" t="s">
        <v>598</v>
      </c>
      <c r="K115" s="157">
        <f t="shared" si="45"/>
        <v>21</v>
      </c>
      <c r="L115" s="158">
        <f t="shared" si="46"/>
        <v>0.21212121212121213</v>
      </c>
      <c r="M115" s="153" t="s">
        <v>580</v>
      </c>
      <c r="N115" s="159">
        <v>41960</v>
      </c>
      <c r="O115" s="1"/>
      <c r="P115" s="1"/>
      <c r="Q115" s="228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0">
        <v>17</v>
      </c>
      <c r="B116" s="151">
        <v>41956</v>
      </c>
      <c r="C116" s="151"/>
      <c r="D116" s="152" t="s">
        <v>633</v>
      </c>
      <c r="E116" s="153" t="s">
        <v>589</v>
      </c>
      <c r="F116" s="154">
        <v>22</v>
      </c>
      <c r="G116" s="153" t="s">
        <v>609</v>
      </c>
      <c r="H116" s="153">
        <v>33.549999999999997</v>
      </c>
      <c r="I116" s="155">
        <v>32</v>
      </c>
      <c r="J116" s="156" t="s">
        <v>634</v>
      </c>
      <c r="K116" s="157">
        <f t="shared" si="45"/>
        <v>11.549999999999997</v>
      </c>
      <c r="L116" s="158">
        <f t="shared" si="46"/>
        <v>0.52499999999999991</v>
      </c>
      <c r="M116" s="153" t="s">
        <v>580</v>
      </c>
      <c r="N116" s="159">
        <v>42188</v>
      </c>
      <c r="O116" s="1"/>
      <c r="P116" s="1"/>
      <c r="Q116" s="228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0">
        <v>18</v>
      </c>
      <c r="B117" s="151">
        <v>41976</v>
      </c>
      <c r="C117" s="151"/>
      <c r="D117" s="152" t="s">
        <v>635</v>
      </c>
      <c r="E117" s="153" t="s">
        <v>589</v>
      </c>
      <c r="F117" s="154">
        <v>440</v>
      </c>
      <c r="G117" s="153" t="s">
        <v>609</v>
      </c>
      <c r="H117" s="153">
        <v>520</v>
      </c>
      <c r="I117" s="155">
        <v>520</v>
      </c>
      <c r="J117" s="156" t="s">
        <v>636</v>
      </c>
      <c r="K117" s="157">
        <f t="shared" si="45"/>
        <v>80</v>
      </c>
      <c r="L117" s="158">
        <f t="shared" si="46"/>
        <v>0.18181818181818182</v>
      </c>
      <c r="M117" s="153" t="s">
        <v>580</v>
      </c>
      <c r="N117" s="159">
        <v>42208</v>
      </c>
      <c r="O117" s="1"/>
      <c r="P117" s="1"/>
      <c r="Q117" s="228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0">
        <v>19</v>
      </c>
      <c r="B118" s="151">
        <v>41976</v>
      </c>
      <c r="C118" s="151"/>
      <c r="D118" s="152" t="s">
        <v>637</v>
      </c>
      <c r="E118" s="153" t="s">
        <v>589</v>
      </c>
      <c r="F118" s="154">
        <v>360</v>
      </c>
      <c r="G118" s="153" t="s">
        <v>609</v>
      </c>
      <c r="H118" s="153">
        <v>427</v>
      </c>
      <c r="I118" s="155">
        <v>425</v>
      </c>
      <c r="J118" s="156" t="s">
        <v>638</v>
      </c>
      <c r="K118" s="157">
        <f t="shared" si="45"/>
        <v>67</v>
      </c>
      <c r="L118" s="158">
        <f t="shared" si="46"/>
        <v>0.18611111111111112</v>
      </c>
      <c r="M118" s="153" t="s">
        <v>580</v>
      </c>
      <c r="N118" s="159">
        <v>42058</v>
      </c>
      <c r="O118" s="1"/>
      <c r="P118" s="1"/>
      <c r="Q118" s="228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0">
        <v>20</v>
      </c>
      <c r="B119" s="151">
        <v>42012</v>
      </c>
      <c r="C119" s="151"/>
      <c r="D119" s="152" t="s">
        <v>639</v>
      </c>
      <c r="E119" s="153" t="s">
        <v>589</v>
      </c>
      <c r="F119" s="154">
        <v>360</v>
      </c>
      <c r="G119" s="153" t="s">
        <v>609</v>
      </c>
      <c r="H119" s="153">
        <v>455</v>
      </c>
      <c r="I119" s="155">
        <v>420</v>
      </c>
      <c r="J119" s="156" t="s">
        <v>640</v>
      </c>
      <c r="K119" s="157">
        <f t="shared" si="45"/>
        <v>95</v>
      </c>
      <c r="L119" s="158">
        <f t="shared" si="46"/>
        <v>0.2638888888888889</v>
      </c>
      <c r="M119" s="153" t="s">
        <v>580</v>
      </c>
      <c r="N119" s="159">
        <v>42024</v>
      </c>
      <c r="O119" s="1"/>
      <c r="P119" s="1"/>
      <c r="Q119" s="228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0">
        <v>21</v>
      </c>
      <c r="B120" s="151">
        <v>42012</v>
      </c>
      <c r="C120" s="151"/>
      <c r="D120" s="152" t="s">
        <v>641</v>
      </c>
      <c r="E120" s="153" t="s">
        <v>589</v>
      </c>
      <c r="F120" s="154">
        <v>130</v>
      </c>
      <c r="G120" s="153"/>
      <c r="H120" s="153">
        <v>175.5</v>
      </c>
      <c r="I120" s="155">
        <v>165</v>
      </c>
      <c r="J120" s="156" t="s">
        <v>642</v>
      </c>
      <c r="K120" s="157">
        <f t="shared" si="45"/>
        <v>45.5</v>
      </c>
      <c r="L120" s="158">
        <f t="shared" si="46"/>
        <v>0.35</v>
      </c>
      <c r="M120" s="153" t="s">
        <v>580</v>
      </c>
      <c r="N120" s="159">
        <v>43088</v>
      </c>
      <c r="O120" s="1"/>
      <c r="P120" s="1"/>
      <c r="Q120" s="228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0">
        <v>22</v>
      </c>
      <c r="B121" s="151">
        <v>42040</v>
      </c>
      <c r="C121" s="151"/>
      <c r="D121" s="152" t="s">
        <v>399</v>
      </c>
      <c r="E121" s="153" t="s">
        <v>577</v>
      </c>
      <c r="F121" s="154">
        <v>98</v>
      </c>
      <c r="G121" s="153"/>
      <c r="H121" s="153">
        <v>120</v>
      </c>
      <c r="I121" s="155">
        <v>120</v>
      </c>
      <c r="J121" s="156" t="s">
        <v>610</v>
      </c>
      <c r="K121" s="157">
        <f t="shared" si="45"/>
        <v>22</v>
      </c>
      <c r="L121" s="158">
        <f t="shared" si="46"/>
        <v>0.22448979591836735</v>
      </c>
      <c r="M121" s="153" t="s">
        <v>580</v>
      </c>
      <c r="N121" s="159">
        <v>42753</v>
      </c>
      <c r="O121" s="1"/>
      <c r="P121" s="1"/>
      <c r="Q121" s="228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0">
        <v>23</v>
      </c>
      <c r="B122" s="151">
        <v>42040</v>
      </c>
      <c r="C122" s="151"/>
      <c r="D122" s="152" t="s">
        <v>643</v>
      </c>
      <c r="E122" s="153" t="s">
        <v>577</v>
      </c>
      <c r="F122" s="154">
        <v>196</v>
      </c>
      <c r="G122" s="153"/>
      <c r="H122" s="153">
        <v>262</v>
      </c>
      <c r="I122" s="155">
        <v>255</v>
      </c>
      <c r="J122" s="156" t="s">
        <v>610</v>
      </c>
      <c r="K122" s="157">
        <f t="shared" si="45"/>
        <v>66</v>
      </c>
      <c r="L122" s="158">
        <f t="shared" si="46"/>
        <v>0.33673469387755101</v>
      </c>
      <c r="M122" s="153" t="s">
        <v>580</v>
      </c>
      <c r="N122" s="159">
        <v>42599</v>
      </c>
      <c r="O122" s="1"/>
      <c r="P122" s="1"/>
      <c r="Q122" s="228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60">
        <v>24</v>
      </c>
      <c r="B123" s="161">
        <v>42067</v>
      </c>
      <c r="C123" s="161"/>
      <c r="D123" s="162" t="s">
        <v>398</v>
      </c>
      <c r="E123" s="163" t="s">
        <v>577</v>
      </c>
      <c r="F123" s="164">
        <v>235</v>
      </c>
      <c r="G123" s="164"/>
      <c r="H123" s="165">
        <v>77</v>
      </c>
      <c r="I123" s="165" t="s">
        <v>644</v>
      </c>
      <c r="J123" s="166" t="s">
        <v>645</v>
      </c>
      <c r="K123" s="167">
        <f t="shared" si="45"/>
        <v>-158</v>
      </c>
      <c r="L123" s="168">
        <f t="shared" si="46"/>
        <v>-0.67234042553191486</v>
      </c>
      <c r="M123" s="164" t="s">
        <v>590</v>
      </c>
      <c r="N123" s="161">
        <v>43522</v>
      </c>
      <c r="O123" s="1"/>
      <c r="P123" s="1"/>
      <c r="Q123" s="228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0">
        <v>25</v>
      </c>
      <c r="B124" s="151">
        <v>42067</v>
      </c>
      <c r="C124" s="151"/>
      <c r="D124" s="152" t="s">
        <v>646</v>
      </c>
      <c r="E124" s="153" t="s">
        <v>577</v>
      </c>
      <c r="F124" s="154">
        <v>185</v>
      </c>
      <c r="G124" s="153"/>
      <c r="H124" s="153">
        <v>224</v>
      </c>
      <c r="I124" s="155" t="s">
        <v>647</v>
      </c>
      <c r="J124" s="156" t="s">
        <v>610</v>
      </c>
      <c r="K124" s="157">
        <f t="shared" si="45"/>
        <v>39</v>
      </c>
      <c r="L124" s="158">
        <f t="shared" si="46"/>
        <v>0.21081081081081082</v>
      </c>
      <c r="M124" s="153" t="s">
        <v>580</v>
      </c>
      <c r="N124" s="159">
        <v>42647</v>
      </c>
      <c r="O124" s="1"/>
      <c r="P124" s="1"/>
      <c r="Q124" s="228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60">
        <v>26</v>
      </c>
      <c r="B125" s="161">
        <v>42090</v>
      </c>
      <c r="C125" s="161"/>
      <c r="D125" s="169" t="s">
        <v>648</v>
      </c>
      <c r="E125" s="164" t="s">
        <v>577</v>
      </c>
      <c r="F125" s="164">
        <v>49.5</v>
      </c>
      <c r="G125" s="165"/>
      <c r="H125" s="165">
        <v>15.85</v>
      </c>
      <c r="I125" s="165">
        <v>67</v>
      </c>
      <c r="J125" s="166" t="s">
        <v>649</v>
      </c>
      <c r="K125" s="165">
        <f t="shared" si="45"/>
        <v>-33.65</v>
      </c>
      <c r="L125" s="170">
        <f t="shared" si="46"/>
        <v>-0.67979797979797973</v>
      </c>
      <c r="M125" s="164" t="s">
        <v>590</v>
      </c>
      <c r="N125" s="171">
        <v>43627</v>
      </c>
      <c r="O125" s="1"/>
      <c r="P125" s="1"/>
      <c r="Q125" s="228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0">
        <v>27</v>
      </c>
      <c r="B126" s="151">
        <v>42093</v>
      </c>
      <c r="C126" s="151"/>
      <c r="D126" s="152" t="s">
        <v>650</v>
      </c>
      <c r="E126" s="153" t="s">
        <v>577</v>
      </c>
      <c r="F126" s="154">
        <v>183.5</v>
      </c>
      <c r="G126" s="153"/>
      <c r="H126" s="153">
        <v>219</v>
      </c>
      <c r="I126" s="155">
        <v>218</v>
      </c>
      <c r="J126" s="156" t="s">
        <v>651</v>
      </c>
      <c r="K126" s="157">
        <f t="shared" si="45"/>
        <v>35.5</v>
      </c>
      <c r="L126" s="158">
        <f t="shared" si="46"/>
        <v>0.19346049046321526</v>
      </c>
      <c r="M126" s="153" t="s">
        <v>580</v>
      </c>
      <c r="N126" s="159">
        <v>42103</v>
      </c>
      <c r="O126" s="1"/>
      <c r="P126" s="1"/>
      <c r="Q126" s="228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0">
        <v>28</v>
      </c>
      <c r="B127" s="151">
        <v>42114</v>
      </c>
      <c r="C127" s="151"/>
      <c r="D127" s="152" t="s">
        <v>652</v>
      </c>
      <c r="E127" s="153" t="s">
        <v>577</v>
      </c>
      <c r="F127" s="154">
        <f>(227+237)/2</f>
        <v>232</v>
      </c>
      <c r="G127" s="153"/>
      <c r="H127" s="153">
        <v>298</v>
      </c>
      <c r="I127" s="155">
        <v>298</v>
      </c>
      <c r="J127" s="156" t="s">
        <v>610</v>
      </c>
      <c r="K127" s="157">
        <f t="shared" si="45"/>
        <v>66</v>
      </c>
      <c r="L127" s="158">
        <f t="shared" si="46"/>
        <v>0.28448275862068967</v>
      </c>
      <c r="M127" s="153" t="s">
        <v>580</v>
      </c>
      <c r="N127" s="159">
        <v>42823</v>
      </c>
      <c r="O127" s="1"/>
      <c r="P127" s="1"/>
      <c r="Q127" s="228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0">
        <v>29</v>
      </c>
      <c r="B128" s="151">
        <v>42128</v>
      </c>
      <c r="C128" s="151"/>
      <c r="D128" s="152" t="s">
        <v>653</v>
      </c>
      <c r="E128" s="153" t="s">
        <v>589</v>
      </c>
      <c r="F128" s="154">
        <v>385</v>
      </c>
      <c r="G128" s="153"/>
      <c r="H128" s="153">
        <f>212.5+331</f>
        <v>543.5</v>
      </c>
      <c r="I128" s="155">
        <v>510</v>
      </c>
      <c r="J128" s="156" t="s">
        <v>654</v>
      </c>
      <c r="K128" s="157">
        <f t="shared" si="45"/>
        <v>158.5</v>
      </c>
      <c r="L128" s="158">
        <f t="shared" si="46"/>
        <v>0.41168831168831171</v>
      </c>
      <c r="M128" s="153" t="s">
        <v>580</v>
      </c>
      <c r="N128" s="159">
        <v>42235</v>
      </c>
      <c r="O128" s="1"/>
      <c r="P128" s="1"/>
      <c r="Q128" s="228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0">
        <v>30</v>
      </c>
      <c r="B129" s="151">
        <v>42128</v>
      </c>
      <c r="C129" s="151"/>
      <c r="D129" s="152" t="s">
        <v>655</v>
      </c>
      <c r="E129" s="153" t="s">
        <v>589</v>
      </c>
      <c r="F129" s="154">
        <v>115.5</v>
      </c>
      <c r="G129" s="153"/>
      <c r="H129" s="153">
        <v>146</v>
      </c>
      <c r="I129" s="155">
        <v>142</v>
      </c>
      <c r="J129" s="156" t="s">
        <v>656</v>
      </c>
      <c r="K129" s="157">
        <f t="shared" si="45"/>
        <v>30.5</v>
      </c>
      <c r="L129" s="158">
        <f t="shared" si="46"/>
        <v>0.26406926406926406</v>
      </c>
      <c r="M129" s="153" t="s">
        <v>580</v>
      </c>
      <c r="N129" s="159">
        <v>42202</v>
      </c>
      <c r="O129" s="1"/>
      <c r="P129" s="1"/>
      <c r="Q129" s="228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0">
        <v>31</v>
      </c>
      <c r="B130" s="151">
        <v>42151</v>
      </c>
      <c r="C130" s="151"/>
      <c r="D130" s="152" t="s">
        <v>530</v>
      </c>
      <c r="E130" s="153" t="s">
        <v>589</v>
      </c>
      <c r="F130" s="154">
        <v>237.5</v>
      </c>
      <c r="G130" s="153"/>
      <c r="H130" s="153">
        <v>279.5</v>
      </c>
      <c r="I130" s="155">
        <v>278</v>
      </c>
      <c r="J130" s="156" t="s">
        <v>610</v>
      </c>
      <c r="K130" s="157">
        <f t="shared" si="45"/>
        <v>42</v>
      </c>
      <c r="L130" s="158">
        <f t="shared" si="46"/>
        <v>0.17684210526315788</v>
      </c>
      <c r="M130" s="153" t="s">
        <v>580</v>
      </c>
      <c r="N130" s="159">
        <v>42222</v>
      </c>
      <c r="O130" s="1"/>
      <c r="P130" s="1"/>
      <c r="Q130" s="228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0">
        <v>32</v>
      </c>
      <c r="B131" s="151">
        <v>42174</v>
      </c>
      <c r="C131" s="151"/>
      <c r="D131" s="152" t="s">
        <v>628</v>
      </c>
      <c r="E131" s="153" t="s">
        <v>577</v>
      </c>
      <c r="F131" s="154">
        <v>340</v>
      </c>
      <c r="G131" s="153"/>
      <c r="H131" s="153">
        <v>448</v>
      </c>
      <c r="I131" s="155">
        <v>448</v>
      </c>
      <c r="J131" s="156" t="s">
        <v>610</v>
      </c>
      <c r="K131" s="157">
        <f t="shared" si="45"/>
        <v>108</v>
      </c>
      <c r="L131" s="158">
        <f t="shared" si="46"/>
        <v>0.31764705882352939</v>
      </c>
      <c r="M131" s="153" t="s">
        <v>580</v>
      </c>
      <c r="N131" s="159">
        <v>43018</v>
      </c>
      <c r="O131" s="1"/>
      <c r="P131" s="1"/>
      <c r="Q131" s="228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0">
        <v>33</v>
      </c>
      <c r="B132" s="151">
        <v>42191</v>
      </c>
      <c r="C132" s="151"/>
      <c r="D132" s="152" t="s">
        <v>657</v>
      </c>
      <c r="E132" s="153" t="s">
        <v>577</v>
      </c>
      <c r="F132" s="154">
        <v>390</v>
      </c>
      <c r="G132" s="153"/>
      <c r="H132" s="153">
        <v>460</v>
      </c>
      <c r="I132" s="155">
        <v>460</v>
      </c>
      <c r="J132" s="156" t="s">
        <v>610</v>
      </c>
      <c r="K132" s="157">
        <f t="shared" si="45"/>
        <v>70</v>
      </c>
      <c r="L132" s="158">
        <f t="shared" si="46"/>
        <v>0.17948717948717949</v>
      </c>
      <c r="M132" s="153" t="s">
        <v>580</v>
      </c>
      <c r="N132" s="159">
        <v>42478</v>
      </c>
      <c r="O132" s="1"/>
      <c r="P132" s="1"/>
      <c r="Q132" s="228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60">
        <v>34</v>
      </c>
      <c r="B133" s="161">
        <v>42195</v>
      </c>
      <c r="C133" s="161"/>
      <c r="D133" s="162" t="s">
        <v>658</v>
      </c>
      <c r="E133" s="163" t="s">
        <v>577</v>
      </c>
      <c r="F133" s="164">
        <v>122.5</v>
      </c>
      <c r="G133" s="164"/>
      <c r="H133" s="165">
        <v>61</v>
      </c>
      <c r="I133" s="165">
        <v>172</v>
      </c>
      <c r="J133" s="166" t="s">
        <v>659</v>
      </c>
      <c r="K133" s="167">
        <f t="shared" si="45"/>
        <v>-61.5</v>
      </c>
      <c r="L133" s="168">
        <f t="shared" si="46"/>
        <v>-0.50204081632653064</v>
      </c>
      <c r="M133" s="164" t="s">
        <v>590</v>
      </c>
      <c r="N133" s="161">
        <v>43333</v>
      </c>
      <c r="O133" s="1"/>
      <c r="P133" s="1"/>
      <c r="Q133" s="228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0">
        <v>35</v>
      </c>
      <c r="B134" s="151">
        <v>42219</v>
      </c>
      <c r="C134" s="151"/>
      <c r="D134" s="152" t="s">
        <v>660</v>
      </c>
      <c r="E134" s="153" t="s">
        <v>577</v>
      </c>
      <c r="F134" s="154">
        <v>297.5</v>
      </c>
      <c r="G134" s="153"/>
      <c r="H134" s="153">
        <v>350</v>
      </c>
      <c r="I134" s="155">
        <v>360</v>
      </c>
      <c r="J134" s="156" t="s">
        <v>661</v>
      </c>
      <c r="K134" s="157">
        <f t="shared" si="45"/>
        <v>52.5</v>
      </c>
      <c r="L134" s="158">
        <f t="shared" si="46"/>
        <v>0.17647058823529413</v>
      </c>
      <c r="M134" s="153" t="s">
        <v>580</v>
      </c>
      <c r="N134" s="159">
        <v>42232</v>
      </c>
      <c r="O134" s="1"/>
      <c r="P134" s="1"/>
      <c r="Q134" s="228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0">
        <v>36</v>
      </c>
      <c r="B135" s="151">
        <v>42219</v>
      </c>
      <c r="C135" s="151"/>
      <c r="D135" s="152" t="s">
        <v>662</v>
      </c>
      <c r="E135" s="153" t="s">
        <v>577</v>
      </c>
      <c r="F135" s="154">
        <v>115.5</v>
      </c>
      <c r="G135" s="153"/>
      <c r="H135" s="153">
        <v>149</v>
      </c>
      <c r="I135" s="155">
        <v>140</v>
      </c>
      <c r="J135" s="156" t="s">
        <v>663</v>
      </c>
      <c r="K135" s="157">
        <f t="shared" si="45"/>
        <v>33.5</v>
      </c>
      <c r="L135" s="158">
        <f t="shared" si="46"/>
        <v>0.29004329004329005</v>
      </c>
      <c r="M135" s="153" t="s">
        <v>580</v>
      </c>
      <c r="N135" s="159">
        <v>42740</v>
      </c>
      <c r="O135" s="1"/>
      <c r="P135" s="1"/>
      <c r="Q135" s="228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0">
        <v>37</v>
      </c>
      <c r="B136" s="151">
        <v>42251</v>
      </c>
      <c r="C136" s="151"/>
      <c r="D136" s="152" t="s">
        <v>530</v>
      </c>
      <c r="E136" s="153" t="s">
        <v>577</v>
      </c>
      <c r="F136" s="154">
        <v>226</v>
      </c>
      <c r="G136" s="153"/>
      <c r="H136" s="153">
        <v>292</v>
      </c>
      <c r="I136" s="155">
        <v>292</v>
      </c>
      <c r="J136" s="156" t="s">
        <v>664</v>
      </c>
      <c r="K136" s="157">
        <f t="shared" si="45"/>
        <v>66</v>
      </c>
      <c r="L136" s="158">
        <f t="shared" si="46"/>
        <v>0.29203539823008851</v>
      </c>
      <c r="M136" s="153" t="s">
        <v>580</v>
      </c>
      <c r="N136" s="159">
        <v>42286</v>
      </c>
      <c r="O136" s="1"/>
      <c r="P136" s="1"/>
      <c r="Q136" s="228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0">
        <v>38</v>
      </c>
      <c r="B137" s="151">
        <v>42254</v>
      </c>
      <c r="C137" s="151"/>
      <c r="D137" s="152" t="s">
        <v>652</v>
      </c>
      <c r="E137" s="153" t="s">
        <v>577</v>
      </c>
      <c r="F137" s="154">
        <v>232.5</v>
      </c>
      <c r="G137" s="153"/>
      <c r="H137" s="153">
        <v>312.5</v>
      </c>
      <c r="I137" s="155">
        <v>310</v>
      </c>
      <c r="J137" s="156" t="s">
        <v>610</v>
      </c>
      <c r="K137" s="157">
        <f t="shared" si="45"/>
        <v>80</v>
      </c>
      <c r="L137" s="158">
        <f t="shared" si="46"/>
        <v>0.34408602150537637</v>
      </c>
      <c r="M137" s="153" t="s">
        <v>580</v>
      </c>
      <c r="N137" s="159">
        <v>42823</v>
      </c>
      <c r="O137" s="1"/>
      <c r="P137" s="1"/>
      <c r="Q137" s="228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0">
        <v>39</v>
      </c>
      <c r="B138" s="151">
        <v>42268</v>
      </c>
      <c r="C138" s="151"/>
      <c r="D138" s="152" t="s">
        <v>665</v>
      </c>
      <c r="E138" s="153" t="s">
        <v>577</v>
      </c>
      <c r="F138" s="154">
        <v>196.5</v>
      </c>
      <c r="G138" s="153"/>
      <c r="H138" s="153">
        <v>238</v>
      </c>
      <c r="I138" s="155">
        <v>238</v>
      </c>
      <c r="J138" s="156" t="s">
        <v>664</v>
      </c>
      <c r="K138" s="157">
        <f t="shared" si="45"/>
        <v>41.5</v>
      </c>
      <c r="L138" s="158">
        <f t="shared" si="46"/>
        <v>0.21119592875318066</v>
      </c>
      <c r="M138" s="153" t="s">
        <v>580</v>
      </c>
      <c r="N138" s="159">
        <v>42291</v>
      </c>
      <c r="O138" s="1"/>
      <c r="P138" s="1"/>
      <c r="Q138" s="228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0">
        <v>40</v>
      </c>
      <c r="B139" s="151">
        <v>42271</v>
      </c>
      <c r="C139" s="151"/>
      <c r="D139" s="152" t="s">
        <v>608</v>
      </c>
      <c r="E139" s="153" t="s">
        <v>577</v>
      </c>
      <c r="F139" s="154">
        <v>65</v>
      </c>
      <c r="G139" s="153"/>
      <c r="H139" s="153">
        <v>82</v>
      </c>
      <c r="I139" s="155">
        <v>82</v>
      </c>
      <c r="J139" s="156" t="s">
        <v>664</v>
      </c>
      <c r="K139" s="157">
        <f t="shared" si="45"/>
        <v>17</v>
      </c>
      <c r="L139" s="158">
        <f t="shared" si="46"/>
        <v>0.26153846153846155</v>
      </c>
      <c r="M139" s="153" t="s">
        <v>580</v>
      </c>
      <c r="N139" s="159">
        <v>42578</v>
      </c>
      <c r="O139" s="1"/>
      <c r="P139" s="1"/>
      <c r="Q139" s="228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0">
        <v>41</v>
      </c>
      <c r="B140" s="151">
        <v>42291</v>
      </c>
      <c r="C140" s="151"/>
      <c r="D140" s="152" t="s">
        <v>666</v>
      </c>
      <c r="E140" s="153" t="s">
        <v>577</v>
      </c>
      <c r="F140" s="154">
        <v>144</v>
      </c>
      <c r="G140" s="153"/>
      <c r="H140" s="153">
        <v>182.5</v>
      </c>
      <c r="I140" s="155">
        <v>181</v>
      </c>
      <c r="J140" s="156" t="s">
        <v>664</v>
      </c>
      <c r="K140" s="157">
        <f t="shared" si="45"/>
        <v>38.5</v>
      </c>
      <c r="L140" s="158">
        <f t="shared" si="46"/>
        <v>0.2673611111111111</v>
      </c>
      <c r="M140" s="153" t="s">
        <v>580</v>
      </c>
      <c r="N140" s="159">
        <v>42817</v>
      </c>
      <c r="O140" s="1"/>
      <c r="P140" s="1"/>
      <c r="Q140" s="228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0">
        <v>42</v>
      </c>
      <c r="B141" s="151">
        <v>42291</v>
      </c>
      <c r="C141" s="151"/>
      <c r="D141" s="152" t="s">
        <v>667</v>
      </c>
      <c r="E141" s="153" t="s">
        <v>577</v>
      </c>
      <c r="F141" s="154">
        <v>264</v>
      </c>
      <c r="G141" s="153"/>
      <c r="H141" s="153">
        <v>311</v>
      </c>
      <c r="I141" s="155">
        <v>311</v>
      </c>
      <c r="J141" s="156" t="s">
        <v>664</v>
      </c>
      <c r="K141" s="157">
        <f t="shared" si="45"/>
        <v>47</v>
      </c>
      <c r="L141" s="158">
        <f t="shared" si="46"/>
        <v>0.17803030303030304</v>
      </c>
      <c r="M141" s="153" t="s">
        <v>580</v>
      </c>
      <c r="N141" s="159">
        <v>42604</v>
      </c>
      <c r="O141" s="1"/>
      <c r="P141" s="1"/>
      <c r="Q141" s="228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0">
        <v>43</v>
      </c>
      <c r="B142" s="151">
        <v>42318</v>
      </c>
      <c r="C142" s="151"/>
      <c r="D142" s="152" t="s">
        <v>668</v>
      </c>
      <c r="E142" s="153" t="s">
        <v>589</v>
      </c>
      <c r="F142" s="154">
        <v>549.5</v>
      </c>
      <c r="G142" s="153"/>
      <c r="H142" s="153">
        <v>630</v>
      </c>
      <c r="I142" s="155">
        <v>630</v>
      </c>
      <c r="J142" s="156" t="s">
        <v>664</v>
      </c>
      <c r="K142" s="157">
        <f t="shared" si="45"/>
        <v>80.5</v>
      </c>
      <c r="L142" s="158">
        <f t="shared" si="46"/>
        <v>0.1464968152866242</v>
      </c>
      <c r="M142" s="153" t="s">
        <v>580</v>
      </c>
      <c r="N142" s="159">
        <v>42419</v>
      </c>
      <c r="O142" s="1"/>
      <c r="P142" s="1"/>
      <c r="Q142" s="228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0">
        <v>44</v>
      </c>
      <c r="B143" s="151">
        <v>42342</v>
      </c>
      <c r="C143" s="151"/>
      <c r="D143" s="152" t="s">
        <v>669</v>
      </c>
      <c r="E143" s="153" t="s">
        <v>577</v>
      </c>
      <c r="F143" s="154">
        <v>1027.5</v>
      </c>
      <c r="G143" s="153"/>
      <c r="H143" s="153">
        <v>1315</v>
      </c>
      <c r="I143" s="155">
        <v>1250</v>
      </c>
      <c r="J143" s="156" t="s">
        <v>664</v>
      </c>
      <c r="K143" s="157">
        <f t="shared" si="45"/>
        <v>287.5</v>
      </c>
      <c r="L143" s="158">
        <f t="shared" si="46"/>
        <v>0.27980535279805352</v>
      </c>
      <c r="M143" s="153" t="s">
        <v>580</v>
      </c>
      <c r="N143" s="159">
        <v>43244</v>
      </c>
      <c r="O143" s="1"/>
      <c r="P143" s="1"/>
      <c r="Q143" s="228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0">
        <v>45</v>
      </c>
      <c r="B144" s="151">
        <v>42367</v>
      </c>
      <c r="C144" s="151"/>
      <c r="D144" s="152" t="s">
        <v>670</v>
      </c>
      <c r="E144" s="153" t="s">
        <v>577</v>
      </c>
      <c r="F144" s="154">
        <v>465</v>
      </c>
      <c r="G144" s="153"/>
      <c r="H144" s="153">
        <v>540</v>
      </c>
      <c r="I144" s="155">
        <v>540</v>
      </c>
      <c r="J144" s="156" t="s">
        <v>664</v>
      </c>
      <c r="K144" s="157">
        <f t="shared" si="45"/>
        <v>75</v>
      </c>
      <c r="L144" s="158">
        <f t="shared" si="46"/>
        <v>0.16129032258064516</v>
      </c>
      <c r="M144" s="153" t="s">
        <v>580</v>
      </c>
      <c r="N144" s="159">
        <v>42530</v>
      </c>
      <c r="O144" s="1"/>
      <c r="P144" s="1"/>
      <c r="Q144" s="228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0">
        <v>46</v>
      </c>
      <c r="B145" s="151">
        <v>42380</v>
      </c>
      <c r="C145" s="151"/>
      <c r="D145" s="152" t="s">
        <v>399</v>
      </c>
      <c r="E145" s="153" t="s">
        <v>589</v>
      </c>
      <c r="F145" s="154">
        <v>81</v>
      </c>
      <c r="G145" s="153"/>
      <c r="H145" s="153">
        <v>110</v>
      </c>
      <c r="I145" s="155">
        <v>110</v>
      </c>
      <c r="J145" s="156" t="s">
        <v>664</v>
      </c>
      <c r="K145" s="157">
        <f t="shared" si="45"/>
        <v>29</v>
      </c>
      <c r="L145" s="158">
        <f t="shared" si="46"/>
        <v>0.35802469135802467</v>
      </c>
      <c r="M145" s="153" t="s">
        <v>580</v>
      </c>
      <c r="N145" s="159">
        <v>42745</v>
      </c>
      <c r="O145" s="1"/>
      <c r="P145" s="1"/>
      <c r="Q145" s="228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0">
        <v>47</v>
      </c>
      <c r="B146" s="151">
        <v>42382</v>
      </c>
      <c r="C146" s="151"/>
      <c r="D146" s="152" t="s">
        <v>671</v>
      </c>
      <c r="E146" s="153" t="s">
        <v>589</v>
      </c>
      <c r="F146" s="154">
        <v>417.5</v>
      </c>
      <c r="G146" s="153"/>
      <c r="H146" s="153">
        <v>547</v>
      </c>
      <c r="I146" s="155">
        <v>535</v>
      </c>
      <c r="J146" s="156" t="s">
        <v>664</v>
      </c>
      <c r="K146" s="157">
        <f t="shared" si="45"/>
        <v>129.5</v>
      </c>
      <c r="L146" s="158">
        <f t="shared" si="46"/>
        <v>0.31017964071856285</v>
      </c>
      <c r="M146" s="153" t="s">
        <v>580</v>
      </c>
      <c r="N146" s="159">
        <v>42578</v>
      </c>
      <c r="O146" s="1"/>
      <c r="P146" s="1"/>
      <c r="Q146" s="228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0">
        <v>48</v>
      </c>
      <c r="B147" s="151">
        <v>42408</v>
      </c>
      <c r="C147" s="151"/>
      <c r="D147" s="152" t="s">
        <v>672</v>
      </c>
      <c r="E147" s="153" t="s">
        <v>577</v>
      </c>
      <c r="F147" s="154">
        <v>650</v>
      </c>
      <c r="G147" s="153"/>
      <c r="H147" s="153">
        <v>800</v>
      </c>
      <c r="I147" s="155">
        <v>800</v>
      </c>
      <c r="J147" s="156" t="s">
        <v>664</v>
      </c>
      <c r="K147" s="157">
        <f t="shared" si="45"/>
        <v>150</v>
      </c>
      <c r="L147" s="158">
        <f t="shared" si="46"/>
        <v>0.23076923076923078</v>
      </c>
      <c r="M147" s="153" t="s">
        <v>580</v>
      </c>
      <c r="N147" s="159">
        <v>43154</v>
      </c>
      <c r="O147" s="1"/>
      <c r="P147" s="1"/>
      <c r="Q147" s="228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0">
        <v>49</v>
      </c>
      <c r="B148" s="151">
        <v>42433</v>
      </c>
      <c r="C148" s="151"/>
      <c r="D148" s="152" t="s">
        <v>237</v>
      </c>
      <c r="E148" s="153" t="s">
        <v>577</v>
      </c>
      <c r="F148" s="154">
        <v>437.5</v>
      </c>
      <c r="G148" s="153"/>
      <c r="H148" s="153">
        <v>504.5</v>
      </c>
      <c r="I148" s="155">
        <v>522</v>
      </c>
      <c r="J148" s="156" t="s">
        <v>673</v>
      </c>
      <c r="K148" s="157">
        <f t="shared" si="45"/>
        <v>67</v>
      </c>
      <c r="L148" s="158">
        <f t="shared" si="46"/>
        <v>0.15314285714285714</v>
      </c>
      <c r="M148" s="153" t="s">
        <v>580</v>
      </c>
      <c r="N148" s="159">
        <v>42480</v>
      </c>
      <c r="O148" s="1"/>
      <c r="P148" s="1"/>
      <c r="Q148" s="228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0">
        <v>50</v>
      </c>
      <c r="B149" s="151">
        <v>42438</v>
      </c>
      <c r="C149" s="151"/>
      <c r="D149" s="152" t="s">
        <v>674</v>
      </c>
      <c r="E149" s="153" t="s">
        <v>577</v>
      </c>
      <c r="F149" s="154">
        <v>189.5</v>
      </c>
      <c r="G149" s="153"/>
      <c r="H149" s="153">
        <v>218</v>
      </c>
      <c r="I149" s="155">
        <v>218</v>
      </c>
      <c r="J149" s="156" t="s">
        <v>664</v>
      </c>
      <c r="K149" s="157">
        <f t="shared" si="45"/>
        <v>28.5</v>
      </c>
      <c r="L149" s="158">
        <f t="shared" si="46"/>
        <v>0.15039577836411611</v>
      </c>
      <c r="M149" s="153" t="s">
        <v>580</v>
      </c>
      <c r="N149" s="159">
        <v>43034</v>
      </c>
      <c r="O149" s="1"/>
      <c r="P149" s="1"/>
      <c r="Q149" s="228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60">
        <v>51</v>
      </c>
      <c r="B150" s="161">
        <v>42471</v>
      </c>
      <c r="C150" s="161"/>
      <c r="D150" s="169" t="s">
        <v>675</v>
      </c>
      <c r="E150" s="164" t="s">
        <v>577</v>
      </c>
      <c r="F150" s="164">
        <v>36.5</v>
      </c>
      <c r="G150" s="165"/>
      <c r="H150" s="165">
        <v>15.85</v>
      </c>
      <c r="I150" s="165">
        <v>60</v>
      </c>
      <c r="J150" s="166" t="s">
        <v>676</v>
      </c>
      <c r="K150" s="167">
        <f t="shared" si="45"/>
        <v>-20.65</v>
      </c>
      <c r="L150" s="168">
        <f t="shared" si="46"/>
        <v>-0.5657534246575342</v>
      </c>
      <c r="M150" s="164" t="s">
        <v>590</v>
      </c>
      <c r="N150" s="172">
        <v>43627</v>
      </c>
      <c r="O150" s="1"/>
      <c r="P150" s="1"/>
      <c r="Q150" s="228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0">
        <v>52</v>
      </c>
      <c r="B151" s="151">
        <v>42472</v>
      </c>
      <c r="C151" s="151"/>
      <c r="D151" s="152" t="s">
        <v>677</v>
      </c>
      <c r="E151" s="153" t="s">
        <v>577</v>
      </c>
      <c r="F151" s="154">
        <v>93</v>
      </c>
      <c r="G151" s="153"/>
      <c r="H151" s="153">
        <v>149</v>
      </c>
      <c r="I151" s="155">
        <v>140</v>
      </c>
      <c r="J151" s="156" t="s">
        <v>678</v>
      </c>
      <c r="K151" s="157">
        <f t="shared" si="45"/>
        <v>56</v>
      </c>
      <c r="L151" s="158">
        <f t="shared" si="46"/>
        <v>0.60215053763440862</v>
      </c>
      <c r="M151" s="153" t="s">
        <v>580</v>
      </c>
      <c r="N151" s="159">
        <v>42740</v>
      </c>
      <c r="O151" s="1"/>
      <c r="P151" s="1"/>
      <c r="Q151" s="228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0">
        <v>53</v>
      </c>
      <c r="B152" s="151">
        <v>42472</v>
      </c>
      <c r="C152" s="151"/>
      <c r="D152" s="152" t="s">
        <v>679</v>
      </c>
      <c r="E152" s="153" t="s">
        <v>577</v>
      </c>
      <c r="F152" s="154">
        <v>130</v>
      </c>
      <c r="G152" s="153"/>
      <c r="H152" s="153">
        <v>150</v>
      </c>
      <c r="I152" s="155" t="s">
        <v>680</v>
      </c>
      <c r="J152" s="156" t="s">
        <v>664</v>
      </c>
      <c r="K152" s="157">
        <f t="shared" si="45"/>
        <v>20</v>
      </c>
      <c r="L152" s="158">
        <f t="shared" si="46"/>
        <v>0.15384615384615385</v>
      </c>
      <c r="M152" s="153" t="s">
        <v>580</v>
      </c>
      <c r="N152" s="159">
        <v>42564</v>
      </c>
      <c r="O152" s="1"/>
      <c r="P152" s="1"/>
      <c r="Q152" s="228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0">
        <v>54</v>
      </c>
      <c r="B153" s="151">
        <v>42473</v>
      </c>
      <c r="C153" s="151"/>
      <c r="D153" s="152" t="s">
        <v>681</v>
      </c>
      <c r="E153" s="153" t="s">
        <v>577</v>
      </c>
      <c r="F153" s="154">
        <v>196</v>
      </c>
      <c r="G153" s="153"/>
      <c r="H153" s="153">
        <v>299</v>
      </c>
      <c r="I153" s="155">
        <v>299</v>
      </c>
      <c r="J153" s="156" t="s">
        <v>664</v>
      </c>
      <c r="K153" s="157">
        <v>103</v>
      </c>
      <c r="L153" s="158">
        <v>0.52551020408163296</v>
      </c>
      <c r="M153" s="153" t="s">
        <v>580</v>
      </c>
      <c r="N153" s="159">
        <v>42620</v>
      </c>
      <c r="O153" s="1"/>
      <c r="P153" s="1"/>
      <c r="Q153" s="228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0">
        <v>55</v>
      </c>
      <c r="B154" s="151">
        <v>42473</v>
      </c>
      <c r="C154" s="151"/>
      <c r="D154" s="152" t="s">
        <v>682</v>
      </c>
      <c r="E154" s="153" t="s">
        <v>577</v>
      </c>
      <c r="F154" s="154">
        <v>88</v>
      </c>
      <c r="G154" s="153"/>
      <c r="H154" s="153">
        <v>103</v>
      </c>
      <c r="I154" s="155">
        <v>103</v>
      </c>
      <c r="J154" s="156" t="s">
        <v>664</v>
      </c>
      <c r="K154" s="157">
        <v>15</v>
      </c>
      <c r="L154" s="158">
        <v>0.170454545454545</v>
      </c>
      <c r="M154" s="153" t="s">
        <v>580</v>
      </c>
      <c r="N154" s="159">
        <v>42530</v>
      </c>
      <c r="O154" s="1"/>
      <c r="P154" s="1"/>
      <c r="Q154" s="228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0">
        <v>56</v>
      </c>
      <c r="B155" s="151">
        <v>42492</v>
      </c>
      <c r="C155" s="151"/>
      <c r="D155" s="152" t="s">
        <v>683</v>
      </c>
      <c r="E155" s="153" t="s">
        <v>577</v>
      </c>
      <c r="F155" s="154">
        <v>127.5</v>
      </c>
      <c r="G155" s="153"/>
      <c r="H155" s="153">
        <v>148</v>
      </c>
      <c r="I155" s="155" t="s">
        <v>684</v>
      </c>
      <c r="J155" s="156" t="s">
        <v>664</v>
      </c>
      <c r="K155" s="157">
        <f t="shared" ref="K155:K159" si="47">H155-F155</f>
        <v>20.5</v>
      </c>
      <c r="L155" s="158">
        <f t="shared" ref="L155:L159" si="48">K155/F155</f>
        <v>0.16078431372549021</v>
      </c>
      <c r="M155" s="153" t="s">
        <v>580</v>
      </c>
      <c r="N155" s="159">
        <v>42564</v>
      </c>
      <c r="O155" s="1"/>
      <c r="P155" s="1"/>
      <c r="Q155" s="228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0">
        <v>57</v>
      </c>
      <c r="B156" s="151">
        <v>42493</v>
      </c>
      <c r="C156" s="151"/>
      <c r="D156" s="152" t="s">
        <v>685</v>
      </c>
      <c r="E156" s="153" t="s">
        <v>577</v>
      </c>
      <c r="F156" s="154">
        <v>675</v>
      </c>
      <c r="G156" s="153"/>
      <c r="H156" s="153">
        <v>815</v>
      </c>
      <c r="I156" s="155" t="s">
        <v>686</v>
      </c>
      <c r="J156" s="156" t="s">
        <v>664</v>
      </c>
      <c r="K156" s="157">
        <f t="shared" si="47"/>
        <v>140</v>
      </c>
      <c r="L156" s="158">
        <f t="shared" si="48"/>
        <v>0.2074074074074074</v>
      </c>
      <c r="M156" s="153" t="s">
        <v>580</v>
      </c>
      <c r="N156" s="159">
        <v>43154</v>
      </c>
      <c r="O156" s="1"/>
      <c r="P156" s="1"/>
      <c r="Q156" s="228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60">
        <v>58</v>
      </c>
      <c r="B157" s="161">
        <v>42522</v>
      </c>
      <c r="C157" s="161"/>
      <c r="D157" s="162" t="s">
        <v>687</v>
      </c>
      <c r="E157" s="163" t="s">
        <v>577</v>
      </c>
      <c r="F157" s="164">
        <v>500</v>
      </c>
      <c r="G157" s="164"/>
      <c r="H157" s="165">
        <v>232.5</v>
      </c>
      <c r="I157" s="165" t="s">
        <v>688</v>
      </c>
      <c r="J157" s="166" t="s">
        <v>689</v>
      </c>
      <c r="K157" s="167">
        <f t="shared" si="47"/>
        <v>-267.5</v>
      </c>
      <c r="L157" s="168">
        <f t="shared" si="48"/>
        <v>-0.53500000000000003</v>
      </c>
      <c r="M157" s="164" t="s">
        <v>590</v>
      </c>
      <c r="N157" s="161">
        <v>43735</v>
      </c>
      <c r="O157" s="1"/>
      <c r="P157" s="1"/>
      <c r="Q157" s="228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0">
        <v>59</v>
      </c>
      <c r="B158" s="151">
        <v>42527</v>
      </c>
      <c r="C158" s="151"/>
      <c r="D158" s="152" t="s">
        <v>532</v>
      </c>
      <c r="E158" s="153" t="s">
        <v>577</v>
      </c>
      <c r="F158" s="154">
        <v>110</v>
      </c>
      <c r="G158" s="153"/>
      <c r="H158" s="153">
        <v>126.5</v>
      </c>
      <c r="I158" s="155">
        <v>125</v>
      </c>
      <c r="J158" s="156" t="s">
        <v>616</v>
      </c>
      <c r="K158" s="157">
        <f t="shared" si="47"/>
        <v>16.5</v>
      </c>
      <c r="L158" s="158">
        <f t="shared" si="48"/>
        <v>0.15</v>
      </c>
      <c r="M158" s="153" t="s">
        <v>580</v>
      </c>
      <c r="N158" s="159">
        <v>42552</v>
      </c>
      <c r="O158" s="1"/>
      <c r="P158" s="1"/>
      <c r="Q158" s="228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0">
        <v>60</v>
      </c>
      <c r="B159" s="151">
        <v>42538</v>
      </c>
      <c r="C159" s="151"/>
      <c r="D159" s="152" t="s">
        <v>690</v>
      </c>
      <c r="E159" s="153" t="s">
        <v>577</v>
      </c>
      <c r="F159" s="154">
        <v>44</v>
      </c>
      <c r="G159" s="153"/>
      <c r="H159" s="153">
        <v>69.5</v>
      </c>
      <c r="I159" s="155">
        <v>69.5</v>
      </c>
      <c r="J159" s="156" t="s">
        <v>691</v>
      </c>
      <c r="K159" s="157">
        <f t="shared" si="47"/>
        <v>25.5</v>
      </c>
      <c r="L159" s="158">
        <f t="shared" si="48"/>
        <v>0.57954545454545459</v>
      </c>
      <c r="M159" s="153" t="s">
        <v>580</v>
      </c>
      <c r="N159" s="159">
        <v>42977</v>
      </c>
      <c r="O159" s="1"/>
      <c r="P159" s="1"/>
      <c r="Q159" s="228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0">
        <v>61</v>
      </c>
      <c r="B160" s="151">
        <v>42549</v>
      </c>
      <c r="C160" s="151"/>
      <c r="D160" s="152" t="s">
        <v>692</v>
      </c>
      <c r="E160" s="153" t="s">
        <v>577</v>
      </c>
      <c r="F160" s="154">
        <v>262.5</v>
      </c>
      <c r="G160" s="153"/>
      <c r="H160" s="153">
        <v>340</v>
      </c>
      <c r="I160" s="155">
        <v>333</v>
      </c>
      <c r="J160" s="156" t="s">
        <v>693</v>
      </c>
      <c r="K160" s="157">
        <v>77.5</v>
      </c>
      <c r="L160" s="158">
        <v>0.29523809523809502</v>
      </c>
      <c r="M160" s="153" t="s">
        <v>580</v>
      </c>
      <c r="N160" s="159">
        <v>43017</v>
      </c>
      <c r="O160" s="1"/>
      <c r="P160" s="1"/>
      <c r="Q160" s="228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0">
        <v>62</v>
      </c>
      <c r="B161" s="151">
        <v>42549</v>
      </c>
      <c r="C161" s="151"/>
      <c r="D161" s="152" t="s">
        <v>694</v>
      </c>
      <c r="E161" s="153" t="s">
        <v>577</v>
      </c>
      <c r="F161" s="154">
        <v>840</v>
      </c>
      <c r="G161" s="153"/>
      <c r="H161" s="153">
        <v>1230</v>
      </c>
      <c r="I161" s="155">
        <v>1230</v>
      </c>
      <c r="J161" s="156" t="s">
        <v>664</v>
      </c>
      <c r="K161" s="157">
        <v>390</v>
      </c>
      <c r="L161" s="158">
        <v>0.46428571428571402</v>
      </c>
      <c r="M161" s="153" t="s">
        <v>580</v>
      </c>
      <c r="N161" s="159">
        <v>42649</v>
      </c>
      <c r="O161" s="1"/>
      <c r="P161" s="1"/>
      <c r="Q161" s="228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73">
        <v>63</v>
      </c>
      <c r="B162" s="174">
        <v>42556</v>
      </c>
      <c r="C162" s="174"/>
      <c r="D162" s="175" t="s">
        <v>695</v>
      </c>
      <c r="E162" s="176" t="s">
        <v>577</v>
      </c>
      <c r="F162" s="176">
        <v>395</v>
      </c>
      <c r="G162" s="177"/>
      <c r="H162" s="177">
        <f>(468.5+342.5)/2</f>
        <v>405.5</v>
      </c>
      <c r="I162" s="177">
        <v>510</v>
      </c>
      <c r="J162" s="178" t="s">
        <v>696</v>
      </c>
      <c r="K162" s="179">
        <f t="shared" ref="K162:K168" si="49">H162-F162</f>
        <v>10.5</v>
      </c>
      <c r="L162" s="180">
        <f t="shared" ref="L162:L168" si="50">K162/F162</f>
        <v>2.6582278481012658E-2</v>
      </c>
      <c r="M162" s="176" t="s">
        <v>597</v>
      </c>
      <c r="N162" s="174">
        <v>43606</v>
      </c>
      <c r="O162" s="1"/>
      <c r="P162" s="1"/>
      <c r="Q162" s="228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60">
        <v>64</v>
      </c>
      <c r="B163" s="161">
        <v>42584</v>
      </c>
      <c r="C163" s="161"/>
      <c r="D163" s="162" t="s">
        <v>697</v>
      </c>
      <c r="E163" s="163" t="s">
        <v>589</v>
      </c>
      <c r="F163" s="164">
        <f>169.5-12.8</f>
        <v>156.69999999999999</v>
      </c>
      <c r="G163" s="164"/>
      <c r="H163" s="165">
        <v>77</v>
      </c>
      <c r="I163" s="165" t="s">
        <v>698</v>
      </c>
      <c r="J163" s="166" t="s">
        <v>699</v>
      </c>
      <c r="K163" s="167">
        <f t="shared" si="49"/>
        <v>-79.699999999999989</v>
      </c>
      <c r="L163" s="168">
        <f t="shared" si="50"/>
        <v>-0.50861518825781749</v>
      </c>
      <c r="M163" s="164" t="s">
        <v>590</v>
      </c>
      <c r="N163" s="161">
        <v>43522</v>
      </c>
      <c r="O163" s="1"/>
      <c r="P163" s="1"/>
      <c r="Q163" s="228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60">
        <v>65</v>
      </c>
      <c r="B164" s="161">
        <v>42586</v>
      </c>
      <c r="C164" s="161"/>
      <c r="D164" s="162" t="s">
        <v>700</v>
      </c>
      <c r="E164" s="163" t="s">
        <v>577</v>
      </c>
      <c r="F164" s="164">
        <v>400</v>
      </c>
      <c r="G164" s="164"/>
      <c r="H164" s="165">
        <v>305</v>
      </c>
      <c r="I164" s="165">
        <v>475</v>
      </c>
      <c r="J164" s="166" t="s">
        <v>701</v>
      </c>
      <c r="K164" s="167">
        <f t="shared" si="49"/>
        <v>-95</v>
      </c>
      <c r="L164" s="168">
        <f t="shared" si="50"/>
        <v>-0.23749999999999999</v>
      </c>
      <c r="M164" s="164" t="s">
        <v>590</v>
      </c>
      <c r="N164" s="161">
        <v>43606</v>
      </c>
      <c r="O164" s="1"/>
      <c r="P164" s="1"/>
      <c r="Q164" s="228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0">
        <v>66</v>
      </c>
      <c r="B165" s="151">
        <v>42593</v>
      </c>
      <c r="C165" s="151"/>
      <c r="D165" s="152" t="s">
        <v>702</v>
      </c>
      <c r="E165" s="153" t="s">
        <v>577</v>
      </c>
      <c r="F165" s="154">
        <v>86.5</v>
      </c>
      <c r="G165" s="153"/>
      <c r="H165" s="153">
        <v>130</v>
      </c>
      <c r="I165" s="155">
        <v>130</v>
      </c>
      <c r="J165" s="156" t="s">
        <v>703</v>
      </c>
      <c r="K165" s="157">
        <f t="shared" si="49"/>
        <v>43.5</v>
      </c>
      <c r="L165" s="158">
        <f t="shared" si="50"/>
        <v>0.50289017341040465</v>
      </c>
      <c r="M165" s="153" t="s">
        <v>580</v>
      </c>
      <c r="N165" s="159">
        <v>43091</v>
      </c>
      <c r="O165" s="1"/>
      <c r="P165" s="1"/>
      <c r="Q165" s="228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60">
        <v>67</v>
      </c>
      <c r="B166" s="161">
        <v>42600</v>
      </c>
      <c r="C166" s="161"/>
      <c r="D166" s="162" t="s">
        <v>122</v>
      </c>
      <c r="E166" s="163" t="s">
        <v>577</v>
      </c>
      <c r="F166" s="164">
        <v>133.5</v>
      </c>
      <c r="G166" s="164"/>
      <c r="H166" s="165">
        <v>126.5</v>
      </c>
      <c r="I166" s="165">
        <v>178</v>
      </c>
      <c r="J166" s="166" t="s">
        <v>704</v>
      </c>
      <c r="K166" s="167">
        <f t="shared" si="49"/>
        <v>-7</v>
      </c>
      <c r="L166" s="168">
        <f t="shared" si="50"/>
        <v>-5.2434456928838954E-2</v>
      </c>
      <c r="M166" s="164" t="s">
        <v>590</v>
      </c>
      <c r="N166" s="161">
        <v>42615</v>
      </c>
      <c r="O166" s="1"/>
      <c r="P166" s="1"/>
      <c r="Q166" s="228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0">
        <v>68</v>
      </c>
      <c r="B167" s="151">
        <v>42613</v>
      </c>
      <c r="C167" s="151"/>
      <c r="D167" s="152" t="s">
        <v>705</v>
      </c>
      <c r="E167" s="153" t="s">
        <v>577</v>
      </c>
      <c r="F167" s="154">
        <v>560</v>
      </c>
      <c r="G167" s="153"/>
      <c r="H167" s="153">
        <v>725</v>
      </c>
      <c r="I167" s="155">
        <v>725</v>
      </c>
      <c r="J167" s="156" t="s">
        <v>610</v>
      </c>
      <c r="K167" s="157">
        <f t="shared" si="49"/>
        <v>165</v>
      </c>
      <c r="L167" s="158">
        <f t="shared" si="50"/>
        <v>0.29464285714285715</v>
      </c>
      <c r="M167" s="153" t="s">
        <v>580</v>
      </c>
      <c r="N167" s="159">
        <v>42456</v>
      </c>
      <c r="O167" s="1"/>
      <c r="P167" s="1"/>
      <c r="Q167" s="228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0">
        <v>69</v>
      </c>
      <c r="B168" s="151">
        <v>42614</v>
      </c>
      <c r="C168" s="151"/>
      <c r="D168" s="152" t="s">
        <v>706</v>
      </c>
      <c r="E168" s="153" t="s">
        <v>577</v>
      </c>
      <c r="F168" s="154">
        <v>160.5</v>
      </c>
      <c r="G168" s="153"/>
      <c r="H168" s="153">
        <v>210</v>
      </c>
      <c r="I168" s="155">
        <v>210</v>
      </c>
      <c r="J168" s="156" t="s">
        <v>610</v>
      </c>
      <c r="K168" s="157">
        <f t="shared" si="49"/>
        <v>49.5</v>
      </c>
      <c r="L168" s="158">
        <f t="shared" si="50"/>
        <v>0.30841121495327101</v>
      </c>
      <c r="M168" s="153" t="s">
        <v>580</v>
      </c>
      <c r="N168" s="159">
        <v>42871</v>
      </c>
      <c r="O168" s="1"/>
      <c r="P168" s="1"/>
      <c r="Q168" s="228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0">
        <v>70</v>
      </c>
      <c r="B169" s="151">
        <v>42646</v>
      </c>
      <c r="C169" s="151"/>
      <c r="D169" s="152" t="s">
        <v>409</v>
      </c>
      <c r="E169" s="153" t="s">
        <v>577</v>
      </c>
      <c r="F169" s="154">
        <v>430</v>
      </c>
      <c r="G169" s="153"/>
      <c r="H169" s="153">
        <v>596</v>
      </c>
      <c r="I169" s="155">
        <v>575</v>
      </c>
      <c r="J169" s="156" t="s">
        <v>707</v>
      </c>
      <c r="K169" s="157">
        <v>166</v>
      </c>
      <c r="L169" s="158">
        <v>0.38604651162790699</v>
      </c>
      <c r="M169" s="153" t="s">
        <v>580</v>
      </c>
      <c r="N169" s="159">
        <v>42769</v>
      </c>
      <c r="O169" s="1"/>
      <c r="P169" s="1"/>
      <c r="Q169" s="228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0">
        <v>71</v>
      </c>
      <c r="B170" s="151">
        <v>42657</v>
      </c>
      <c r="C170" s="151"/>
      <c r="D170" s="152" t="s">
        <v>708</v>
      </c>
      <c r="E170" s="153" t="s">
        <v>577</v>
      </c>
      <c r="F170" s="154">
        <v>280</v>
      </c>
      <c r="G170" s="153"/>
      <c r="H170" s="153">
        <v>345</v>
      </c>
      <c r="I170" s="155">
        <v>345</v>
      </c>
      <c r="J170" s="156" t="s">
        <v>610</v>
      </c>
      <c r="K170" s="157">
        <f t="shared" ref="K170:K175" si="51">H170-F170</f>
        <v>65</v>
      </c>
      <c r="L170" s="158">
        <f t="shared" ref="L170:L171" si="52">K170/F170</f>
        <v>0.23214285714285715</v>
      </c>
      <c r="M170" s="153" t="s">
        <v>580</v>
      </c>
      <c r="N170" s="159">
        <v>42814</v>
      </c>
      <c r="O170" s="1"/>
      <c r="P170" s="1"/>
      <c r="Q170" s="228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0">
        <v>72</v>
      </c>
      <c r="B171" s="151">
        <v>42657</v>
      </c>
      <c r="C171" s="151"/>
      <c r="D171" s="152" t="s">
        <v>709</v>
      </c>
      <c r="E171" s="153" t="s">
        <v>577</v>
      </c>
      <c r="F171" s="154">
        <v>245</v>
      </c>
      <c r="G171" s="153"/>
      <c r="H171" s="153">
        <v>325.5</v>
      </c>
      <c r="I171" s="155">
        <v>330</v>
      </c>
      <c r="J171" s="156" t="s">
        <v>710</v>
      </c>
      <c r="K171" s="157">
        <f t="shared" si="51"/>
        <v>80.5</v>
      </c>
      <c r="L171" s="158">
        <f t="shared" si="52"/>
        <v>0.32857142857142857</v>
      </c>
      <c r="M171" s="153" t="s">
        <v>580</v>
      </c>
      <c r="N171" s="159">
        <v>42769</v>
      </c>
      <c r="O171" s="1"/>
      <c r="P171" s="1"/>
      <c r="Q171" s="228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0">
        <v>73</v>
      </c>
      <c r="B172" s="151">
        <v>42660</v>
      </c>
      <c r="C172" s="151"/>
      <c r="D172" s="152" t="s">
        <v>711</v>
      </c>
      <c r="E172" s="153" t="s">
        <v>577</v>
      </c>
      <c r="F172" s="154">
        <v>125</v>
      </c>
      <c r="G172" s="153"/>
      <c r="H172" s="153">
        <v>160</v>
      </c>
      <c r="I172" s="155">
        <v>160</v>
      </c>
      <c r="J172" s="156" t="s">
        <v>664</v>
      </c>
      <c r="K172" s="157">
        <f t="shared" si="51"/>
        <v>35</v>
      </c>
      <c r="L172" s="158">
        <v>0.28000000000000003</v>
      </c>
      <c r="M172" s="153" t="s">
        <v>580</v>
      </c>
      <c r="N172" s="159">
        <v>42803</v>
      </c>
      <c r="O172" s="1"/>
      <c r="P172" s="1"/>
      <c r="Q172" s="228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0">
        <v>74</v>
      </c>
      <c r="B173" s="151">
        <v>42660</v>
      </c>
      <c r="C173" s="151"/>
      <c r="D173" s="152" t="s">
        <v>712</v>
      </c>
      <c r="E173" s="153" t="s">
        <v>577</v>
      </c>
      <c r="F173" s="154">
        <v>114</v>
      </c>
      <c r="G173" s="153"/>
      <c r="H173" s="153">
        <v>145</v>
      </c>
      <c r="I173" s="155">
        <v>145</v>
      </c>
      <c r="J173" s="156" t="s">
        <v>664</v>
      </c>
      <c r="K173" s="157">
        <f t="shared" si="51"/>
        <v>31</v>
      </c>
      <c r="L173" s="158">
        <f t="shared" ref="L173:L175" si="53">K173/F173</f>
        <v>0.27192982456140352</v>
      </c>
      <c r="M173" s="153" t="s">
        <v>580</v>
      </c>
      <c r="N173" s="159">
        <v>42859</v>
      </c>
      <c r="O173" s="1"/>
      <c r="P173" s="1"/>
      <c r="Q173" s="228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0">
        <v>75</v>
      </c>
      <c r="B174" s="151">
        <v>42660</v>
      </c>
      <c r="C174" s="151"/>
      <c r="D174" s="152" t="s">
        <v>713</v>
      </c>
      <c r="E174" s="153" t="s">
        <v>577</v>
      </c>
      <c r="F174" s="154">
        <v>212</v>
      </c>
      <c r="G174" s="153"/>
      <c r="H174" s="153">
        <v>280</v>
      </c>
      <c r="I174" s="155">
        <v>276</v>
      </c>
      <c r="J174" s="156" t="s">
        <v>714</v>
      </c>
      <c r="K174" s="157">
        <f t="shared" si="51"/>
        <v>68</v>
      </c>
      <c r="L174" s="158">
        <f t="shared" si="53"/>
        <v>0.32075471698113206</v>
      </c>
      <c r="M174" s="153" t="s">
        <v>580</v>
      </c>
      <c r="N174" s="159">
        <v>42858</v>
      </c>
      <c r="O174" s="1"/>
      <c r="P174" s="1"/>
      <c r="Q174" s="228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0">
        <v>76</v>
      </c>
      <c r="B175" s="151">
        <v>42678</v>
      </c>
      <c r="C175" s="151"/>
      <c r="D175" s="152" t="s">
        <v>456</v>
      </c>
      <c r="E175" s="153" t="s">
        <v>577</v>
      </c>
      <c r="F175" s="154">
        <v>155</v>
      </c>
      <c r="G175" s="153"/>
      <c r="H175" s="153">
        <v>210</v>
      </c>
      <c r="I175" s="155">
        <v>210</v>
      </c>
      <c r="J175" s="156" t="s">
        <v>715</v>
      </c>
      <c r="K175" s="157">
        <f t="shared" si="51"/>
        <v>55</v>
      </c>
      <c r="L175" s="158">
        <f t="shared" si="53"/>
        <v>0.35483870967741937</v>
      </c>
      <c r="M175" s="153" t="s">
        <v>580</v>
      </c>
      <c r="N175" s="159">
        <v>42944</v>
      </c>
      <c r="O175" s="1"/>
      <c r="P175" s="1"/>
      <c r="Q175" s="228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60">
        <v>77</v>
      </c>
      <c r="B176" s="161">
        <v>42710</v>
      </c>
      <c r="C176" s="161"/>
      <c r="D176" s="162" t="s">
        <v>716</v>
      </c>
      <c r="E176" s="163" t="s">
        <v>577</v>
      </c>
      <c r="F176" s="164">
        <v>150.5</v>
      </c>
      <c r="G176" s="164"/>
      <c r="H176" s="165">
        <v>72.5</v>
      </c>
      <c r="I176" s="165">
        <v>174</v>
      </c>
      <c r="J176" s="166" t="s">
        <v>717</v>
      </c>
      <c r="K176" s="167">
        <v>-78</v>
      </c>
      <c r="L176" s="168">
        <v>-0.51827242524916906</v>
      </c>
      <c r="M176" s="164" t="s">
        <v>590</v>
      </c>
      <c r="N176" s="161">
        <v>43333</v>
      </c>
      <c r="O176" s="1"/>
      <c r="P176" s="1"/>
      <c r="Q176" s="228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0">
        <v>78</v>
      </c>
      <c r="B177" s="151">
        <v>42712</v>
      </c>
      <c r="C177" s="151"/>
      <c r="D177" s="152" t="s">
        <v>718</v>
      </c>
      <c r="E177" s="153" t="s">
        <v>577</v>
      </c>
      <c r="F177" s="154">
        <v>380</v>
      </c>
      <c r="G177" s="153"/>
      <c r="H177" s="153">
        <v>478</v>
      </c>
      <c r="I177" s="155">
        <v>468</v>
      </c>
      <c r="J177" s="156" t="s">
        <v>664</v>
      </c>
      <c r="K177" s="157">
        <f t="shared" ref="K177:K179" si="54">H177-F177</f>
        <v>98</v>
      </c>
      <c r="L177" s="158">
        <f t="shared" ref="L177:L179" si="55">K177/F177</f>
        <v>0.25789473684210529</v>
      </c>
      <c r="M177" s="153" t="s">
        <v>580</v>
      </c>
      <c r="N177" s="159">
        <v>43025</v>
      </c>
      <c r="O177" s="1"/>
      <c r="P177" s="1"/>
      <c r="Q177" s="228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0">
        <v>79</v>
      </c>
      <c r="B178" s="151">
        <v>42734</v>
      </c>
      <c r="C178" s="151"/>
      <c r="D178" s="152" t="s">
        <v>121</v>
      </c>
      <c r="E178" s="153" t="s">
        <v>577</v>
      </c>
      <c r="F178" s="154">
        <v>305</v>
      </c>
      <c r="G178" s="153"/>
      <c r="H178" s="153">
        <v>375</v>
      </c>
      <c r="I178" s="155">
        <v>375</v>
      </c>
      <c r="J178" s="156" t="s">
        <v>664</v>
      </c>
      <c r="K178" s="157">
        <f t="shared" si="54"/>
        <v>70</v>
      </c>
      <c r="L178" s="158">
        <f t="shared" si="55"/>
        <v>0.22950819672131148</v>
      </c>
      <c r="M178" s="153" t="s">
        <v>580</v>
      </c>
      <c r="N178" s="159">
        <v>42768</v>
      </c>
      <c r="O178" s="1"/>
      <c r="P178" s="1"/>
      <c r="Q178" s="228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0">
        <v>80</v>
      </c>
      <c r="B179" s="151">
        <v>42739</v>
      </c>
      <c r="C179" s="151"/>
      <c r="D179" s="152" t="s">
        <v>104</v>
      </c>
      <c r="E179" s="153" t="s">
        <v>577</v>
      </c>
      <c r="F179" s="154">
        <v>99.5</v>
      </c>
      <c r="G179" s="153"/>
      <c r="H179" s="153">
        <v>158</v>
      </c>
      <c r="I179" s="155">
        <v>158</v>
      </c>
      <c r="J179" s="156" t="s">
        <v>664</v>
      </c>
      <c r="K179" s="157">
        <f t="shared" si="54"/>
        <v>58.5</v>
      </c>
      <c r="L179" s="158">
        <f t="shared" si="55"/>
        <v>0.5879396984924623</v>
      </c>
      <c r="M179" s="153" t="s">
        <v>580</v>
      </c>
      <c r="N179" s="159">
        <v>42898</v>
      </c>
      <c r="O179" s="1"/>
      <c r="P179" s="1"/>
      <c r="Q179" s="228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0">
        <v>81</v>
      </c>
      <c r="B180" s="151">
        <v>42739</v>
      </c>
      <c r="C180" s="151"/>
      <c r="D180" s="152" t="s">
        <v>104</v>
      </c>
      <c r="E180" s="153" t="s">
        <v>577</v>
      </c>
      <c r="F180" s="154">
        <v>99.5</v>
      </c>
      <c r="G180" s="153"/>
      <c r="H180" s="153">
        <v>158</v>
      </c>
      <c r="I180" s="155">
        <v>158</v>
      </c>
      <c r="J180" s="156" t="s">
        <v>664</v>
      </c>
      <c r="K180" s="157">
        <v>58.5</v>
      </c>
      <c r="L180" s="158">
        <v>0.58793969849246197</v>
      </c>
      <c r="M180" s="153" t="s">
        <v>580</v>
      </c>
      <c r="N180" s="159">
        <v>42898</v>
      </c>
      <c r="O180" s="1"/>
      <c r="P180" s="1"/>
      <c r="Q180" s="228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0">
        <v>82</v>
      </c>
      <c r="B181" s="151">
        <v>42786</v>
      </c>
      <c r="C181" s="151"/>
      <c r="D181" s="152" t="s">
        <v>210</v>
      </c>
      <c r="E181" s="153" t="s">
        <v>577</v>
      </c>
      <c r="F181" s="154">
        <v>140.5</v>
      </c>
      <c r="G181" s="153"/>
      <c r="H181" s="153">
        <v>220</v>
      </c>
      <c r="I181" s="155">
        <v>220</v>
      </c>
      <c r="J181" s="156" t="s">
        <v>664</v>
      </c>
      <c r="K181" s="157">
        <f>H181-F181</f>
        <v>79.5</v>
      </c>
      <c r="L181" s="158">
        <f>K181/F181</f>
        <v>0.5658362989323843</v>
      </c>
      <c r="M181" s="153" t="s">
        <v>580</v>
      </c>
      <c r="N181" s="159">
        <v>42864</v>
      </c>
      <c r="O181" s="1"/>
      <c r="P181" s="1"/>
      <c r="Q181" s="228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0">
        <v>83</v>
      </c>
      <c r="B182" s="151">
        <v>42786</v>
      </c>
      <c r="C182" s="151"/>
      <c r="D182" s="152" t="s">
        <v>719</v>
      </c>
      <c r="E182" s="153" t="s">
        <v>577</v>
      </c>
      <c r="F182" s="154">
        <v>202.5</v>
      </c>
      <c r="G182" s="153"/>
      <c r="H182" s="153">
        <v>234</v>
      </c>
      <c r="I182" s="155">
        <v>234</v>
      </c>
      <c r="J182" s="156" t="s">
        <v>664</v>
      </c>
      <c r="K182" s="157">
        <v>31.5</v>
      </c>
      <c r="L182" s="158">
        <v>0.155555555555556</v>
      </c>
      <c r="M182" s="153" t="s">
        <v>580</v>
      </c>
      <c r="N182" s="159">
        <v>42836</v>
      </c>
      <c r="O182" s="1"/>
      <c r="P182" s="1"/>
      <c r="Q182" s="228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0">
        <v>84</v>
      </c>
      <c r="B183" s="151">
        <v>42818</v>
      </c>
      <c r="C183" s="151"/>
      <c r="D183" s="152" t="s">
        <v>720</v>
      </c>
      <c r="E183" s="153" t="s">
        <v>577</v>
      </c>
      <c r="F183" s="154">
        <v>300.5</v>
      </c>
      <c r="G183" s="153"/>
      <c r="H183" s="153">
        <v>417.5</v>
      </c>
      <c r="I183" s="155">
        <v>420</v>
      </c>
      <c r="J183" s="156" t="s">
        <v>721</v>
      </c>
      <c r="K183" s="157">
        <f>H183-F183</f>
        <v>117</v>
      </c>
      <c r="L183" s="158">
        <f>K183/F183</f>
        <v>0.38935108153078202</v>
      </c>
      <c r="M183" s="153" t="s">
        <v>580</v>
      </c>
      <c r="N183" s="159">
        <v>43070</v>
      </c>
      <c r="O183" s="1"/>
      <c r="P183" s="1"/>
      <c r="Q183" s="228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0">
        <v>85</v>
      </c>
      <c r="B184" s="151">
        <v>42818</v>
      </c>
      <c r="C184" s="151"/>
      <c r="D184" s="152" t="s">
        <v>694</v>
      </c>
      <c r="E184" s="153" t="s">
        <v>577</v>
      </c>
      <c r="F184" s="154">
        <v>850</v>
      </c>
      <c r="G184" s="153"/>
      <c r="H184" s="153">
        <v>1042.5</v>
      </c>
      <c r="I184" s="155">
        <v>1023</v>
      </c>
      <c r="J184" s="156" t="s">
        <v>722</v>
      </c>
      <c r="K184" s="157">
        <v>192.5</v>
      </c>
      <c r="L184" s="158">
        <v>0.22647058823529401</v>
      </c>
      <c r="M184" s="153" t="s">
        <v>580</v>
      </c>
      <c r="N184" s="159">
        <v>42830</v>
      </c>
      <c r="O184" s="1"/>
      <c r="P184" s="1"/>
      <c r="Q184" s="228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0">
        <v>86</v>
      </c>
      <c r="B185" s="151">
        <v>42830</v>
      </c>
      <c r="C185" s="151"/>
      <c r="D185" s="152" t="s">
        <v>487</v>
      </c>
      <c r="E185" s="153" t="s">
        <v>577</v>
      </c>
      <c r="F185" s="154">
        <v>785</v>
      </c>
      <c r="G185" s="153"/>
      <c r="H185" s="153">
        <v>930</v>
      </c>
      <c r="I185" s="155">
        <v>920</v>
      </c>
      <c r="J185" s="156" t="s">
        <v>723</v>
      </c>
      <c r="K185" s="157">
        <f>H185-F185</f>
        <v>145</v>
      </c>
      <c r="L185" s="158">
        <f>K185/F185</f>
        <v>0.18471337579617833</v>
      </c>
      <c r="M185" s="153" t="s">
        <v>580</v>
      </c>
      <c r="N185" s="159">
        <v>42976</v>
      </c>
      <c r="O185" s="1"/>
      <c r="P185" s="1"/>
      <c r="Q185" s="228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60">
        <v>87</v>
      </c>
      <c r="B186" s="161">
        <v>42831</v>
      </c>
      <c r="C186" s="161"/>
      <c r="D186" s="162" t="s">
        <v>724</v>
      </c>
      <c r="E186" s="163" t="s">
        <v>577</v>
      </c>
      <c r="F186" s="164">
        <v>40</v>
      </c>
      <c r="G186" s="164"/>
      <c r="H186" s="165">
        <v>13.1</v>
      </c>
      <c r="I186" s="165">
        <v>60</v>
      </c>
      <c r="J186" s="166" t="s">
        <v>725</v>
      </c>
      <c r="K186" s="167">
        <v>-26.9</v>
      </c>
      <c r="L186" s="168">
        <v>-0.67249999999999999</v>
      </c>
      <c r="M186" s="164" t="s">
        <v>590</v>
      </c>
      <c r="N186" s="161">
        <v>43138</v>
      </c>
      <c r="O186" s="1"/>
      <c r="P186" s="1"/>
      <c r="Q186" s="228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0">
        <v>88</v>
      </c>
      <c r="B187" s="151">
        <v>42837</v>
      </c>
      <c r="C187" s="151"/>
      <c r="D187" s="152" t="s">
        <v>102</v>
      </c>
      <c r="E187" s="153" t="s">
        <v>577</v>
      </c>
      <c r="F187" s="154">
        <v>289.5</v>
      </c>
      <c r="G187" s="153"/>
      <c r="H187" s="153">
        <v>354</v>
      </c>
      <c r="I187" s="155">
        <v>360</v>
      </c>
      <c r="J187" s="156" t="s">
        <v>726</v>
      </c>
      <c r="K187" s="157">
        <f t="shared" ref="K187:K195" si="56">H187-F187</f>
        <v>64.5</v>
      </c>
      <c r="L187" s="158">
        <f t="shared" ref="L187:L195" si="57">K187/F187</f>
        <v>0.22279792746113988</v>
      </c>
      <c r="M187" s="153" t="s">
        <v>580</v>
      </c>
      <c r="N187" s="159">
        <v>43040</v>
      </c>
      <c r="O187" s="1"/>
      <c r="P187" s="1"/>
      <c r="Q187" s="228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0">
        <v>89</v>
      </c>
      <c r="B188" s="151">
        <v>42845</v>
      </c>
      <c r="C188" s="151"/>
      <c r="D188" s="152" t="s">
        <v>428</v>
      </c>
      <c r="E188" s="153" t="s">
        <v>577</v>
      </c>
      <c r="F188" s="154">
        <v>700</v>
      </c>
      <c r="G188" s="153"/>
      <c r="H188" s="153">
        <v>840</v>
      </c>
      <c r="I188" s="155">
        <v>840</v>
      </c>
      <c r="J188" s="156" t="s">
        <v>727</v>
      </c>
      <c r="K188" s="157">
        <f t="shared" si="56"/>
        <v>140</v>
      </c>
      <c r="L188" s="158">
        <f t="shared" si="57"/>
        <v>0.2</v>
      </c>
      <c r="M188" s="153" t="s">
        <v>580</v>
      </c>
      <c r="N188" s="159">
        <v>42893</v>
      </c>
      <c r="O188" s="1"/>
      <c r="P188" s="1"/>
      <c r="Q188" s="228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0">
        <v>90</v>
      </c>
      <c r="B189" s="151">
        <v>42887</v>
      </c>
      <c r="C189" s="151"/>
      <c r="D189" s="152" t="s">
        <v>728</v>
      </c>
      <c r="E189" s="153" t="s">
        <v>577</v>
      </c>
      <c r="F189" s="154">
        <v>130</v>
      </c>
      <c r="G189" s="153"/>
      <c r="H189" s="153">
        <v>144.25</v>
      </c>
      <c r="I189" s="155">
        <v>170</v>
      </c>
      <c r="J189" s="156" t="s">
        <v>729</v>
      </c>
      <c r="K189" s="157">
        <f t="shared" si="56"/>
        <v>14.25</v>
      </c>
      <c r="L189" s="158">
        <f t="shared" si="57"/>
        <v>0.10961538461538461</v>
      </c>
      <c r="M189" s="153" t="s">
        <v>580</v>
      </c>
      <c r="N189" s="159">
        <v>43675</v>
      </c>
      <c r="O189" s="1"/>
      <c r="P189" s="1"/>
      <c r="Q189" s="228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0">
        <v>91</v>
      </c>
      <c r="B190" s="151">
        <v>42901</v>
      </c>
      <c r="C190" s="151"/>
      <c r="D190" s="152" t="s">
        <v>730</v>
      </c>
      <c r="E190" s="153" t="s">
        <v>577</v>
      </c>
      <c r="F190" s="154">
        <v>214.5</v>
      </c>
      <c r="G190" s="153"/>
      <c r="H190" s="153">
        <v>262</v>
      </c>
      <c r="I190" s="155">
        <v>262</v>
      </c>
      <c r="J190" s="156" t="s">
        <v>599</v>
      </c>
      <c r="K190" s="157">
        <f t="shared" si="56"/>
        <v>47.5</v>
      </c>
      <c r="L190" s="158">
        <f t="shared" si="57"/>
        <v>0.22144522144522144</v>
      </c>
      <c r="M190" s="153" t="s">
        <v>580</v>
      </c>
      <c r="N190" s="159">
        <v>42977</v>
      </c>
      <c r="O190" s="1"/>
      <c r="P190" s="1"/>
      <c r="Q190" s="228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81">
        <v>92</v>
      </c>
      <c r="B191" s="182">
        <v>42933</v>
      </c>
      <c r="C191" s="182"/>
      <c r="D191" s="183" t="s">
        <v>731</v>
      </c>
      <c r="E191" s="184" t="s">
        <v>577</v>
      </c>
      <c r="F191" s="185">
        <v>370</v>
      </c>
      <c r="G191" s="184"/>
      <c r="H191" s="184">
        <v>447.5</v>
      </c>
      <c r="I191" s="186">
        <v>450</v>
      </c>
      <c r="J191" s="187" t="s">
        <v>664</v>
      </c>
      <c r="K191" s="157">
        <f t="shared" si="56"/>
        <v>77.5</v>
      </c>
      <c r="L191" s="188">
        <f t="shared" si="57"/>
        <v>0.20945945945945946</v>
      </c>
      <c r="M191" s="184" t="s">
        <v>580</v>
      </c>
      <c r="N191" s="189">
        <v>43035</v>
      </c>
      <c r="O191" s="1"/>
      <c r="P191" s="1"/>
      <c r="Q191" s="228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81">
        <v>93</v>
      </c>
      <c r="B192" s="182">
        <v>42943</v>
      </c>
      <c r="C192" s="182"/>
      <c r="D192" s="183" t="s">
        <v>208</v>
      </c>
      <c r="E192" s="184" t="s">
        <v>577</v>
      </c>
      <c r="F192" s="185">
        <v>657.5</v>
      </c>
      <c r="G192" s="184"/>
      <c r="H192" s="184">
        <v>825</v>
      </c>
      <c r="I192" s="186">
        <v>820</v>
      </c>
      <c r="J192" s="187" t="s">
        <v>664</v>
      </c>
      <c r="K192" s="157">
        <f t="shared" si="56"/>
        <v>167.5</v>
      </c>
      <c r="L192" s="188">
        <f t="shared" si="57"/>
        <v>0.25475285171102663</v>
      </c>
      <c r="M192" s="184" t="s">
        <v>580</v>
      </c>
      <c r="N192" s="189">
        <v>43090</v>
      </c>
      <c r="O192" s="1"/>
      <c r="P192" s="1"/>
      <c r="Q192" s="228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0">
        <v>94</v>
      </c>
      <c r="B193" s="151">
        <v>42964</v>
      </c>
      <c r="C193" s="151"/>
      <c r="D193" s="152" t="s">
        <v>382</v>
      </c>
      <c r="E193" s="153" t="s">
        <v>577</v>
      </c>
      <c r="F193" s="154">
        <v>605</v>
      </c>
      <c r="G193" s="153"/>
      <c r="H193" s="153">
        <v>750</v>
      </c>
      <c r="I193" s="155">
        <v>750</v>
      </c>
      <c r="J193" s="156" t="s">
        <v>723</v>
      </c>
      <c r="K193" s="157">
        <f t="shared" si="56"/>
        <v>145</v>
      </c>
      <c r="L193" s="158">
        <f t="shared" si="57"/>
        <v>0.23966942148760331</v>
      </c>
      <c r="M193" s="153" t="s">
        <v>580</v>
      </c>
      <c r="N193" s="159">
        <v>43027</v>
      </c>
      <c r="O193" s="1"/>
      <c r="P193" s="1"/>
      <c r="Q193" s="228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60">
        <v>95</v>
      </c>
      <c r="B194" s="161">
        <v>42979</v>
      </c>
      <c r="C194" s="161"/>
      <c r="D194" s="169" t="s">
        <v>732</v>
      </c>
      <c r="E194" s="164" t="s">
        <v>577</v>
      </c>
      <c r="F194" s="164">
        <v>255</v>
      </c>
      <c r="G194" s="165"/>
      <c r="H194" s="165">
        <v>217.25</v>
      </c>
      <c r="I194" s="165">
        <v>320</v>
      </c>
      <c r="J194" s="166" t="s">
        <v>733</v>
      </c>
      <c r="K194" s="167">
        <f t="shared" si="56"/>
        <v>-37.75</v>
      </c>
      <c r="L194" s="170">
        <f t="shared" si="57"/>
        <v>-0.14803921568627451</v>
      </c>
      <c r="M194" s="164" t="s">
        <v>590</v>
      </c>
      <c r="N194" s="161">
        <v>43661</v>
      </c>
      <c r="O194" s="1"/>
      <c r="P194" s="1"/>
      <c r="Q194" s="228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0">
        <v>96</v>
      </c>
      <c r="B195" s="151">
        <v>42997</v>
      </c>
      <c r="C195" s="151"/>
      <c r="D195" s="152" t="s">
        <v>734</v>
      </c>
      <c r="E195" s="153" t="s">
        <v>577</v>
      </c>
      <c r="F195" s="154">
        <v>215</v>
      </c>
      <c r="G195" s="153"/>
      <c r="H195" s="153">
        <v>258</v>
      </c>
      <c r="I195" s="155">
        <v>258</v>
      </c>
      <c r="J195" s="156" t="s">
        <v>664</v>
      </c>
      <c r="K195" s="157">
        <f t="shared" si="56"/>
        <v>43</v>
      </c>
      <c r="L195" s="158">
        <f t="shared" si="57"/>
        <v>0.2</v>
      </c>
      <c r="M195" s="153" t="s">
        <v>580</v>
      </c>
      <c r="N195" s="159">
        <v>43040</v>
      </c>
      <c r="O195" s="1"/>
      <c r="P195" s="1"/>
      <c r="Q195" s="228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0">
        <v>97</v>
      </c>
      <c r="B196" s="151">
        <v>42997</v>
      </c>
      <c r="C196" s="151"/>
      <c r="D196" s="152" t="s">
        <v>734</v>
      </c>
      <c r="E196" s="153" t="s">
        <v>577</v>
      </c>
      <c r="F196" s="154">
        <v>215</v>
      </c>
      <c r="G196" s="153"/>
      <c r="H196" s="153">
        <v>258</v>
      </c>
      <c r="I196" s="155">
        <v>258</v>
      </c>
      <c r="J196" s="187" t="s">
        <v>664</v>
      </c>
      <c r="K196" s="157">
        <v>43</v>
      </c>
      <c r="L196" s="158">
        <v>0.2</v>
      </c>
      <c r="M196" s="153" t="s">
        <v>580</v>
      </c>
      <c r="N196" s="159">
        <v>43040</v>
      </c>
      <c r="O196" s="1"/>
      <c r="P196" s="1"/>
      <c r="Q196" s="228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81">
        <v>98</v>
      </c>
      <c r="B197" s="182">
        <v>42998</v>
      </c>
      <c r="C197" s="182"/>
      <c r="D197" s="183" t="s">
        <v>735</v>
      </c>
      <c r="E197" s="184" t="s">
        <v>577</v>
      </c>
      <c r="F197" s="154">
        <v>75</v>
      </c>
      <c r="G197" s="184"/>
      <c r="H197" s="184">
        <v>90</v>
      </c>
      <c r="I197" s="186">
        <v>90</v>
      </c>
      <c r="J197" s="156" t="s">
        <v>736</v>
      </c>
      <c r="K197" s="157">
        <f t="shared" ref="K197:K202" si="58">H197-F197</f>
        <v>15</v>
      </c>
      <c r="L197" s="158">
        <f t="shared" ref="L197:L202" si="59">K197/F197</f>
        <v>0.2</v>
      </c>
      <c r="M197" s="153" t="s">
        <v>580</v>
      </c>
      <c r="N197" s="159">
        <v>43019</v>
      </c>
      <c r="O197" s="1"/>
      <c r="P197" s="1"/>
      <c r="Q197" s="228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81">
        <v>99</v>
      </c>
      <c r="B198" s="182">
        <v>43011</v>
      </c>
      <c r="C198" s="182"/>
      <c r="D198" s="183" t="s">
        <v>737</v>
      </c>
      <c r="E198" s="184" t="s">
        <v>577</v>
      </c>
      <c r="F198" s="185">
        <v>315</v>
      </c>
      <c r="G198" s="184"/>
      <c r="H198" s="184">
        <v>392</v>
      </c>
      <c r="I198" s="186">
        <v>384</v>
      </c>
      <c r="J198" s="187" t="s">
        <v>738</v>
      </c>
      <c r="K198" s="157">
        <f t="shared" si="58"/>
        <v>77</v>
      </c>
      <c r="L198" s="188">
        <f t="shared" si="59"/>
        <v>0.24444444444444444</v>
      </c>
      <c r="M198" s="184" t="s">
        <v>580</v>
      </c>
      <c r="N198" s="189">
        <v>43017</v>
      </c>
      <c r="O198" s="1"/>
      <c r="P198" s="1"/>
      <c r="Q198" s="228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81">
        <v>100</v>
      </c>
      <c r="B199" s="182">
        <v>43013</v>
      </c>
      <c r="C199" s="182"/>
      <c r="D199" s="183" t="s">
        <v>460</v>
      </c>
      <c r="E199" s="184" t="s">
        <v>577</v>
      </c>
      <c r="F199" s="185">
        <v>145</v>
      </c>
      <c r="G199" s="184"/>
      <c r="H199" s="184">
        <v>179</v>
      </c>
      <c r="I199" s="186">
        <v>180</v>
      </c>
      <c r="J199" s="187" t="s">
        <v>739</v>
      </c>
      <c r="K199" s="157">
        <f t="shared" si="58"/>
        <v>34</v>
      </c>
      <c r="L199" s="188">
        <f t="shared" si="59"/>
        <v>0.23448275862068965</v>
      </c>
      <c r="M199" s="184" t="s">
        <v>580</v>
      </c>
      <c r="N199" s="189">
        <v>43025</v>
      </c>
      <c r="O199" s="1"/>
      <c r="P199" s="1"/>
      <c r="Q199" s="228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81">
        <v>101</v>
      </c>
      <c r="B200" s="182">
        <v>43014</v>
      </c>
      <c r="C200" s="182"/>
      <c r="D200" s="183" t="s">
        <v>357</v>
      </c>
      <c r="E200" s="184" t="s">
        <v>577</v>
      </c>
      <c r="F200" s="185">
        <v>256</v>
      </c>
      <c r="G200" s="184"/>
      <c r="H200" s="184">
        <v>323</v>
      </c>
      <c r="I200" s="186">
        <v>320</v>
      </c>
      <c r="J200" s="187" t="s">
        <v>664</v>
      </c>
      <c r="K200" s="157">
        <f t="shared" si="58"/>
        <v>67</v>
      </c>
      <c r="L200" s="188">
        <f t="shared" si="59"/>
        <v>0.26171875</v>
      </c>
      <c r="M200" s="184" t="s">
        <v>580</v>
      </c>
      <c r="N200" s="189">
        <v>43067</v>
      </c>
      <c r="O200" s="1"/>
      <c r="P200" s="1"/>
      <c r="Q200" s="228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81">
        <v>102</v>
      </c>
      <c r="B201" s="182">
        <v>43017</v>
      </c>
      <c r="C201" s="182"/>
      <c r="D201" s="183" t="s">
        <v>371</v>
      </c>
      <c r="E201" s="184" t="s">
        <v>577</v>
      </c>
      <c r="F201" s="185">
        <v>137.5</v>
      </c>
      <c r="G201" s="184"/>
      <c r="H201" s="184">
        <v>184</v>
      </c>
      <c r="I201" s="186">
        <v>183</v>
      </c>
      <c r="J201" s="187" t="s">
        <v>740</v>
      </c>
      <c r="K201" s="157">
        <f t="shared" si="58"/>
        <v>46.5</v>
      </c>
      <c r="L201" s="188">
        <f t="shared" si="59"/>
        <v>0.33818181818181819</v>
      </c>
      <c r="M201" s="184" t="s">
        <v>580</v>
      </c>
      <c r="N201" s="189">
        <v>43108</v>
      </c>
      <c r="O201" s="1"/>
      <c r="P201" s="1"/>
      <c r="Q201" s="228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81">
        <v>103</v>
      </c>
      <c r="B202" s="182">
        <v>43018</v>
      </c>
      <c r="C202" s="182"/>
      <c r="D202" s="183" t="s">
        <v>741</v>
      </c>
      <c r="E202" s="184" t="s">
        <v>577</v>
      </c>
      <c r="F202" s="185">
        <v>125.5</v>
      </c>
      <c r="G202" s="184"/>
      <c r="H202" s="184">
        <v>158</v>
      </c>
      <c r="I202" s="186">
        <v>155</v>
      </c>
      <c r="J202" s="187" t="s">
        <v>742</v>
      </c>
      <c r="K202" s="157">
        <f t="shared" si="58"/>
        <v>32.5</v>
      </c>
      <c r="L202" s="188">
        <f t="shared" si="59"/>
        <v>0.25896414342629481</v>
      </c>
      <c r="M202" s="184" t="s">
        <v>580</v>
      </c>
      <c r="N202" s="189">
        <v>43067</v>
      </c>
      <c r="O202" s="1"/>
      <c r="P202" s="1"/>
      <c r="Q202" s="228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1">
        <v>104</v>
      </c>
      <c r="B203" s="182">
        <v>43018</v>
      </c>
      <c r="C203" s="182"/>
      <c r="D203" s="183" t="s">
        <v>743</v>
      </c>
      <c r="E203" s="184" t="s">
        <v>577</v>
      </c>
      <c r="F203" s="185">
        <v>895</v>
      </c>
      <c r="G203" s="184"/>
      <c r="H203" s="184">
        <v>1122.5</v>
      </c>
      <c r="I203" s="186">
        <v>1078</v>
      </c>
      <c r="J203" s="187" t="s">
        <v>744</v>
      </c>
      <c r="K203" s="157">
        <v>227.5</v>
      </c>
      <c r="L203" s="188">
        <v>0.25418994413407803</v>
      </c>
      <c r="M203" s="184" t="s">
        <v>580</v>
      </c>
      <c r="N203" s="189">
        <v>43117</v>
      </c>
      <c r="O203" s="1"/>
      <c r="P203" s="1"/>
      <c r="Q203" s="228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81">
        <v>105</v>
      </c>
      <c r="B204" s="182">
        <v>43020</v>
      </c>
      <c r="C204" s="182"/>
      <c r="D204" s="183" t="s">
        <v>366</v>
      </c>
      <c r="E204" s="184" t="s">
        <v>577</v>
      </c>
      <c r="F204" s="185">
        <v>525</v>
      </c>
      <c r="G204" s="184"/>
      <c r="H204" s="184">
        <v>629</v>
      </c>
      <c r="I204" s="186">
        <v>629</v>
      </c>
      <c r="J204" s="187" t="s">
        <v>664</v>
      </c>
      <c r="K204" s="157">
        <v>104</v>
      </c>
      <c r="L204" s="188">
        <v>0.19809523809523799</v>
      </c>
      <c r="M204" s="184" t="s">
        <v>580</v>
      </c>
      <c r="N204" s="189">
        <v>43119</v>
      </c>
      <c r="O204" s="1"/>
      <c r="P204" s="1"/>
      <c r="Q204" s="228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81">
        <v>106</v>
      </c>
      <c r="B205" s="182">
        <v>43046</v>
      </c>
      <c r="C205" s="182"/>
      <c r="D205" s="183" t="s">
        <v>404</v>
      </c>
      <c r="E205" s="184" t="s">
        <v>577</v>
      </c>
      <c r="F205" s="185">
        <v>740</v>
      </c>
      <c r="G205" s="184"/>
      <c r="H205" s="184">
        <v>892.5</v>
      </c>
      <c r="I205" s="186">
        <v>900</v>
      </c>
      <c r="J205" s="187" t="s">
        <v>745</v>
      </c>
      <c r="K205" s="157">
        <f t="shared" ref="K205:K207" si="60">H205-F205</f>
        <v>152.5</v>
      </c>
      <c r="L205" s="188">
        <f t="shared" ref="L205:L207" si="61">K205/F205</f>
        <v>0.20608108108108109</v>
      </c>
      <c r="M205" s="184" t="s">
        <v>580</v>
      </c>
      <c r="N205" s="189">
        <v>43052</v>
      </c>
      <c r="O205" s="1"/>
      <c r="P205" s="1"/>
      <c r="Q205" s="228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0">
        <v>107</v>
      </c>
      <c r="B206" s="151">
        <v>43073</v>
      </c>
      <c r="C206" s="151"/>
      <c r="D206" s="152" t="s">
        <v>746</v>
      </c>
      <c r="E206" s="153" t="s">
        <v>577</v>
      </c>
      <c r="F206" s="154">
        <v>118.5</v>
      </c>
      <c r="G206" s="153"/>
      <c r="H206" s="153">
        <v>143.5</v>
      </c>
      <c r="I206" s="155">
        <v>145</v>
      </c>
      <c r="J206" s="156" t="s">
        <v>747</v>
      </c>
      <c r="K206" s="157">
        <f t="shared" si="60"/>
        <v>25</v>
      </c>
      <c r="L206" s="158">
        <f t="shared" si="61"/>
        <v>0.2109704641350211</v>
      </c>
      <c r="M206" s="153" t="s">
        <v>580</v>
      </c>
      <c r="N206" s="159">
        <v>43097</v>
      </c>
      <c r="O206" s="1"/>
      <c r="P206" s="1"/>
      <c r="Q206" s="228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60">
        <v>108</v>
      </c>
      <c r="B207" s="161">
        <v>43090</v>
      </c>
      <c r="C207" s="161"/>
      <c r="D207" s="162" t="s">
        <v>433</v>
      </c>
      <c r="E207" s="163" t="s">
        <v>577</v>
      </c>
      <c r="F207" s="164">
        <v>715</v>
      </c>
      <c r="G207" s="164"/>
      <c r="H207" s="165">
        <v>500</v>
      </c>
      <c r="I207" s="165">
        <v>872</v>
      </c>
      <c r="J207" s="166" t="s">
        <v>748</v>
      </c>
      <c r="K207" s="167">
        <f t="shared" si="60"/>
        <v>-215</v>
      </c>
      <c r="L207" s="168">
        <f t="shared" si="61"/>
        <v>-0.30069930069930068</v>
      </c>
      <c r="M207" s="164" t="s">
        <v>590</v>
      </c>
      <c r="N207" s="161">
        <v>43670</v>
      </c>
      <c r="O207" s="1"/>
      <c r="P207" s="1"/>
      <c r="Q207" s="228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0">
        <v>109</v>
      </c>
      <c r="B208" s="151">
        <v>43098</v>
      </c>
      <c r="C208" s="151"/>
      <c r="D208" s="152" t="s">
        <v>737</v>
      </c>
      <c r="E208" s="153" t="s">
        <v>577</v>
      </c>
      <c r="F208" s="154">
        <v>435</v>
      </c>
      <c r="G208" s="153"/>
      <c r="H208" s="153">
        <v>542.5</v>
      </c>
      <c r="I208" s="155">
        <v>539</v>
      </c>
      <c r="J208" s="156" t="s">
        <v>664</v>
      </c>
      <c r="K208" s="157">
        <v>107.5</v>
      </c>
      <c r="L208" s="158">
        <v>0.247126436781609</v>
      </c>
      <c r="M208" s="153" t="s">
        <v>580</v>
      </c>
      <c r="N208" s="159">
        <v>43206</v>
      </c>
      <c r="O208" s="1"/>
      <c r="P208" s="1"/>
      <c r="Q208" s="228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0">
        <v>110</v>
      </c>
      <c r="B209" s="151">
        <v>43098</v>
      </c>
      <c r="C209" s="151"/>
      <c r="D209" s="152" t="s">
        <v>548</v>
      </c>
      <c r="E209" s="153" t="s">
        <v>577</v>
      </c>
      <c r="F209" s="154">
        <v>885</v>
      </c>
      <c r="G209" s="153"/>
      <c r="H209" s="153">
        <v>1090</v>
      </c>
      <c r="I209" s="155">
        <v>1084</v>
      </c>
      <c r="J209" s="156" t="s">
        <v>664</v>
      </c>
      <c r="K209" s="157">
        <v>205</v>
      </c>
      <c r="L209" s="158">
        <v>0.23163841807909599</v>
      </c>
      <c r="M209" s="153" t="s">
        <v>580</v>
      </c>
      <c r="N209" s="159">
        <v>43213</v>
      </c>
      <c r="O209" s="1"/>
      <c r="P209" s="1"/>
      <c r="Q209" s="228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90">
        <v>111</v>
      </c>
      <c r="B210" s="191">
        <v>43192</v>
      </c>
      <c r="C210" s="191"/>
      <c r="D210" s="169" t="s">
        <v>749</v>
      </c>
      <c r="E210" s="164" t="s">
        <v>577</v>
      </c>
      <c r="F210" s="192">
        <v>478.5</v>
      </c>
      <c r="G210" s="164"/>
      <c r="H210" s="164">
        <v>442</v>
      </c>
      <c r="I210" s="165">
        <v>613</v>
      </c>
      <c r="J210" s="166" t="s">
        <v>750</v>
      </c>
      <c r="K210" s="167">
        <f t="shared" ref="K210:K213" si="62">H210-F210</f>
        <v>-36.5</v>
      </c>
      <c r="L210" s="168">
        <f t="shared" ref="L210:L213" si="63">K210/F210</f>
        <v>-7.6280041797283177E-2</v>
      </c>
      <c r="M210" s="164" t="s">
        <v>590</v>
      </c>
      <c r="N210" s="161">
        <v>43762</v>
      </c>
      <c r="O210" s="1"/>
      <c r="P210" s="1"/>
      <c r="Q210" s="228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60">
        <v>112</v>
      </c>
      <c r="B211" s="161">
        <v>43194</v>
      </c>
      <c r="C211" s="161"/>
      <c r="D211" s="162" t="s">
        <v>751</v>
      </c>
      <c r="E211" s="163" t="s">
        <v>577</v>
      </c>
      <c r="F211" s="164">
        <f>141.5-7.3</f>
        <v>134.19999999999999</v>
      </c>
      <c r="G211" s="164"/>
      <c r="H211" s="165">
        <v>77</v>
      </c>
      <c r="I211" s="165">
        <v>180</v>
      </c>
      <c r="J211" s="166" t="s">
        <v>752</v>
      </c>
      <c r="K211" s="167">
        <f t="shared" si="62"/>
        <v>-57.199999999999989</v>
      </c>
      <c r="L211" s="168">
        <f t="shared" si="63"/>
        <v>-0.42622950819672129</v>
      </c>
      <c r="M211" s="164" t="s">
        <v>590</v>
      </c>
      <c r="N211" s="161">
        <v>43522</v>
      </c>
      <c r="O211" s="1"/>
      <c r="P211" s="1"/>
      <c r="Q211" s="228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60">
        <v>113</v>
      </c>
      <c r="B212" s="161">
        <v>43209</v>
      </c>
      <c r="C212" s="161"/>
      <c r="D212" s="162" t="s">
        <v>753</v>
      </c>
      <c r="E212" s="163" t="s">
        <v>577</v>
      </c>
      <c r="F212" s="164">
        <v>430</v>
      </c>
      <c r="G212" s="164"/>
      <c r="H212" s="165">
        <v>220</v>
      </c>
      <c r="I212" s="165">
        <v>537</v>
      </c>
      <c r="J212" s="166" t="s">
        <v>754</v>
      </c>
      <c r="K212" s="167">
        <f t="shared" si="62"/>
        <v>-210</v>
      </c>
      <c r="L212" s="168">
        <f t="shared" si="63"/>
        <v>-0.48837209302325579</v>
      </c>
      <c r="M212" s="164" t="s">
        <v>590</v>
      </c>
      <c r="N212" s="161">
        <v>43252</v>
      </c>
      <c r="O212" s="1"/>
      <c r="P212" s="1"/>
      <c r="Q212" s="228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1">
        <v>114</v>
      </c>
      <c r="B213" s="182">
        <v>43220</v>
      </c>
      <c r="C213" s="182"/>
      <c r="D213" s="183" t="s">
        <v>755</v>
      </c>
      <c r="E213" s="184" t="s">
        <v>577</v>
      </c>
      <c r="F213" s="184">
        <v>153.5</v>
      </c>
      <c r="G213" s="184"/>
      <c r="H213" s="184">
        <v>196</v>
      </c>
      <c r="I213" s="186">
        <v>196</v>
      </c>
      <c r="J213" s="156" t="s">
        <v>756</v>
      </c>
      <c r="K213" s="157">
        <f t="shared" si="62"/>
        <v>42.5</v>
      </c>
      <c r="L213" s="158">
        <f t="shared" si="63"/>
        <v>0.27687296416938112</v>
      </c>
      <c r="M213" s="153" t="s">
        <v>580</v>
      </c>
      <c r="N213" s="159">
        <v>43605</v>
      </c>
      <c r="O213" s="1"/>
      <c r="P213" s="1"/>
      <c r="Q213" s="228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60">
        <v>115</v>
      </c>
      <c r="B214" s="161">
        <v>43306</v>
      </c>
      <c r="C214" s="161"/>
      <c r="D214" s="162" t="s">
        <v>724</v>
      </c>
      <c r="E214" s="163" t="s">
        <v>577</v>
      </c>
      <c r="F214" s="164">
        <v>27.5</v>
      </c>
      <c r="G214" s="164"/>
      <c r="H214" s="165">
        <v>13.1</v>
      </c>
      <c r="I214" s="165">
        <v>60</v>
      </c>
      <c r="J214" s="166" t="s">
        <v>757</v>
      </c>
      <c r="K214" s="167">
        <v>-14.4</v>
      </c>
      <c r="L214" s="168">
        <v>-0.52363636363636401</v>
      </c>
      <c r="M214" s="164" t="s">
        <v>590</v>
      </c>
      <c r="N214" s="161">
        <v>43138</v>
      </c>
      <c r="O214" s="1"/>
      <c r="P214" s="1"/>
      <c r="Q214" s="228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90">
        <v>116</v>
      </c>
      <c r="B215" s="191">
        <v>43318</v>
      </c>
      <c r="C215" s="191"/>
      <c r="D215" s="169" t="s">
        <v>758</v>
      </c>
      <c r="E215" s="164" t="s">
        <v>577</v>
      </c>
      <c r="F215" s="164">
        <v>148.5</v>
      </c>
      <c r="G215" s="164"/>
      <c r="H215" s="164">
        <v>102</v>
      </c>
      <c r="I215" s="165">
        <v>182</v>
      </c>
      <c r="J215" s="166" t="s">
        <v>759</v>
      </c>
      <c r="K215" s="167">
        <f>H215-F215</f>
        <v>-46.5</v>
      </c>
      <c r="L215" s="168">
        <f>K215/F215</f>
        <v>-0.31313131313131315</v>
      </c>
      <c r="M215" s="164" t="s">
        <v>590</v>
      </c>
      <c r="N215" s="161">
        <v>43661</v>
      </c>
      <c r="O215" s="1"/>
      <c r="P215" s="1"/>
      <c r="Q215" s="228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0">
        <v>117</v>
      </c>
      <c r="B216" s="151">
        <v>43335</v>
      </c>
      <c r="C216" s="151"/>
      <c r="D216" s="152" t="s">
        <v>760</v>
      </c>
      <c r="E216" s="153" t="s">
        <v>577</v>
      </c>
      <c r="F216" s="184">
        <v>285</v>
      </c>
      <c r="G216" s="153"/>
      <c r="H216" s="153">
        <v>355</v>
      </c>
      <c r="I216" s="155">
        <v>364</v>
      </c>
      <c r="J216" s="156" t="s">
        <v>761</v>
      </c>
      <c r="K216" s="157">
        <v>70</v>
      </c>
      <c r="L216" s="158">
        <v>0.24561403508771901</v>
      </c>
      <c r="M216" s="153" t="s">
        <v>580</v>
      </c>
      <c r="N216" s="159">
        <v>43455</v>
      </c>
      <c r="O216" s="1"/>
      <c r="P216" s="1"/>
      <c r="Q216" s="228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0">
        <v>118</v>
      </c>
      <c r="B217" s="151">
        <v>43341</v>
      </c>
      <c r="C217" s="151"/>
      <c r="D217" s="152" t="s">
        <v>394</v>
      </c>
      <c r="E217" s="153" t="s">
        <v>577</v>
      </c>
      <c r="F217" s="184">
        <v>525</v>
      </c>
      <c r="G217" s="153"/>
      <c r="H217" s="153">
        <v>585</v>
      </c>
      <c r="I217" s="155">
        <v>635</v>
      </c>
      <c r="J217" s="156" t="s">
        <v>762</v>
      </c>
      <c r="K217" s="157">
        <f t="shared" ref="K217:K268" si="64">H217-F217</f>
        <v>60</v>
      </c>
      <c r="L217" s="158">
        <f t="shared" ref="L217:L268" si="65">K217/F217</f>
        <v>0.11428571428571428</v>
      </c>
      <c r="M217" s="153" t="s">
        <v>580</v>
      </c>
      <c r="N217" s="159">
        <v>43662</v>
      </c>
      <c r="O217" s="1"/>
      <c r="P217" s="1"/>
      <c r="Q217" s="228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0">
        <v>119</v>
      </c>
      <c r="B218" s="151">
        <v>43395</v>
      </c>
      <c r="C218" s="151"/>
      <c r="D218" s="152" t="s">
        <v>382</v>
      </c>
      <c r="E218" s="153" t="s">
        <v>577</v>
      </c>
      <c r="F218" s="184">
        <v>475</v>
      </c>
      <c r="G218" s="153"/>
      <c r="H218" s="153">
        <v>574</v>
      </c>
      <c r="I218" s="155">
        <v>570</v>
      </c>
      <c r="J218" s="156" t="s">
        <v>664</v>
      </c>
      <c r="K218" s="157">
        <f t="shared" si="64"/>
        <v>99</v>
      </c>
      <c r="L218" s="158">
        <f t="shared" si="65"/>
        <v>0.20842105263157895</v>
      </c>
      <c r="M218" s="153" t="s">
        <v>580</v>
      </c>
      <c r="N218" s="159">
        <v>43403</v>
      </c>
      <c r="O218" s="1"/>
      <c r="P218" s="1"/>
      <c r="Q218" s="228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1">
        <v>120</v>
      </c>
      <c r="B219" s="182">
        <v>43397</v>
      </c>
      <c r="C219" s="182"/>
      <c r="D219" s="183" t="s">
        <v>763</v>
      </c>
      <c r="E219" s="184" t="s">
        <v>577</v>
      </c>
      <c r="F219" s="184">
        <v>707.5</v>
      </c>
      <c r="G219" s="184"/>
      <c r="H219" s="184">
        <v>872</v>
      </c>
      <c r="I219" s="186">
        <v>872</v>
      </c>
      <c r="J219" s="187" t="s">
        <v>664</v>
      </c>
      <c r="K219" s="157">
        <f t="shared" si="64"/>
        <v>164.5</v>
      </c>
      <c r="L219" s="188">
        <f t="shared" si="65"/>
        <v>0.23250883392226149</v>
      </c>
      <c r="M219" s="184" t="s">
        <v>580</v>
      </c>
      <c r="N219" s="189">
        <v>43482</v>
      </c>
      <c r="O219" s="1"/>
      <c r="P219" s="1"/>
      <c r="Q219" s="228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1">
        <v>121</v>
      </c>
      <c r="B220" s="182">
        <v>43398</v>
      </c>
      <c r="C220" s="182"/>
      <c r="D220" s="183" t="s">
        <v>764</v>
      </c>
      <c r="E220" s="184" t="s">
        <v>577</v>
      </c>
      <c r="F220" s="184">
        <v>162</v>
      </c>
      <c r="G220" s="184"/>
      <c r="H220" s="184">
        <v>204</v>
      </c>
      <c r="I220" s="186">
        <v>209</v>
      </c>
      <c r="J220" s="187" t="s">
        <v>765</v>
      </c>
      <c r="K220" s="157">
        <f t="shared" si="64"/>
        <v>42</v>
      </c>
      <c r="L220" s="188">
        <f t="shared" si="65"/>
        <v>0.25925925925925924</v>
      </c>
      <c r="M220" s="184" t="s">
        <v>580</v>
      </c>
      <c r="N220" s="189">
        <v>43539</v>
      </c>
      <c r="O220" s="1"/>
      <c r="P220" s="1"/>
      <c r="Q220" s="228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1">
        <v>122</v>
      </c>
      <c r="B221" s="182">
        <v>43399</v>
      </c>
      <c r="C221" s="182"/>
      <c r="D221" s="183" t="s">
        <v>480</v>
      </c>
      <c r="E221" s="184" t="s">
        <v>577</v>
      </c>
      <c r="F221" s="184">
        <v>240</v>
      </c>
      <c r="G221" s="184"/>
      <c r="H221" s="184">
        <v>297</v>
      </c>
      <c r="I221" s="186">
        <v>297</v>
      </c>
      <c r="J221" s="187" t="s">
        <v>664</v>
      </c>
      <c r="K221" s="193">
        <f t="shared" si="64"/>
        <v>57</v>
      </c>
      <c r="L221" s="188">
        <f t="shared" si="65"/>
        <v>0.23749999999999999</v>
      </c>
      <c r="M221" s="184" t="s">
        <v>580</v>
      </c>
      <c r="N221" s="189">
        <v>43417</v>
      </c>
      <c r="O221" s="1"/>
      <c r="P221" s="1"/>
      <c r="Q221" s="228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0">
        <v>123</v>
      </c>
      <c r="B222" s="151">
        <v>43439</v>
      </c>
      <c r="C222" s="151"/>
      <c r="D222" s="152" t="s">
        <v>766</v>
      </c>
      <c r="E222" s="153" t="s">
        <v>577</v>
      </c>
      <c r="F222" s="153">
        <v>202.5</v>
      </c>
      <c r="G222" s="153"/>
      <c r="H222" s="153">
        <v>255</v>
      </c>
      <c r="I222" s="155">
        <v>252</v>
      </c>
      <c r="J222" s="156" t="s">
        <v>664</v>
      </c>
      <c r="K222" s="157">
        <f t="shared" si="64"/>
        <v>52.5</v>
      </c>
      <c r="L222" s="158">
        <f t="shared" si="65"/>
        <v>0.25925925925925924</v>
      </c>
      <c r="M222" s="153" t="s">
        <v>580</v>
      </c>
      <c r="N222" s="159">
        <v>43542</v>
      </c>
      <c r="O222" s="1"/>
      <c r="P222" s="1"/>
      <c r="Q222" s="228"/>
      <c r="R222" s="1"/>
      <c r="S222" s="6" t="s">
        <v>767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1">
        <v>124</v>
      </c>
      <c r="B223" s="182">
        <v>43465</v>
      </c>
      <c r="C223" s="151"/>
      <c r="D223" s="183" t="s">
        <v>159</v>
      </c>
      <c r="E223" s="184" t="s">
        <v>577</v>
      </c>
      <c r="F223" s="184">
        <v>710</v>
      </c>
      <c r="G223" s="184"/>
      <c r="H223" s="184">
        <v>866</v>
      </c>
      <c r="I223" s="186">
        <v>866</v>
      </c>
      <c r="J223" s="187" t="s">
        <v>664</v>
      </c>
      <c r="K223" s="157">
        <f t="shared" si="64"/>
        <v>156</v>
      </c>
      <c r="L223" s="158">
        <f t="shared" si="65"/>
        <v>0.21971830985915494</v>
      </c>
      <c r="M223" s="153" t="s">
        <v>580</v>
      </c>
      <c r="N223" s="159">
        <v>43553</v>
      </c>
      <c r="O223" s="1"/>
      <c r="P223" s="1"/>
      <c r="Q223" s="228"/>
      <c r="R223" s="1"/>
      <c r="S223" s="6" t="s">
        <v>767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1">
        <v>125</v>
      </c>
      <c r="B224" s="182">
        <v>43522</v>
      </c>
      <c r="C224" s="182"/>
      <c r="D224" s="183" t="s">
        <v>174</v>
      </c>
      <c r="E224" s="184" t="s">
        <v>577</v>
      </c>
      <c r="F224" s="184">
        <v>337.25</v>
      </c>
      <c r="G224" s="184"/>
      <c r="H224" s="184">
        <v>398.5</v>
      </c>
      <c r="I224" s="186">
        <v>411</v>
      </c>
      <c r="J224" s="156" t="s">
        <v>768</v>
      </c>
      <c r="K224" s="157">
        <f t="shared" si="64"/>
        <v>61.25</v>
      </c>
      <c r="L224" s="158">
        <f t="shared" si="65"/>
        <v>0.1816160118606375</v>
      </c>
      <c r="M224" s="153" t="s">
        <v>580</v>
      </c>
      <c r="N224" s="159">
        <v>43760</v>
      </c>
      <c r="O224" s="1"/>
      <c r="P224" s="1"/>
      <c r="Q224" s="228"/>
      <c r="R224" s="1"/>
      <c r="S224" s="6" t="s">
        <v>767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94">
        <v>126</v>
      </c>
      <c r="B225" s="195">
        <v>43559</v>
      </c>
      <c r="C225" s="195"/>
      <c r="D225" s="196" t="s">
        <v>769</v>
      </c>
      <c r="E225" s="197" t="s">
        <v>577</v>
      </c>
      <c r="F225" s="197">
        <v>130</v>
      </c>
      <c r="G225" s="197"/>
      <c r="H225" s="197">
        <v>65</v>
      </c>
      <c r="I225" s="198">
        <v>158</v>
      </c>
      <c r="J225" s="166" t="s">
        <v>770</v>
      </c>
      <c r="K225" s="167">
        <f t="shared" si="64"/>
        <v>-65</v>
      </c>
      <c r="L225" s="168">
        <f t="shared" si="65"/>
        <v>-0.5</v>
      </c>
      <c r="M225" s="164" t="s">
        <v>590</v>
      </c>
      <c r="N225" s="161">
        <v>43726</v>
      </c>
      <c r="O225" s="1"/>
      <c r="P225" s="1"/>
      <c r="Q225" s="228"/>
      <c r="R225" s="1"/>
      <c r="S225" s="6" t="s">
        <v>771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1">
        <v>127</v>
      </c>
      <c r="B226" s="182">
        <v>43017</v>
      </c>
      <c r="C226" s="182"/>
      <c r="D226" s="183" t="s">
        <v>210</v>
      </c>
      <c r="E226" s="184" t="s">
        <v>577</v>
      </c>
      <c r="F226" s="184">
        <v>141.5</v>
      </c>
      <c r="G226" s="184"/>
      <c r="H226" s="184">
        <v>183.5</v>
      </c>
      <c r="I226" s="186">
        <v>210</v>
      </c>
      <c r="J226" s="156" t="s">
        <v>765</v>
      </c>
      <c r="K226" s="157">
        <f t="shared" si="64"/>
        <v>42</v>
      </c>
      <c r="L226" s="158">
        <f t="shared" si="65"/>
        <v>0.29681978798586572</v>
      </c>
      <c r="M226" s="153" t="s">
        <v>580</v>
      </c>
      <c r="N226" s="159">
        <v>43042</v>
      </c>
      <c r="O226" s="1"/>
      <c r="P226" s="1"/>
      <c r="Q226" s="228"/>
      <c r="R226" s="1"/>
      <c r="S226" s="6" t="s">
        <v>771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94">
        <v>128</v>
      </c>
      <c r="B227" s="195">
        <v>43074</v>
      </c>
      <c r="C227" s="195"/>
      <c r="D227" s="196" t="s">
        <v>772</v>
      </c>
      <c r="E227" s="197" t="s">
        <v>577</v>
      </c>
      <c r="F227" s="192">
        <v>172</v>
      </c>
      <c r="G227" s="197"/>
      <c r="H227" s="197">
        <v>155.25</v>
      </c>
      <c r="I227" s="198">
        <v>230</v>
      </c>
      <c r="J227" s="166" t="s">
        <v>773</v>
      </c>
      <c r="K227" s="167">
        <f t="shared" si="64"/>
        <v>-16.75</v>
      </c>
      <c r="L227" s="168">
        <f t="shared" si="65"/>
        <v>-9.7383720930232565E-2</v>
      </c>
      <c r="M227" s="164" t="s">
        <v>590</v>
      </c>
      <c r="N227" s="161">
        <v>43787</v>
      </c>
      <c r="O227" s="1"/>
      <c r="P227" s="1"/>
      <c r="Q227" s="228"/>
      <c r="R227" s="1"/>
      <c r="S227" s="6" t="s">
        <v>771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1">
        <v>129</v>
      </c>
      <c r="B228" s="182">
        <v>43398</v>
      </c>
      <c r="C228" s="182"/>
      <c r="D228" s="183" t="s">
        <v>120</v>
      </c>
      <c r="E228" s="184" t="s">
        <v>577</v>
      </c>
      <c r="F228" s="184">
        <v>698.5</v>
      </c>
      <c r="G228" s="184"/>
      <c r="H228" s="184">
        <v>890</v>
      </c>
      <c r="I228" s="186">
        <v>890</v>
      </c>
      <c r="J228" s="156" t="s">
        <v>774</v>
      </c>
      <c r="K228" s="157">
        <f t="shared" si="64"/>
        <v>191.5</v>
      </c>
      <c r="L228" s="158">
        <f t="shared" si="65"/>
        <v>0.27415891195418757</v>
      </c>
      <c r="M228" s="153" t="s">
        <v>580</v>
      </c>
      <c r="N228" s="159">
        <v>44328</v>
      </c>
      <c r="O228" s="1"/>
      <c r="P228" s="1"/>
      <c r="Q228" s="228"/>
      <c r="R228" s="1"/>
      <c r="S228" s="6" t="s">
        <v>767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1">
        <v>130</v>
      </c>
      <c r="B229" s="182">
        <v>42877</v>
      </c>
      <c r="C229" s="182"/>
      <c r="D229" s="183" t="s">
        <v>775</v>
      </c>
      <c r="E229" s="184" t="s">
        <v>577</v>
      </c>
      <c r="F229" s="184">
        <v>127.6</v>
      </c>
      <c r="G229" s="184"/>
      <c r="H229" s="184">
        <v>138</v>
      </c>
      <c r="I229" s="186">
        <v>190</v>
      </c>
      <c r="J229" s="156" t="s">
        <v>776</v>
      </c>
      <c r="K229" s="157">
        <f t="shared" si="64"/>
        <v>10.400000000000006</v>
      </c>
      <c r="L229" s="158">
        <f t="shared" si="65"/>
        <v>8.1504702194357417E-2</v>
      </c>
      <c r="M229" s="153" t="s">
        <v>580</v>
      </c>
      <c r="N229" s="159">
        <v>43774</v>
      </c>
      <c r="O229" s="1"/>
      <c r="P229" s="1"/>
      <c r="Q229" s="228"/>
      <c r="R229" s="1"/>
      <c r="S229" s="6" t="s">
        <v>771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1">
        <v>131</v>
      </c>
      <c r="B230" s="182">
        <v>43158</v>
      </c>
      <c r="C230" s="182"/>
      <c r="D230" s="183" t="s">
        <v>777</v>
      </c>
      <c r="E230" s="184" t="s">
        <v>577</v>
      </c>
      <c r="F230" s="184">
        <v>317</v>
      </c>
      <c r="G230" s="184"/>
      <c r="H230" s="184">
        <v>382.5</v>
      </c>
      <c r="I230" s="186">
        <v>398</v>
      </c>
      <c r="J230" s="156" t="s">
        <v>778</v>
      </c>
      <c r="K230" s="157">
        <f t="shared" si="64"/>
        <v>65.5</v>
      </c>
      <c r="L230" s="158">
        <f t="shared" si="65"/>
        <v>0.20662460567823343</v>
      </c>
      <c r="M230" s="153" t="s">
        <v>580</v>
      </c>
      <c r="N230" s="159">
        <v>44238</v>
      </c>
      <c r="O230" s="1"/>
      <c r="P230" s="1"/>
      <c r="Q230" s="228"/>
      <c r="R230" s="1"/>
      <c r="S230" s="6" t="s">
        <v>771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94">
        <v>132</v>
      </c>
      <c r="B231" s="195">
        <v>43164</v>
      </c>
      <c r="C231" s="195"/>
      <c r="D231" s="196" t="s">
        <v>166</v>
      </c>
      <c r="E231" s="197" t="s">
        <v>577</v>
      </c>
      <c r="F231" s="192">
        <f>510-14.4</f>
        <v>495.6</v>
      </c>
      <c r="G231" s="197"/>
      <c r="H231" s="197">
        <v>350</v>
      </c>
      <c r="I231" s="198">
        <v>672</v>
      </c>
      <c r="J231" s="166" t="s">
        <v>779</v>
      </c>
      <c r="K231" s="167">
        <f t="shared" si="64"/>
        <v>-145.60000000000002</v>
      </c>
      <c r="L231" s="168">
        <f t="shared" si="65"/>
        <v>-0.29378531073446329</v>
      </c>
      <c r="M231" s="164" t="s">
        <v>590</v>
      </c>
      <c r="N231" s="161">
        <v>43887</v>
      </c>
      <c r="O231" s="1"/>
      <c r="P231" s="1"/>
      <c r="Q231" s="228"/>
      <c r="R231" s="1"/>
      <c r="S231" s="6" t="s">
        <v>767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94">
        <v>133</v>
      </c>
      <c r="B232" s="195">
        <v>43237</v>
      </c>
      <c r="C232" s="195"/>
      <c r="D232" s="196" t="s">
        <v>780</v>
      </c>
      <c r="E232" s="197" t="s">
        <v>577</v>
      </c>
      <c r="F232" s="192">
        <v>230.3</v>
      </c>
      <c r="G232" s="197"/>
      <c r="H232" s="197">
        <v>102.5</v>
      </c>
      <c r="I232" s="198">
        <v>348</v>
      </c>
      <c r="J232" s="166" t="s">
        <v>781</v>
      </c>
      <c r="K232" s="167">
        <f t="shared" si="64"/>
        <v>-127.80000000000001</v>
      </c>
      <c r="L232" s="168">
        <f t="shared" si="65"/>
        <v>-0.55492835432045162</v>
      </c>
      <c r="M232" s="164" t="s">
        <v>590</v>
      </c>
      <c r="N232" s="161">
        <v>43896</v>
      </c>
      <c r="O232" s="1"/>
      <c r="P232" s="1"/>
      <c r="Q232" s="228"/>
      <c r="R232" s="1"/>
      <c r="S232" s="6" t="s">
        <v>767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1">
        <v>134</v>
      </c>
      <c r="B233" s="182">
        <v>43258</v>
      </c>
      <c r="C233" s="182"/>
      <c r="D233" s="183" t="s">
        <v>437</v>
      </c>
      <c r="E233" s="184" t="s">
        <v>577</v>
      </c>
      <c r="F233" s="184">
        <f>342.5-5.1</f>
        <v>337.4</v>
      </c>
      <c r="G233" s="184"/>
      <c r="H233" s="184">
        <v>412.5</v>
      </c>
      <c r="I233" s="186">
        <v>439</v>
      </c>
      <c r="J233" s="156" t="s">
        <v>782</v>
      </c>
      <c r="K233" s="157">
        <f t="shared" si="64"/>
        <v>75.100000000000023</v>
      </c>
      <c r="L233" s="158">
        <f t="shared" si="65"/>
        <v>0.22258446947243635</v>
      </c>
      <c r="M233" s="153" t="s">
        <v>580</v>
      </c>
      <c r="N233" s="159">
        <v>44230</v>
      </c>
      <c r="O233" s="1"/>
      <c r="P233" s="1"/>
      <c r="Q233" s="228"/>
      <c r="R233" s="1"/>
      <c r="S233" s="6" t="s">
        <v>771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75">
        <v>135</v>
      </c>
      <c r="B234" s="174">
        <v>43285</v>
      </c>
      <c r="C234" s="174"/>
      <c r="D234" s="175" t="s">
        <v>58</v>
      </c>
      <c r="E234" s="176" t="s">
        <v>577</v>
      </c>
      <c r="F234" s="176">
        <f>127.5-5.53</f>
        <v>121.97</v>
      </c>
      <c r="G234" s="177"/>
      <c r="H234" s="177">
        <v>122.5</v>
      </c>
      <c r="I234" s="177">
        <v>170</v>
      </c>
      <c r="J234" s="178" t="s">
        <v>783</v>
      </c>
      <c r="K234" s="179">
        <f t="shared" si="64"/>
        <v>0.53000000000000114</v>
      </c>
      <c r="L234" s="180">
        <f t="shared" si="65"/>
        <v>4.3453308190538747E-3</v>
      </c>
      <c r="M234" s="176" t="s">
        <v>597</v>
      </c>
      <c r="N234" s="174">
        <v>44431</v>
      </c>
      <c r="O234" s="1"/>
      <c r="P234" s="1"/>
      <c r="Q234" s="228"/>
      <c r="R234" s="1"/>
      <c r="S234" s="6" t="s">
        <v>767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94">
        <v>136</v>
      </c>
      <c r="B235" s="195">
        <v>43294</v>
      </c>
      <c r="C235" s="195"/>
      <c r="D235" s="196" t="s">
        <v>784</v>
      </c>
      <c r="E235" s="197" t="s">
        <v>577</v>
      </c>
      <c r="F235" s="192">
        <v>46.5</v>
      </c>
      <c r="G235" s="197"/>
      <c r="H235" s="197">
        <v>17</v>
      </c>
      <c r="I235" s="198">
        <v>59</v>
      </c>
      <c r="J235" s="166" t="s">
        <v>785</v>
      </c>
      <c r="K235" s="167">
        <f t="shared" si="64"/>
        <v>-29.5</v>
      </c>
      <c r="L235" s="168">
        <f t="shared" si="65"/>
        <v>-0.63440860215053763</v>
      </c>
      <c r="M235" s="164" t="s">
        <v>590</v>
      </c>
      <c r="N235" s="161">
        <v>43887</v>
      </c>
      <c r="O235" s="1"/>
      <c r="P235" s="1"/>
      <c r="Q235" s="228"/>
      <c r="R235" s="1"/>
      <c r="S235" s="6" t="s">
        <v>767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1">
        <v>137</v>
      </c>
      <c r="B236" s="182">
        <v>43396</v>
      </c>
      <c r="C236" s="182"/>
      <c r="D236" s="183" t="s">
        <v>420</v>
      </c>
      <c r="E236" s="184" t="s">
        <v>577</v>
      </c>
      <c r="F236" s="184">
        <v>156.5</v>
      </c>
      <c r="G236" s="184"/>
      <c r="H236" s="184">
        <v>207.5</v>
      </c>
      <c r="I236" s="186">
        <v>191</v>
      </c>
      <c r="J236" s="156" t="s">
        <v>664</v>
      </c>
      <c r="K236" s="157">
        <f t="shared" si="64"/>
        <v>51</v>
      </c>
      <c r="L236" s="158">
        <f t="shared" si="65"/>
        <v>0.32587859424920129</v>
      </c>
      <c r="M236" s="153" t="s">
        <v>580</v>
      </c>
      <c r="N236" s="159">
        <v>44369</v>
      </c>
      <c r="O236" s="1"/>
      <c r="P236" s="1"/>
      <c r="Q236" s="228"/>
      <c r="R236" s="1"/>
      <c r="S236" s="6" t="s">
        <v>767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1">
        <v>138</v>
      </c>
      <c r="B237" s="182">
        <v>43439</v>
      </c>
      <c r="C237" s="182"/>
      <c r="D237" s="183" t="s">
        <v>345</v>
      </c>
      <c r="E237" s="184" t="s">
        <v>577</v>
      </c>
      <c r="F237" s="184">
        <v>259.5</v>
      </c>
      <c r="G237" s="184"/>
      <c r="H237" s="184">
        <v>320</v>
      </c>
      <c r="I237" s="186">
        <v>320</v>
      </c>
      <c r="J237" s="156" t="s">
        <v>664</v>
      </c>
      <c r="K237" s="157">
        <f t="shared" si="64"/>
        <v>60.5</v>
      </c>
      <c r="L237" s="158">
        <f t="shared" si="65"/>
        <v>0.23314065510597304</v>
      </c>
      <c r="M237" s="153" t="s">
        <v>580</v>
      </c>
      <c r="N237" s="159">
        <v>44323</v>
      </c>
      <c r="O237" s="1"/>
      <c r="P237" s="1"/>
      <c r="Q237" s="228"/>
      <c r="R237" s="1"/>
      <c r="S237" s="6" t="s">
        <v>767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94">
        <v>139</v>
      </c>
      <c r="B238" s="195">
        <v>43439</v>
      </c>
      <c r="C238" s="195"/>
      <c r="D238" s="196" t="s">
        <v>786</v>
      </c>
      <c r="E238" s="197" t="s">
        <v>577</v>
      </c>
      <c r="F238" s="197">
        <v>715</v>
      </c>
      <c r="G238" s="197"/>
      <c r="H238" s="197">
        <v>445</v>
      </c>
      <c r="I238" s="198">
        <v>840</v>
      </c>
      <c r="J238" s="166" t="s">
        <v>787</v>
      </c>
      <c r="K238" s="167">
        <f t="shared" si="64"/>
        <v>-270</v>
      </c>
      <c r="L238" s="168">
        <f t="shared" si="65"/>
        <v>-0.3776223776223776</v>
      </c>
      <c r="M238" s="164" t="s">
        <v>590</v>
      </c>
      <c r="N238" s="161">
        <v>43800</v>
      </c>
      <c r="O238" s="1"/>
      <c r="P238" s="1"/>
      <c r="Q238" s="228"/>
      <c r="R238" s="1"/>
      <c r="S238" s="6" t="s">
        <v>767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1">
        <v>140</v>
      </c>
      <c r="B239" s="182">
        <v>43469</v>
      </c>
      <c r="C239" s="182"/>
      <c r="D239" s="183" t="s">
        <v>180</v>
      </c>
      <c r="E239" s="184" t="s">
        <v>577</v>
      </c>
      <c r="F239" s="184">
        <v>875</v>
      </c>
      <c r="G239" s="184"/>
      <c r="H239" s="184">
        <v>1165</v>
      </c>
      <c r="I239" s="186">
        <v>1185</v>
      </c>
      <c r="J239" s="156" t="s">
        <v>788</v>
      </c>
      <c r="K239" s="157">
        <f t="shared" si="64"/>
        <v>290</v>
      </c>
      <c r="L239" s="158">
        <f t="shared" si="65"/>
        <v>0.33142857142857141</v>
      </c>
      <c r="M239" s="153" t="s">
        <v>580</v>
      </c>
      <c r="N239" s="159">
        <v>43847</v>
      </c>
      <c r="O239" s="1"/>
      <c r="P239" s="1"/>
      <c r="Q239" s="228"/>
      <c r="R239" s="1"/>
      <c r="S239" s="6" t="s">
        <v>767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1">
        <v>141</v>
      </c>
      <c r="B240" s="182">
        <v>43559</v>
      </c>
      <c r="C240" s="182"/>
      <c r="D240" s="183" t="s">
        <v>363</v>
      </c>
      <c r="E240" s="184" t="s">
        <v>577</v>
      </c>
      <c r="F240" s="184">
        <f>387-14.63</f>
        <v>372.37</v>
      </c>
      <c r="G240" s="184"/>
      <c r="H240" s="184">
        <v>490</v>
      </c>
      <c r="I240" s="186">
        <v>490</v>
      </c>
      <c r="J240" s="156" t="s">
        <v>664</v>
      </c>
      <c r="K240" s="157">
        <f t="shared" si="64"/>
        <v>117.63</v>
      </c>
      <c r="L240" s="158">
        <f t="shared" si="65"/>
        <v>0.31589548030185027</v>
      </c>
      <c r="M240" s="153" t="s">
        <v>580</v>
      </c>
      <c r="N240" s="159">
        <v>43850</v>
      </c>
      <c r="O240" s="1"/>
      <c r="P240" s="1"/>
      <c r="Q240" s="228"/>
      <c r="R240" s="1"/>
      <c r="S240" s="6" t="s">
        <v>767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94">
        <v>142</v>
      </c>
      <c r="B241" s="195">
        <v>43578</v>
      </c>
      <c r="C241" s="195"/>
      <c r="D241" s="196" t="s">
        <v>789</v>
      </c>
      <c r="E241" s="197" t="s">
        <v>589</v>
      </c>
      <c r="F241" s="197">
        <v>220</v>
      </c>
      <c r="G241" s="197"/>
      <c r="H241" s="197">
        <v>127.5</v>
      </c>
      <c r="I241" s="198">
        <v>284</v>
      </c>
      <c r="J241" s="166" t="s">
        <v>790</v>
      </c>
      <c r="K241" s="167">
        <f t="shared" si="64"/>
        <v>-92.5</v>
      </c>
      <c r="L241" s="168">
        <f t="shared" si="65"/>
        <v>-0.42045454545454547</v>
      </c>
      <c r="M241" s="164" t="s">
        <v>590</v>
      </c>
      <c r="N241" s="161">
        <v>43896</v>
      </c>
      <c r="O241" s="1"/>
      <c r="P241" s="1"/>
      <c r="Q241" s="228"/>
      <c r="R241" s="1"/>
      <c r="S241" s="6" t="s">
        <v>767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1">
        <v>143</v>
      </c>
      <c r="B242" s="182">
        <v>43622</v>
      </c>
      <c r="C242" s="182"/>
      <c r="D242" s="183" t="s">
        <v>481</v>
      </c>
      <c r="E242" s="184" t="s">
        <v>589</v>
      </c>
      <c r="F242" s="184">
        <v>332.8</v>
      </c>
      <c r="G242" s="184"/>
      <c r="H242" s="184">
        <v>405</v>
      </c>
      <c r="I242" s="186">
        <v>419</v>
      </c>
      <c r="J242" s="156" t="s">
        <v>791</v>
      </c>
      <c r="K242" s="157">
        <f t="shared" si="64"/>
        <v>72.199999999999989</v>
      </c>
      <c r="L242" s="158">
        <f t="shared" si="65"/>
        <v>0.21694711538461534</v>
      </c>
      <c r="M242" s="153" t="s">
        <v>580</v>
      </c>
      <c r="N242" s="159">
        <v>43860</v>
      </c>
      <c r="O242" s="1"/>
      <c r="P242" s="1"/>
      <c r="Q242" s="228"/>
      <c r="R242" s="1"/>
      <c r="S242" s="6" t="s">
        <v>771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75">
        <v>144</v>
      </c>
      <c r="B243" s="174">
        <v>43641</v>
      </c>
      <c r="C243" s="174"/>
      <c r="D243" s="175" t="s">
        <v>172</v>
      </c>
      <c r="E243" s="176" t="s">
        <v>577</v>
      </c>
      <c r="F243" s="176">
        <v>386</v>
      </c>
      <c r="G243" s="177"/>
      <c r="H243" s="177">
        <v>395</v>
      </c>
      <c r="I243" s="177">
        <v>452</v>
      </c>
      <c r="J243" s="178" t="s">
        <v>792</v>
      </c>
      <c r="K243" s="179">
        <f t="shared" si="64"/>
        <v>9</v>
      </c>
      <c r="L243" s="180">
        <f t="shared" si="65"/>
        <v>2.3316062176165803E-2</v>
      </c>
      <c r="M243" s="176" t="s">
        <v>597</v>
      </c>
      <c r="N243" s="174">
        <v>43868</v>
      </c>
      <c r="O243" s="1"/>
      <c r="P243" s="1"/>
      <c r="Q243" s="228"/>
      <c r="R243" s="1"/>
      <c r="S243" s="6" t="s">
        <v>771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75">
        <v>145</v>
      </c>
      <c r="B244" s="174">
        <v>43707</v>
      </c>
      <c r="C244" s="174"/>
      <c r="D244" s="175" t="s">
        <v>146</v>
      </c>
      <c r="E244" s="176" t="s">
        <v>577</v>
      </c>
      <c r="F244" s="176">
        <v>137.5</v>
      </c>
      <c r="G244" s="177"/>
      <c r="H244" s="177">
        <v>138.5</v>
      </c>
      <c r="I244" s="177">
        <v>190</v>
      </c>
      <c r="J244" s="178" t="s">
        <v>793</v>
      </c>
      <c r="K244" s="179">
        <f t="shared" si="64"/>
        <v>1</v>
      </c>
      <c r="L244" s="180">
        <f t="shared" si="65"/>
        <v>7.2727272727272727E-3</v>
      </c>
      <c r="M244" s="176" t="s">
        <v>597</v>
      </c>
      <c r="N244" s="174">
        <v>44432</v>
      </c>
      <c r="O244" s="1"/>
      <c r="P244" s="1"/>
      <c r="Q244" s="228"/>
      <c r="R244" s="1"/>
      <c r="S244" s="6" t="s">
        <v>767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1">
        <v>146</v>
      </c>
      <c r="B245" s="182">
        <v>43731</v>
      </c>
      <c r="C245" s="182"/>
      <c r="D245" s="183" t="s">
        <v>430</v>
      </c>
      <c r="E245" s="184" t="s">
        <v>577</v>
      </c>
      <c r="F245" s="184">
        <v>235</v>
      </c>
      <c r="G245" s="184"/>
      <c r="H245" s="184">
        <v>295</v>
      </c>
      <c r="I245" s="186">
        <v>296</v>
      </c>
      <c r="J245" s="156" t="s">
        <v>794</v>
      </c>
      <c r="K245" s="157">
        <f t="shared" si="64"/>
        <v>60</v>
      </c>
      <c r="L245" s="158">
        <f t="shared" si="65"/>
        <v>0.25531914893617019</v>
      </c>
      <c r="M245" s="153" t="s">
        <v>580</v>
      </c>
      <c r="N245" s="159">
        <v>43844</v>
      </c>
      <c r="O245" s="1"/>
      <c r="P245" s="1"/>
      <c r="Q245" s="228"/>
      <c r="R245" s="1"/>
      <c r="S245" s="6" t="s">
        <v>771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1">
        <v>147</v>
      </c>
      <c r="B246" s="182">
        <v>43752</v>
      </c>
      <c r="C246" s="182"/>
      <c r="D246" s="183" t="s">
        <v>795</v>
      </c>
      <c r="E246" s="184" t="s">
        <v>577</v>
      </c>
      <c r="F246" s="184">
        <v>277.5</v>
      </c>
      <c r="G246" s="184"/>
      <c r="H246" s="184">
        <v>333</v>
      </c>
      <c r="I246" s="186">
        <v>333</v>
      </c>
      <c r="J246" s="156" t="s">
        <v>796</v>
      </c>
      <c r="K246" s="157">
        <f t="shared" si="64"/>
        <v>55.5</v>
      </c>
      <c r="L246" s="158">
        <f t="shared" si="65"/>
        <v>0.2</v>
      </c>
      <c r="M246" s="153" t="s">
        <v>580</v>
      </c>
      <c r="N246" s="159">
        <v>43846</v>
      </c>
      <c r="O246" s="1"/>
      <c r="P246" s="1"/>
      <c r="Q246" s="228"/>
      <c r="R246" s="1"/>
      <c r="S246" s="6" t="s">
        <v>767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1">
        <v>148</v>
      </c>
      <c r="B247" s="182">
        <v>43752</v>
      </c>
      <c r="C247" s="182"/>
      <c r="D247" s="183" t="s">
        <v>797</v>
      </c>
      <c r="E247" s="184" t="s">
        <v>577</v>
      </c>
      <c r="F247" s="184">
        <v>930</v>
      </c>
      <c r="G247" s="184"/>
      <c r="H247" s="184">
        <v>1165</v>
      </c>
      <c r="I247" s="186">
        <v>1200</v>
      </c>
      <c r="J247" s="156" t="s">
        <v>798</v>
      </c>
      <c r="K247" s="157">
        <f t="shared" si="64"/>
        <v>235</v>
      </c>
      <c r="L247" s="158">
        <f t="shared" si="65"/>
        <v>0.25268817204301075</v>
      </c>
      <c r="M247" s="153" t="s">
        <v>580</v>
      </c>
      <c r="N247" s="159">
        <v>43847</v>
      </c>
      <c r="O247" s="1"/>
      <c r="P247" s="1"/>
      <c r="Q247" s="228"/>
      <c r="R247" s="1"/>
      <c r="S247" s="6" t="s">
        <v>771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1">
        <v>149</v>
      </c>
      <c r="B248" s="182">
        <v>43753</v>
      </c>
      <c r="C248" s="182"/>
      <c r="D248" s="183" t="s">
        <v>799</v>
      </c>
      <c r="E248" s="184" t="s">
        <v>577</v>
      </c>
      <c r="F248" s="154">
        <v>111</v>
      </c>
      <c r="G248" s="184"/>
      <c r="H248" s="184">
        <v>141</v>
      </c>
      <c r="I248" s="186">
        <v>141</v>
      </c>
      <c r="J248" s="156" t="s">
        <v>800</v>
      </c>
      <c r="K248" s="157">
        <f t="shared" si="64"/>
        <v>30</v>
      </c>
      <c r="L248" s="158">
        <f t="shared" si="65"/>
        <v>0.27027027027027029</v>
      </c>
      <c r="M248" s="153" t="s">
        <v>580</v>
      </c>
      <c r="N248" s="159">
        <v>44328</v>
      </c>
      <c r="O248" s="1"/>
      <c r="P248" s="1"/>
      <c r="Q248" s="228"/>
      <c r="R248" s="1"/>
      <c r="S248" s="6" t="s">
        <v>771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1">
        <v>150</v>
      </c>
      <c r="B249" s="182">
        <v>43753</v>
      </c>
      <c r="C249" s="182"/>
      <c r="D249" s="183" t="s">
        <v>801</v>
      </c>
      <c r="E249" s="184" t="s">
        <v>577</v>
      </c>
      <c r="F249" s="154">
        <v>296</v>
      </c>
      <c r="G249" s="184"/>
      <c r="H249" s="184">
        <v>370</v>
      </c>
      <c r="I249" s="186">
        <v>370</v>
      </c>
      <c r="J249" s="156" t="s">
        <v>664</v>
      </c>
      <c r="K249" s="157">
        <f t="shared" si="64"/>
        <v>74</v>
      </c>
      <c r="L249" s="158">
        <f t="shared" si="65"/>
        <v>0.25</v>
      </c>
      <c r="M249" s="153" t="s">
        <v>580</v>
      </c>
      <c r="N249" s="159">
        <v>43853</v>
      </c>
      <c r="O249" s="1"/>
      <c r="P249" s="1"/>
      <c r="Q249" s="228"/>
      <c r="R249" s="1"/>
      <c r="S249" s="6" t="s">
        <v>771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1">
        <v>151</v>
      </c>
      <c r="B250" s="182">
        <v>43754</v>
      </c>
      <c r="C250" s="182"/>
      <c r="D250" s="183" t="s">
        <v>802</v>
      </c>
      <c r="E250" s="184" t="s">
        <v>577</v>
      </c>
      <c r="F250" s="154">
        <v>300</v>
      </c>
      <c r="G250" s="184"/>
      <c r="H250" s="184">
        <v>382.5</v>
      </c>
      <c r="I250" s="186">
        <v>344</v>
      </c>
      <c r="J250" s="156" t="s">
        <v>803</v>
      </c>
      <c r="K250" s="157">
        <f t="shared" si="64"/>
        <v>82.5</v>
      </c>
      <c r="L250" s="158">
        <f t="shared" si="65"/>
        <v>0.27500000000000002</v>
      </c>
      <c r="M250" s="153" t="s">
        <v>580</v>
      </c>
      <c r="N250" s="159">
        <v>44238</v>
      </c>
      <c r="O250" s="1"/>
      <c r="P250" s="1"/>
      <c r="Q250" s="228"/>
      <c r="R250" s="1"/>
      <c r="S250" s="6" t="s">
        <v>771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1">
        <v>152</v>
      </c>
      <c r="B251" s="182">
        <v>43832</v>
      </c>
      <c r="C251" s="182"/>
      <c r="D251" s="183" t="s">
        <v>804</v>
      </c>
      <c r="E251" s="184" t="s">
        <v>577</v>
      </c>
      <c r="F251" s="154">
        <v>495</v>
      </c>
      <c r="G251" s="184"/>
      <c r="H251" s="184">
        <v>595</v>
      </c>
      <c r="I251" s="186">
        <v>590</v>
      </c>
      <c r="J251" s="156" t="s">
        <v>600</v>
      </c>
      <c r="K251" s="157">
        <f t="shared" si="64"/>
        <v>100</v>
      </c>
      <c r="L251" s="158">
        <f t="shared" si="65"/>
        <v>0.20202020202020202</v>
      </c>
      <c r="M251" s="153" t="s">
        <v>580</v>
      </c>
      <c r="N251" s="159">
        <v>44589</v>
      </c>
      <c r="O251" s="1"/>
      <c r="P251" s="1"/>
      <c r="Q251" s="228"/>
      <c r="R251" s="1"/>
      <c r="S251" s="6" t="s">
        <v>771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1">
        <v>153</v>
      </c>
      <c r="B252" s="182">
        <v>43966</v>
      </c>
      <c r="C252" s="182"/>
      <c r="D252" s="183" t="s">
        <v>76</v>
      </c>
      <c r="E252" s="184" t="s">
        <v>577</v>
      </c>
      <c r="F252" s="154">
        <v>67.5</v>
      </c>
      <c r="G252" s="184"/>
      <c r="H252" s="184">
        <v>86</v>
      </c>
      <c r="I252" s="186">
        <v>86</v>
      </c>
      <c r="J252" s="156" t="s">
        <v>805</v>
      </c>
      <c r="K252" s="157">
        <f t="shared" si="64"/>
        <v>18.5</v>
      </c>
      <c r="L252" s="158">
        <f t="shared" si="65"/>
        <v>0.27407407407407408</v>
      </c>
      <c r="M252" s="153" t="s">
        <v>580</v>
      </c>
      <c r="N252" s="159">
        <v>44008</v>
      </c>
      <c r="O252" s="1"/>
      <c r="P252" s="1"/>
      <c r="Q252" s="228"/>
      <c r="R252" s="1"/>
      <c r="S252" s="6" t="s">
        <v>771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1">
        <v>154</v>
      </c>
      <c r="B253" s="182">
        <v>44035</v>
      </c>
      <c r="C253" s="182"/>
      <c r="D253" s="183" t="s">
        <v>480</v>
      </c>
      <c r="E253" s="184" t="s">
        <v>577</v>
      </c>
      <c r="F253" s="154">
        <v>231</v>
      </c>
      <c r="G253" s="184"/>
      <c r="H253" s="184">
        <v>281</v>
      </c>
      <c r="I253" s="186">
        <v>281</v>
      </c>
      <c r="J253" s="156" t="s">
        <v>664</v>
      </c>
      <c r="K253" s="157">
        <f t="shared" si="64"/>
        <v>50</v>
      </c>
      <c r="L253" s="158">
        <f t="shared" si="65"/>
        <v>0.21645021645021645</v>
      </c>
      <c r="M253" s="153" t="s">
        <v>580</v>
      </c>
      <c r="N253" s="159">
        <v>44358</v>
      </c>
      <c r="O253" s="1"/>
      <c r="P253" s="1"/>
      <c r="Q253" s="228"/>
      <c r="R253" s="1"/>
      <c r="S253" s="6" t="s">
        <v>771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1">
        <v>155</v>
      </c>
      <c r="B254" s="182">
        <v>44092</v>
      </c>
      <c r="C254" s="182"/>
      <c r="D254" s="183" t="s">
        <v>144</v>
      </c>
      <c r="E254" s="184" t="s">
        <v>577</v>
      </c>
      <c r="F254" s="184">
        <v>206</v>
      </c>
      <c r="G254" s="184"/>
      <c r="H254" s="184">
        <v>248</v>
      </c>
      <c r="I254" s="186">
        <v>248</v>
      </c>
      <c r="J254" s="156" t="s">
        <v>664</v>
      </c>
      <c r="K254" s="157">
        <f t="shared" si="64"/>
        <v>42</v>
      </c>
      <c r="L254" s="158">
        <f t="shared" si="65"/>
        <v>0.20388349514563106</v>
      </c>
      <c r="M254" s="153" t="s">
        <v>580</v>
      </c>
      <c r="N254" s="159">
        <v>44214</v>
      </c>
      <c r="O254" s="1"/>
      <c r="P254" s="1"/>
      <c r="Q254" s="228"/>
      <c r="R254" s="1"/>
      <c r="S254" s="6" t="s">
        <v>771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1">
        <v>156</v>
      </c>
      <c r="B255" s="182">
        <v>44140</v>
      </c>
      <c r="C255" s="182"/>
      <c r="D255" s="183" t="s">
        <v>144</v>
      </c>
      <c r="E255" s="184" t="s">
        <v>577</v>
      </c>
      <c r="F255" s="184">
        <v>182.5</v>
      </c>
      <c r="G255" s="184"/>
      <c r="H255" s="184">
        <v>248</v>
      </c>
      <c r="I255" s="186">
        <v>248</v>
      </c>
      <c r="J255" s="156" t="s">
        <v>664</v>
      </c>
      <c r="K255" s="157">
        <f t="shared" si="64"/>
        <v>65.5</v>
      </c>
      <c r="L255" s="158">
        <f t="shared" si="65"/>
        <v>0.35890410958904112</v>
      </c>
      <c r="M255" s="153" t="s">
        <v>580</v>
      </c>
      <c r="N255" s="159">
        <v>44214</v>
      </c>
      <c r="O255" s="1"/>
      <c r="P255" s="1"/>
      <c r="Q255" s="228"/>
      <c r="R255" s="1"/>
      <c r="S255" s="6" t="s">
        <v>771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1">
        <v>157</v>
      </c>
      <c r="B256" s="182">
        <v>44140</v>
      </c>
      <c r="C256" s="182"/>
      <c r="D256" s="183" t="s">
        <v>345</v>
      </c>
      <c r="E256" s="184" t="s">
        <v>577</v>
      </c>
      <c r="F256" s="184">
        <v>247.5</v>
      </c>
      <c r="G256" s="184"/>
      <c r="H256" s="184">
        <v>320</v>
      </c>
      <c r="I256" s="186">
        <v>320</v>
      </c>
      <c r="J256" s="156" t="s">
        <v>664</v>
      </c>
      <c r="K256" s="157">
        <f t="shared" si="64"/>
        <v>72.5</v>
      </c>
      <c r="L256" s="158">
        <f t="shared" si="65"/>
        <v>0.29292929292929293</v>
      </c>
      <c r="M256" s="153" t="s">
        <v>580</v>
      </c>
      <c r="N256" s="159">
        <v>44323</v>
      </c>
      <c r="O256" s="1"/>
      <c r="P256" s="1"/>
      <c r="Q256" s="228"/>
      <c r="R256" s="1"/>
      <c r="S256" s="6" t="s">
        <v>771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1">
        <v>158</v>
      </c>
      <c r="B257" s="182">
        <v>44140</v>
      </c>
      <c r="C257" s="182"/>
      <c r="D257" s="183" t="s">
        <v>203</v>
      </c>
      <c r="E257" s="184" t="s">
        <v>577</v>
      </c>
      <c r="F257" s="154">
        <v>925</v>
      </c>
      <c r="G257" s="184"/>
      <c r="H257" s="184">
        <v>1095</v>
      </c>
      <c r="I257" s="186">
        <v>1093</v>
      </c>
      <c r="J257" s="156" t="s">
        <v>806</v>
      </c>
      <c r="K257" s="157">
        <f t="shared" si="64"/>
        <v>170</v>
      </c>
      <c r="L257" s="158">
        <f t="shared" si="65"/>
        <v>0.18378378378378379</v>
      </c>
      <c r="M257" s="153" t="s">
        <v>580</v>
      </c>
      <c r="N257" s="159">
        <v>44201</v>
      </c>
      <c r="O257" s="1"/>
      <c r="P257" s="1"/>
      <c r="Q257" s="228"/>
      <c r="R257" s="1"/>
      <c r="S257" s="6" t="s">
        <v>771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1">
        <v>159</v>
      </c>
      <c r="B258" s="182">
        <v>44140</v>
      </c>
      <c r="C258" s="182"/>
      <c r="D258" s="183" t="s">
        <v>363</v>
      </c>
      <c r="E258" s="184" t="s">
        <v>577</v>
      </c>
      <c r="F258" s="154">
        <v>332.5</v>
      </c>
      <c r="G258" s="184"/>
      <c r="H258" s="184">
        <v>393</v>
      </c>
      <c r="I258" s="186">
        <v>406</v>
      </c>
      <c r="J258" s="156" t="s">
        <v>807</v>
      </c>
      <c r="K258" s="157">
        <f t="shared" si="64"/>
        <v>60.5</v>
      </c>
      <c r="L258" s="158">
        <f t="shared" si="65"/>
        <v>0.18195488721804512</v>
      </c>
      <c r="M258" s="153" t="s">
        <v>580</v>
      </c>
      <c r="N258" s="159">
        <v>44256</v>
      </c>
      <c r="O258" s="1"/>
      <c r="P258" s="1"/>
      <c r="Q258" s="228"/>
      <c r="R258" s="1"/>
      <c r="S258" s="6" t="s">
        <v>771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1">
        <v>160</v>
      </c>
      <c r="B259" s="182">
        <v>44141</v>
      </c>
      <c r="C259" s="182"/>
      <c r="D259" s="183" t="s">
        <v>480</v>
      </c>
      <c r="E259" s="184" t="s">
        <v>577</v>
      </c>
      <c r="F259" s="154">
        <v>231</v>
      </c>
      <c r="G259" s="184"/>
      <c r="H259" s="184">
        <v>281</v>
      </c>
      <c r="I259" s="186">
        <v>281</v>
      </c>
      <c r="J259" s="156" t="s">
        <v>664</v>
      </c>
      <c r="K259" s="157">
        <f t="shared" si="64"/>
        <v>50</v>
      </c>
      <c r="L259" s="158">
        <f t="shared" si="65"/>
        <v>0.21645021645021645</v>
      </c>
      <c r="M259" s="153" t="s">
        <v>580</v>
      </c>
      <c r="N259" s="159">
        <v>44358</v>
      </c>
      <c r="O259" s="1"/>
      <c r="P259" s="1"/>
      <c r="Q259" s="228"/>
      <c r="R259" s="1"/>
      <c r="S259" s="6" t="s">
        <v>771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1">
        <v>161</v>
      </c>
      <c r="B260" s="182">
        <v>44187</v>
      </c>
      <c r="C260" s="182"/>
      <c r="D260" s="183" t="s">
        <v>808</v>
      </c>
      <c r="E260" s="184" t="s">
        <v>577</v>
      </c>
      <c r="F260" s="154">
        <v>190</v>
      </c>
      <c r="G260" s="184"/>
      <c r="H260" s="184">
        <v>239</v>
      </c>
      <c r="I260" s="186">
        <v>239</v>
      </c>
      <c r="J260" s="156" t="s">
        <v>809</v>
      </c>
      <c r="K260" s="157">
        <f t="shared" si="64"/>
        <v>49</v>
      </c>
      <c r="L260" s="158">
        <f t="shared" si="65"/>
        <v>0.25789473684210529</v>
      </c>
      <c r="M260" s="153" t="s">
        <v>580</v>
      </c>
      <c r="N260" s="159">
        <v>44844</v>
      </c>
      <c r="O260" s="1"/>
      <c r="P260" s="1"/>
      <c r="Q260" s="228"/>
      <c r="R260" s="1"/>
      <c r="S260" s="6" t="s">
        <v>771</v>
      </c>
    </row>
    <row r="261" spans="1:27" ht="12.75" customHeight="1">
      <c r="A261" s="181">
        <v>162</v>
      </c>
      <c r="B261" s="182">
        <v>44258</v>
      </c>
      <c r="C261" s="182"/>
      <c r="D261" s="183" t="s">
        <v>804</v>
      </c>
      <c r="E261" s="184" t="s">
        <v>577</v>
      </c>
      <c r="F261" s="154">
        <v>495</v>
      </c>
      <c r="G261" s="184"/>
      <c r="H261" s="184">
        <v>595</v>
      </c>
      <c r="I261" s="186">
        <v>590</v>
      </c>
      <c r="J261" s="156" t="s">
        <v>600</v>
      </c>
      <c r="K261" s="157">
        <f t="shared" si="64"/>
        <v>100</v>
      </c>
      <c r="L261" s="158">
        <f t="shared" si="65"/>
        <v>0.20202020202020202</v>
      </c>
      <c r="M261" s="153" t="s">
        <v>580</v>
      </c>
      <c r="N261" s="159">
        <v>44589</v>
      </c>
      <c r="O261" s="1"/>
      <c r="P261" s="1"/>
      <c r="Q261" s="228"/>
      <c r="S261" s="6" t="s">
        <v>771</v>
      </c>
    </row>
    <row r="262" spans="1:27" ht="12.75" customHeight="1">
      <c r="A262" s="181">
        <v>163</v>
      </c>
      <c r="B262" s="182">
        <v>44274</v>
      </c>
      <c r="C262" s="182"/>
      <c r="D262" s="183" t="s">
        <v>363</v>
      </c>
      <c r="E262" s="184" t="s">
        <v>577</v>
      </c>
      <c r="F262" s="154">
        <v>355</v>
      </c>
      <c r="G262" s="184"/>
      <c r="H262" s="184">
        <v>422.5</v>
      </c>
      <c r="I262" s="186">
        <v>420</v>
      </c>
      <c r="J262" s="156" t="s">
        <v>810</v>
      </c>
      <c r="K262" s="157">
        <f t="shared" si="64"/>
        <v>67.5</v>
      </c>
      <c r="L262" s="158">
        <f t="shared" si="65"/>
        <v>0.19014084507042253</v>
      </c>
      <c r="M262" s="153" t="s">
        <v>580</v>
      </c>
      <c r="N262" s="159">
        <v>44361</v>
      </c>
      <c r="O262" s="1"/>
      <c r="S262" s="199" t="s">
        <v>771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1">
        <v>164</v>
      </c>
      <c r="B263" s="182">
        <v>44295</v>
      </c>
      <c r="C263" s="182"/>
      <c r="D263" s="183" t="s">
        <v>326</v>
      </c>
      <c r="E263" s="184" t="s">
        <v>577</v>
      </c>
      <c r="F263" s="154">
        <v>555</v>
      </c>
      <c r="G263" s="184"/>
      <c r="H263" s="184">
        <v>663</v>
      </c>
      <c r="I263" s="186">
        <v>663</v>
      </c>
      <c r="J263" s="156" t="s">
        <v>811</v>
      </c>
      <c r="K263" s="157">
        <f t="shared" si="64"/>
        <v>108</v>
      </c>
      <c r="L263" s="158">
        <f t="shared" si="65"/>
        <v>0.19459459459459461</v>
      </c>
      <c r="M263" s="153" t="s">
        <v>580</v>
      </c>
      <c r="N263" s="159">
        <v>44321</v>
      </c>
      <c r="O263" s="1"/>
      <c r="P263" s="1"/>
      <c r="Q263" s="228"/>
      <c r="R263" s="1"/>
      <c r="S263" s="199" t="s">
        <v>771</v>
      </c>
    </row>
    <row r="264" spans="1:27" ht="12.75" customHeight="1">
      <c r="A264" s="181">
        <v>165</v>
      </c>
      <c r="B264" s="182">
        <v>44308</v>
      </c>
      <c r="C264" s="182"/>
      <c r="D264" s="183" t="s">
        <v>775</v>
      </c>
      <c r="E264" s="184" t="s">
        <v>577</v>
      </c>
      <c r="F264" s="154">
        <v>126.5</v>
      </c>
      <c r="G264" s="184"/>
      <c r="H264" s="184">
        <v>155</v>
      </c>
      <c r="I264" s="186">
        <v>155</v>
      </c>
      <c r="J264" s="156" t="s">
        <v>664</v>
      </c>
      <c r="K264" s="157">
        <f t="shared" si="64"/>
        <v>28.5</v>
      </c>
      <c r="L264" s="158">
        <f t="shared" si="65"/>
        <v>0.22529644268774704</v>
      </c>
      <c r="M264" s="153" t="s">
        <v>580</v>
      </c>
      <c r="N264" s="159">
        <v>44362</v>
      </c>
      <c r="O264" s="1"/>
      <c r="S264" s="199" t="s">
        <v>771</v>
      </c>
    </row>
    <row r="265" spans="1:27" ht="12.75" customHeight="1">
      <c r="A265" s="160">
        <v>166</v>
      </c>
      <c r="B265" s="191">
        <v>44368</v>
      </c>
      <c r="C265" s="191"/>
      <c r="D265" s="162" t="s">
        <v>812</v>
      </c>
      <c r="E265" s="164" t="s">
        <v>577</v>
      </c>
      <c r="F265" s="192">
        <v>287.5</v>
      </c>
      <c r="G265" s="164"/>
      <c r="H265" s="164">
        <v>245</v>
      </c>
      <c r="I265" s="165">
        <v>344</v>
      </c>
      <c r="J265" s="166" t="s">
        <v>813</v>
      </c>
      <c r="K265" s="167">
        <f t="shared" si="64"/>
        <v>-42.5</v>
      </c>
      <c r="L265" s="168">
        <f t="shared" si="65"/>
        <v>-0.14782608695652175</v>
      </c>
      <c r="M265" s="164" t="s">
        <v>590</v>
      </c>
      <c r="N265" s="161">
        <v>44508</v>
      </c>
      <c r="O265" s="1"/>
      <c r="S265" s="199" t="s">
        <v>771</v>
      </c>
    </row>
    <row r="266" spans="1:27" ht="12.75" customHeight="1">
      <c r="A266" s="181">
        <v>167</v>
      </c>
      <c r="B266" s="182">
        <v>44368</v>
      </c>
      <c r="C266" s="182"/>
      <c r="D266" s="183" t="s">
        <v>480</v>
      </c>
      <c r="E266" s="184" t="s">
        <v>577</v>
      </c>
      <c r="F266" s="154">
        <v>241</v>
      </c>
      <c r="G266" s="184"/>
      <c r="H266" s="184">
        <v>298</v>
      </c>
      <c r="I266" s="186">
        <v>320</v>
      </c>
      <c r="J266" s="156" t="s">
        <v>664</v>
      </c>
      <c r="K266" s="157">
        <f t="shared" si="64"/>
        <v>57</v>
      </c>
      <c r="L266" s="158">
        <f t="shared" si="65"/>
        <v>0.23651452282157676</v>
      </c>
      <c r="M266" s="153" t="s">
        <v>580</v>
      </c>
      <c r="N266" s="159">
        <v>44802</v>
      </c>
      <c r="O266" s="37"/>
      <c r="S266" s="199" t="s">
        <v>771</v>
      </c>
    </row>
    <row r="267" spans="1:27" ht="12.75" customHeight="1">
      <c r="A267" s="181">
        <v>168</v>
      </c>
      <c r="B267" s="182">
        <v>44406</v>
      </c>
      <c r="C267" s="182"/>
      <c r="D267" s="183" t="s">
        <v>775</v>
      </c>
      <c r="E267" s="184" t="s">
        <v>577</v>
      </c>
      <c r="F267" s="154">
        <v>162.5</v>
      </c>
      <c r="G267" s="184"/>
      <c r="H267" s="184">
        <v>200</v>
      </c>
      <c r="I267" s="186">
        <v>200</v>
      </c>
      <c r="J267" s="156" t="s">
        <v>664</v>
      </c>
      <c r="K267" s="157">
        <f t="shared" si="64"/>
        <v>37.5</v>
      </c>
      <c r="L267" s="158">
        <f t="shared" si="65"/>
        <v>0.23076923076923078</v>
      </c>
      <c r="M267" s="153" t="s">
        <v>580</v>
      </c>
      <c r="N267" s="159">
        <v>44802</v>
      </c>
      <c r="O267" s="1"/>
      <c r="S267" s="199" t="s">
        <v>771</v>
      </c>
    </row>
    <row r="268" spans="1:27" ht="12.75" customHeight="1">
      <c r="A268" s="181">
        <v>169</v>
      </c>
      <c r="B268" s="182">
        <v>44462</v>
      </c>
      <c r="C268" s="182"/>
      <c r="D268" s="183" t="s">
        <v>438</v>
      </c>
      <c r="E268" s="184" t="s">
        <v>577</v>
      </c>
      <c r="F268" s="154">
        <v>1235</v>
      </c>
      <c r="G268" s="184"/>
      <c r="H268" s="184">
        <v>1505</v>
      </c>
      <c r="I268" s="186">
        <v>1500</v>
      </c>
      <c r="J268" s="156" t="s">
        <v>664</v>
      </c>
      <c r="K268" s="157">
        <f t="shared" si="64"/>
        <v>270</v>
      </c>
      <c r="L268" s="158">
        <f t="shared" si="65"/>
        <v>0.21862348178137653</v>
      </c>
      <c r="M268" s="153" t="s">
        <v>580</v>
      </c>
      <c r="N268" s="159">
        <v>44564</v>
      </c>
      <c r="O268" s="1"/>
      <c r="S268" s="199" t="s">
        <v>771</v>
      </c>
    </row>
    <row r="269" spans="1:27" ht="12.75" customHeight="1">
      <c r="A269" s="181">
        <v>170</v>
      </c>
      <c r="B269" s="182">
        <v>44480</v>
      </c>
      <c r="C269" s="182"/>
      <c r="D269" s="183" t="s">
        <v>814</v>
      </c>
      <c r="E269" s="184" t="s">
        <v>577</v>
      </c>
      <c r="F269" s="154">
        <v>58.75</v>
      </c>
      <c r="G269" s="184"/>
      <c r="H269" s="184">
        <v>64.25</v>
      </c>
      <c r="I269" s="186"/>
      <c r="J269" s="156" t="s">
        <v>664</v>
      </c>
      <c r="K269" s="157">
        <f t="shared" ref="K269" si="66">H269-F269</f>
        <v>5.5</v>
      </c>
      <c r="L269" s="158">
        <f t="shared" ref="L269" si="67">K269/F269</f>
        <v>9.3617021276595741E-2</v>
      </c>
      <c r="M269" s="153" t="s">
        <v>580</v>
      </c>
      <c r="N269" s="159">
        <v>45322</v>
      </c>
      <c r="O269" s="37"/>
      <c r="S269" s="199" t="s">
        <v>771</v>
      </c>
    </row>
    <row r="270" spans="1:27" ht="12.75" customHeight="1">
      <c r="A270" s="150">
        <v>171</v>
      </c>
      <c r="B270" s="151">
        <v>44481</v>
      </c>
      <c r="C270" s="151"/>
      <c r="D270" s="152" t="s">
        <v>278</v>
      </c>
      <c r="E270" s="153" t="s">
        <v>577</v>
      </c>
      <c r="F270" s="154">
        <v>315</v>
      </c>
      <c r="G270" s="153"/>
      <c r="H270" s="153">
        <v>335</v>
      </c>
      <c r="I270" s="155">
        <v>380</v>
      </c>
      <c r="J270" s="156" t="s">
        <v>865</v>
      </c>
      <c r="K270" s="157">
        <f t="shared" ref="K270" si="68">H270-F270</f>
        <v>20</v>
      </c>
      <c r="L270" s="158">
        <f t="shared" ref="L270" si="69">K270/F270</f>
        <v>6.3492063492063489E-2</v>
      </c>
      <c r="M270" s="153" t="s">
        <v>580</v>
      </c>
      <c r="N270" s="159">
        <v>45297</v>
      </c>
      <c r="O270" s="37"/>
      <c r="S270" s="199" t="s">
        <v>771</v>
      </c>
    </row>
    <row r="271" spans="1:27" ht="12.75" customHeight="1">
      <c r="A271" s="150">
        <v>172</v>
      </c>
      <c r="B271" s="151">
        <v>44481</v>
      </c>
      <c r="C271" s="151"/>
      <c r="D271" s="152" t="s">
        <v>815</v>
      </c>
      <c r="E271" s="153" t="s">
        <v>577</v>
      </c>
      <c r="F271" s="154">
        <v>45.5</v>
      </c>
      <c r="G271" s="153"/>
      <c r="H271" s="153">
        <v>56.5</v>
      </c>
      <c r="I271" s="155">
        <v>56</v>
      </c>
      <c r="J271" s="156" t="s">
        <v>664</v>
      </c>
      <c r="K271" s="157">
        <f t="shared" ref="K271:K272" si="70">H271-F271</f>
        <v>11</v>
      </c>
      <c r="L271" s="158">
        <f t="shared" ref="L271:L272" si="71">K271/F271</f>
        <v>0.24175824175824176</v>
      </c>
      <c r="M271" s="153" t="s">
        <v>580</v>
      </c>
      <c r="N271" s="159">
        <v>44881</v>
      </c>
      <c r="O271" s="37"/>
      <c r="S271" s="199"/>
    </row>
    <row r="272" spans="1:27" ht="12.75" customHeight="1">
      <c r="A272" s="150">
        <v>173</v>
      </c>
      <c r="B272" s="151">
        <v>44551</v>
      </c>
      <c r="C272" s="151"/>
      <c r="D272" s="152" t="s">
        <v>131</v>
      </c>
      <c r="E272" s="153" t="s">
        <v>577</v>
      </c>
      <c r="F272" s="154">
        <v>2300</v>
      </c>
      <c r="G272" s="153"/>
      <c r="H272" s="153">
        <f>(2820+2200)/2</f>
        <v>2510</v>
      </c>
      <c r="I272" s="155">
        <v>3000</v>
      </c>
      <c r="J272" s="156" t="s">
        <v>816</v>
      </c>
      <c r="K272" s="157">
        <f t="shared" si="70"/>
        <v>210</v>
      </c>
      <c r="L272" s="158">
        <f t="shared" si="71"/>
        <v>9.1304347826086957E-2</v>
      </c>
      <c r="M272" s="153" t="s">
        <v>580</v>
      </c>
      <c r="N272" s="159">
        <v>44649</v>
      </c>
      <c r="O272" s="1"/>
      <c r="S272" s="199"/>
    </row>
    <row r="273" spans="1:39" ht="12.75" customHeight="1">
      <c r="A273" s="150">
        <v>174</v>
      </c>
      <c r="B273" s="151">
        <v>44606</v>
      </c>
      <c r="C273" s="151"/>
      <c r="D273" s="152" t="s">
        <v>428</v>
      </c>
      <c r="E273" s="153" t="s">
        <v>577</v>
      </c>
      <c r="F273" s="154">
        <v>635</v>
      </c>
      <c r="G273" s="153"/>
      <c r="H273" s="153">
        <v>700</v>
      </c>
      <c r="I273" s="155">
        <v>764</v>
      </c>
      <c r="J273" s="156" t="s">
        <v>845</v>
      </c>
      <c r="K273" s="157">
        <f t="shared" ref="K273" si="72">H273-F273</f>
        <v>65</v>
      </c>
      <c r="L273" s="158">
        <f t="shared" ref="L273" si="73">K273/F273</f>
        <v>0.10236220472440945</v>
      </c>
      <c r="M273" s="153" t="s">
        <v>580</v>
      </c>
      <c r="N273" s="159">
        <v>45159</v>
      </c>
      <c r="O273" s="37"/>
      <c r="S273" s="199"/>
    </row>
    <row r="274" spans="1:39" ht="12.75" customHeight="1">
      <c r="A274" s="150">
        <v>175</v>
      </c>
      <c r="B274" s="151">
        <v>44613</v>
      </c>
      <c r="C274" s="151"/>
      <c r="D274" s="152" t="s">
        <v>438</v>
      </c>
      <c r="E274" s="153" t="s">
        <v>577</v>
      </c>
      <c r="F274" s="154">
        <v>1255</v>
      </c>
      <c r="G274" s="153"/>
      <c r="H274" s="153">
        <v>1515</v>
      </c>
      <c r="I274" s="155">
        <v>1510</v>
      </c>
      <c r="J274" s="156" t="s">
        <v>664</v>
      </c>
      <c r="K274" s="157">
        <f>H274-F274</f>
        <v>260</v>
      </c>
      <c r="L274" s="158">
        <f>K274/F274</f>
        <v>0.20717131474103587</v>
      </c>
      <c r="M274" s="153" t="s">
        <v>580</v>
      </c>
      <c r="N274" s="159">
        <v>44834</v>
      </c>
      <c r="O274" s="37"/>
      <c r="S274" s="199"/>
    </row>
    <row r="275" spans="1:39" ht="12.75" customHeight="1">
      <c r="A275">
        <v>176</v>
      </c>
      <c r="B275" s="201">
        <v>44670</v>
      </c>
      <c r="C275" s="201"/>
      <c r="D275" s="53" t="s">
        <v>540</v>
      </c>
      <c r="E275" s="202" t="s">
        <v>577</v>
      </c>
      <c r="F275" s="51" t="s">
        <v>817</v>
      </c>
      <c r="G275" s="51"/>
      <c r="H275" s="51"/>
      <c r="I275" s="51">
        <v>553</v>
      </c>
      <c r="J275" s="51" t="s">
        <v>578</v>
      </c>
      <c r="K275" s="51"/>
      <c r="L275" s="51"/>
      <c r="M275" s="51"/>
      <c r="N275" s="51"/>
      <c r="O275" s="37"/>
      <c r="S275" s="199"/>
    </row>
    <row r="276" spans="1:39" ht="12.75" customHeight="1">
      <c r="A276" s="181">
        <v>177</v>
      </c>
      <c r="B276" s="182">
        <v>44746</v>
      </c>
      <c r="C276" s="182"/>
      <c r="D276" s="183" t="s">
        <v>818</v>
      </c>
      <c r="E276" s="184" t="s">
        <v>577</v>
      </c>
      <c r="F276" s="184">
        <v>207.5</v>
      </c>
      <c r="G276" s="184"/>
      <c r="H276" s="184">
        <v>254</v>
      </c>
      <c r="I276" s="186">
        <v>254</v>
      </c>
      <c r="J276" s="156" t="s">
        <v>664</v>
      </c>
      <c r="K276" s="157">
        <f t="shared" ref="K276:K278" si="74">H276-F276</f>
        <v>46.5</v>
      </c>
      <c r="L276" s="158">
        <f t="shared" ref="L276:L278" si="75">K276/F276</f>
        <v>0.22409638554216868</v>
      </c>
      <c r="M276" s="153" t="s">
        <v>580</v>
      </c>
      <c r="N276" s="159">
        <v>44792</v>
      </c>
      <c r="O276" s="1"/>
      <c r="S276" s="199"/>
    </row>
    <row r="277" spans="1:39" ht="12.75" customHeight="1">
      <c r="A277" s="181">
        <v>178</v>
      </c>
      <c r="B277" s="182">
        <v>44775</v>
      </c>
      <c r="C277" s="182"/>
      <c r="D277" s="183" t="s">
        <v>482</v>
      </c>
      <c r="E277" s="184" t="s">
        <v>577</v>
      </c>
      <c r="F277" s="184">
        <v>31.25</v>
      </c>
      <c r="G277" s="184"/>
      <c r="H277" s="184">
        <v>38.75</v>
      </c>
      <c r="I277" s="186">
        <v>38</v>
      </c>
      <c r="J277" s="156" t="s">
        <v>664</v>
      </c>
      <c r="K277" s="157">
        <f t="shared" si="74"/>
        <v>7.5</v>
      </c>
      <c r="L277" s="158">
        <f t="shared" si="75"/>
        <v>0.24</v>
      </c>
      <c r="M277" s="153" t="s">
        <v>580</v>
      </c>
      <c r="N277" s="159">
        <v>44844</v>
      </c>
      <c r="O277" s="37"/>
      <c r="S277" s="54"/>
    </row>
    <row r="278" spans="1:39" ht="12.75" customHeight="1">
      <c r="A278" s="181">
        <v>179</v>
      </c>
      <c r="B278" s="182">
        <v>44841</v>
      </c>
      <c r="C278" s="182"/>
      <c r="D278" s="183" t="s">
        <v>819</v>
      </c>
      <c r="E278" s="184" t="s">
        <v>577</v>
      </c>
      <c r="F278" s="154">
        <v>665</v>
      </c>
      <c r="G278" s="184"/>
      <c r="H278" s="184">
        <v>807.5</v>
      </c>
      <c r="I278" s="186">
        <v>840</v>
      </c>
      <c r="J278" s="156" t="s">
        <v>816</v>
      </c>
      <c r="K278" s="157">
        <f t="shared" si="74"/>
        <v>142.5</v>
      </c>
      <c r="L278" s="158">
        <f t="shared" si="75"/>
        <v>0.21428571428571427</v>
      </c>
      <c r="M278" s="153" t="s">
        <v>580</v>
      </c>
      <c r="N278" s="159">
        <v>45097</v>
      </c>
      <c r="O278" s="37"/>
      <c r="S278" s="54"/>
    </row>
    <row r="279" spans="1:39" ht="12.75" customHeight="1">
      <c r="A279" s="181">
        <v>180</v>
      </c>
      <c r="B279" s="182">
        <v>44844</v>
      </c>
      <c r="C279" s="182"/>
      <c r="D279" s="183" t="s">
        <v>430</v>
      </c>
      <c r="E279" s="184" t="s">
        <v>577</v>
      </c>
      <c r="F279" s="154">
        <v>227.5</v>
      </c>
      <c r="G279" s="184"/>
      <c r="H279" s="184">
        <v>270</v>
      </c>
      <c r="I279" s="186">
        <v>291</v>
      </c>
      <c r="J279" s="156" t="s">
        <v>847</v>
      </c>
      <c r="K279" s="157">
        <f t="shared" ref="K279" si="76">H279-F279</f>
        <v>42.5</v>
      </c>
      <c r="L279" s="158">
        <f t="shared" ref="L279" si="77">K279/F279</f>
        <v>0.18681318681318682</v>
      </c>
      <c r="M279" s="153" t="s">
        <v>580</v>
      </c>
      <c r="N279" s="159">
        <v>45160</v>
      </c>
      <c r="O279" s="37"/>
      <c r="R279" s="37"/>
      <c r="S279" s="54"/>
    </row>
    <row r="280" spans="1:39" ht="12.75" customHeight="1">
      <c r="A280" s="181">
        <v>181</v>
      </c>
      <c r="B280" s="182">
        <v>44845</v>
      </c>
      <c r="C280" s="182"/>
      <c r="D280" s="183" t="s">
        <v>428</v>
      </c>
      <c r="E280" s="184" t="s">
        <v>577</v>
      </c>
      <c r="F280" s="154">
        <v>555</v>
      </c>
      <c r="G280" s="184"/>
      <c r="H280" s="184">
        <v>700</v>
      </c>
      <c r="I280" s="186">
        <v>765</v>
      </c>
      <c r="J280" s="156" t="s">
        <v>846</v>
      </c>
      <c r="K280" s="157">
        <f t="shared" ref="K280" si="78">H280-F280</f>
        <v>145</v>
      </c>
      <c r="L280" s="158">
        <f t="shared" ref="L280" si="79">K280/F280</f>
        <v>0.26126126126126126</v>
      </c>
      <c r="M280" s="153" t="s">
        <v>580</v>
      </c>
      <c r="N280" s="159">
        <v>45159</v>
      </c>
      <c r="O280" s="37"/>
      <c r="R280" s="37"/>
      <c r="S280" s="54"/>
    </row>
    <row r="281" spans="1:39" ht="12.75" customHeight="1">
      <c r="A281" s="181">
        <v>182</v>
      </c>
      <c r="B281" s="182">
        <v>44981</v>
      </c>
      <c r="C281" s="182"/>
      <c r="D281" s="183" t="s">
        <v>445</v>
      </c>
      <c r="E281" s="184" t="s">
        <v>577</v>
      </c>
      <c r="F281" s="154">
        <v>1675</v>
      </c>
      <c r="G281" s="184"/>
      <c r="H281" s="184">
        <v>2080</v>
      </c>
      <c r="I281" s="186">
        <v>2080</v>
      </c>
      <c r="J281" s="156" t="s">
        <v>664</v>
      </c>
      <c r="K281" s="157">
        <f t="shared" ref="K281:K286" si="80">H281-F281</f>
        <v>405</v>
      </c>
      <c r="L281" s="158">
        <f t="shared" ref="L281:L286" si="81">K281/F281</f>
        <v>0.2417910447761194</v>
      </c>
      <c r="M281" s="153" t="s">
        <v>580</v>
      </c>
      <c r="N281" s="159">
        <v>45119</v>
      </c>
      <c r="O281" s="37"/>
      <c r="S281" s="54" t="s">
        <v>843</v>
      </c>
    </row>
    <row r="282" spans="1:39" ht="12.75" customHeight="1">
      <c r="A282" s="181">
        <v>183</v>
      </c>
      <c r="B282" s="182">
        <v>44986</v>
      </c>
      <c r="C282" s="182"/>
      <c r="D282" s="183" t="s">
        <v>482</v>
      </c>
      <c r="E282" s="184" t="s">
        <v>577</v>
      </c>
      <c r="F282" s="154">
        <v>57.5</v>
      </c>
      <c r="G282" s="184"/>
      <c r="H282" s="184">
        <v>120</v>
      </c>
      <c r="I282" s="186">
        <v>120</v>
      </c>
      <c r="J282" s="156" t="s">
        <v>664</v>
      </c>
      <c r="K282" s="157">
        <f t="shared" si="80"/>
        <v>62.5</v>
      </c>
      <c r="L282" s="158">
        <f t="shared" si="81"/>
        <v>1.0869565217391304</v>
      </c>
      <c r="M282" s="153" t="s">
        <v>580</v>
      </c>
      <c r="N282" s="159">
        <v>45049</v>
      </c>
      <c r="O282" s="37"/>
      <c r="S282" s="54" t="s">
        <v>843</v>
      </c>
    </row>
    <row r="283" spans="1:39" ht="12.75" customHeight="1">
      <c r="A283" s="181">
        <v>184</v>
      </c>
      <c r="B283" s="182">
        <v>45008</v>
      </c>
      <c r="C283" s="182"/>
      <c r="D283" s="183" t="s">
        <v>499</v>
      </c>
      <c r="E283" s="184" t="s">
        <v>577</v>
      </c>
      <c r="F283" s="154">
        <v>2765</v>
      </c>
      <c r="G283" s="184"/>
      <c r="H283" s="184">
        <v>3547.5</v>
      </c>
      <c r="I283" s="186">
        <v>3523</v>
      </c>
      <c r="J283" s="156" t="s">
        <v>664</v>
      </c>
      <c r="K283" s="157">
        <f t="shared" si="80"/>
        <v>782.5</v>
      </c>
      <c r="L283" s="158">
        <f t="shared" si="81"/>
        <v>0.28300180831826399</v>
      </c>
      <c r="M283" s="153" t="s">
        <v>580</v>
      </c>
      <c r="N283" s="159">
        <v>45177</v>
      </c>
      <c r="O283" s="37"/>
      <c r="S283" s="54" t="s">
        <v>843</v>
      </c>
    </row>
    <row r="284" spans="1:39" ht="12.75" customHeight="1">
      <c r="A284" s="181">
        <v>185</v>
      </c>
      <c r="B284" s="182">
        <v>45027</v>
      </c>
      <c r="C284" s="182"/>
      <c r="D284" s="183" t="s">
        <v>820</v>
      </c>
      <c r="E284" s="184" t="s">
        <v>577</v>
      </c>
      <c r="F284" s="184">
        <v>460</v>
      </c>
      <c r="G284" s="184"/>
      <c r="H284" s="184">
        <v>825</v>
      </c>
      <c r="I284" s="186">
        <v>810</v>
      </c>
      <c r="J284" s="156" t="s">
        <v>664</v>
      </c>
      <c r="K284" s="157">
        <f t="shared" si="80"/>
        <v>365</v>
      </c>
      <c r="L284" s="158">
        <f t="shared" si="81"/>
        <v>0.79347826086956519</v>
      </c>
      <c r="M284" s="153" t="s">
        <v>580</v>
      </c>
      <c r="N284" s="159">
        <v>45155</v>
      </c>
      <c r="O284" s="37"/>
      <c r="S284" s="54" t="s">
        <v>843</v>
      </c>
    </row>
    <row r="285" spans="1:39" ht="12.75" customHeight="1">
      <c r="A285" s="181">
        <v>186</v>
      </c>
      <c r="B285" s="182">
        <v>45050</v>
      </c>
      <c r="C285" s="182"/>
      <c r="D285" s="183" t="s">
        <v>42</v>
      </c>
      <c r="E285" s="184" t="s">
        <v>577</v>
      </c>
      <c r="F285" s="184">
        <v>3630</v>
      </c>
      <c r="G285" s="184"/>
      <c r="H285" s="184">
        <v>5150</v>
      </c>
      <c r="I285" s="186">
        <v>5040</v>
      </c>
      <c r="J285" s="156" t="s">
        <v>664</v>
      </c>
      <c r="K285" s="157">
        <f t="shared" si="80"/>
        <v>1520</v>
      </c>
      <c r="L285" s="158">
        <f t="shared" si="81"/>
        <v>0.41873278236914602</v>
      </c>
      <c r="M285" s="153" t="s">
        <v>580</v>
      </c>
      <c r="N285" s="159">
        <v>45344</v>
      </c>
      <c r="O285" s="37"/>
      <c r="S285" s="54" t="s">
        <v>843</v>
      </c>
    </row>
    <row r="286" spans="1:39" ht="12.75" customHeight="1">
      <c r="A286" s="181">
        <v>187</v>
      </c>
      <c r="B286" s="182">
        <v>45075</v>
      </c>
      <c r="C286" s="182"/>
      <c r="D286" s="183" t="s">
        <v>821</v>
      </c>
      <c r="E286" s="184" t="s">
        <v>577</v>
      </c>
      <c r="F286" s="154">
        <v>585</v>
      </c>
      <c r="G286" s="184"/>
      <c r="H286" s="184">
        <v>732</v>
      </c>
      <c r="I286" s="186">
        <v>732</v>
      </c>
      <c r="J286" s="156" t="s">
        <v>664</v>
      </c>
      <c r="K286" s="157">
        <f t="shared" si="80"/>
        <v>147</v>
      </c>
      <c r="L286" s="158">
        <f t="shared" si="81"/>
        <v>0.25128205128205128</v>
      </c>
      <c r="M286" s="153" t="s">
        <v>580</v>
      </c>
      <c r="N286" s="159">
        <v>45152</v>
      </c>
      <c r="O286" s="37"/>
      <c r="R286" s="37"/>
      <c r="S286" s="54" t="s">
        <v>843</v>
      </c>
      <c r="U286" s="37"/>
      <c r="W286" s="37"/>
      <c r="X286" s="54"/>
      <c r="Z286" s="37"/>
      <c r="AB286" s="37"/>
      <c r="AC286" s="54"/>
      <c r="AE286" s="37"/>
      <c r="AG286" s="37"/>
      <c r="AH286" s="54"/>
      <c r="AJ286" s="37"/>
      <c r="AL286" s="37"/>
      <c r="AM286" s="54"/>
    </row>
    <row r="287" spans="1:39" ht="12.75" customHeight="1">
      <c r="A287" s="200">
        <v>188</v>
      </c>
      <c r="B287" s="201">
        <v>45078</v>
      </c>
      <c r="C287" s="53"/>
      <c r="D287" s="53" t="s">
        <v>529</v>
      </c>
      <c r="E287" s="202" t="s">
        <v>577</v>
      </c>
      <c r="F287" s="51" t="s">
        <v>822</v>
      </c>
      <c r="G287" s="51"/>
      <c r="H287" s="51"/>
      <c r="I287" s="51">
        <v>4300</v>
      </c>
      <c r="J287" s="51" t="s">
        <v>578</v>
      </c>
      <c r="K287" s="51"/>
      <c r="L287" s="51"/>
      <c r="M287" s="51"/>
      <c r="N287" s="51"/>
      <c r="O287" s="37"/>
      <c r="R287" s="37"/>
      <c r="S287" s="54" t="s">
        <v>843</v>
      </c>
      <c r="U287" s="37"/>
      <c r="W287" s="37"/>
      <c r="X287" s="54"/>
      <c r="Z287" s="37"/>
      <c r="AB287" s="37"/>
      <c r="AC287" s="54"/>
      <c r="AE287" s="37"/>
      <c r="AG287" s="37"/>
      <c r="AH287" s="54"/>
      <c r="AJ287" s="37"/>
      <c r="AL287" s="37"/>
      <c r="AM287" s="54"/>
    </row>
    <row r="288" spans="1:39" ht="12.75" customHeight="1">
      <c r="A288" s="181">
        <v>189</v>
      </c>
      <c r="B288" s="182">
        <v>45103</v>
      </c>
      <c r="C288" s="182"/>
      <c r="D288" s="183" t="s">
        <v>841</v>
      </c>
      <c r="E288" s="184" t="s">
        <v>577</v>
      </c>
      <c r="F288" s="154">
        <v>282.5</v>
      </c>
      <c r="G288" s="184"/>
      <c r="H288" s="184">
        <v>383</v>
      </c>
      <c r="I288" s="186">
        <v>383</v>
      </c>
      <c r="J288" s="156" t="s">
        <v>664</v>
      </c>
      <c r="K288" s="157">
        <f>H288-F288</f>
        <v>100.5</v>
      </c>
      <c r="L288" s="158">
        <f>K288/F288</f>
        <v>0.35575221238938054</v>
      </c>
      <c r="M288" s="153" t="s">
        <v>580</v>
      </c>
      <c r="N288" s="159">
        <v>45265</v>
      </c>
      <c r="O288" s="37"/>
      <c r="R288" s="37"/>
      <c r="S288" s="54" t="s">
        <v>843</v>
      </c>
      <c r="U288" s="37"/>
      <c r="W288" s="37"/>
      <c r="X288" s="54"/>
      <c r="Z288" s="37"/>
      <c r="AB288" s="37"/>
      <c r="AC288" s="54"/>
      <c r="AE288" s="37"/>
      <c r="AG288" s="37"/>
      <c r="AH288" s="54"/>
      <c r="AJ288" s="37"/>
      <c r="AL288" s="37"/>
      <c r="AM288" s="54"/>
    </row>
    <row r="289" spans="1:39" ht="12.75" customHeight="1">
      <c r="A289" s="181">
        <v>190</v>
      </c>
      <c r="B289" s="182">
        <v>45120</v>
      </c>
      <c r="C289" s="182"/>
      <c r="D289" s="183" t="s">
        <v>528</v>
      </c>
      <c r="E289" s="184" t="s">
        <v>577</v>
      </c>
      <c r="F289" s="154">
        <v>2312.5</v>
      </c>
      <c r="G289" s="184"/>
      <c r="H289" s="184">
        <v>2935</v>
      </c>
      <c r="I289" s="186">
        <v>2935</v>
      </c>
      <c r="J289" s="156" t="s">
        <v>664</v>
      </c>
      <c r="K289" s="157">
        <f>H289-F289</f>
        <v>622.5</v>
      </c>
      <c r="L289" s="158">
        <f>K289/F289</f>
        <v>0.26918918918918922</v>
      </c>
      <c r="M289" s="153" t="s">
        <v>580</v>
      </c>
      <c r="N289" s="159">
        <v>45177</v>
      </c>
      <c r="O289" s="37"/>
      <c r="R289" s="37"/>
      <c r="S289" s="54" t="s">
        <v>843</v>
      </c>
      <c r="U289" s="37"/>
      <c r="W289" s="37"/>
      <c r="X289" s="54"/>
      <c r="Z289" s="37"/>
      <c r="AB289" s="37"/>
      <c r="AC289" s="54"/>
      <c r="AE289" s="37"/>
      <c r="AG289" s="37"/>
      <c r="AH289" s="54"/>
      <c r="AJ289" s="37"/>
      <c r="AL289" s="37"/>
      <c r="AM289" s="54"/>
    </row>
    <row r="290" spans="1:39" ht="12.75" customHeight="1">
      <c r="A290" s="181">
        <v>191</v>
      </c>
      <c r="B290" s="182">
        <v>45125</v>
      </c>
      <c r="C290" s="182"/>
      <c r="D290" s="183" t="s">
        <v>203</v>
      </c>
      <c r="E290" s="184" t="s">
        <v>577</v>
      </c>
      <c r="F290" s="154">
        <v>3980</v>
      </c>
      <c r="G290" s="184"/>
      <c r="H290" s="184">
        <v>4895</v>
      </c>
      <c r="I290" s="186">
        <v>4895</v>
      </c>
      <c r="J290" s="156" t="s">
        <v>664</v>
      </c>
      <c r="K290" s="157">
        <f>H290-F290</f>
        <v>915</v>
      </c>
      <c r="L290" s="158">
        <f>K290/F290</f>
        <v>0.22989949748743718</v>
      </c>
      <c r="M290" s="153" t="s">
        <v>580</v>
      </c>
      <c r="N290" s="159">
        <v>45155</v>
      </c>
      <c r="O290" s="37"/>
      <c r="S290" s="54" t="s">
        <v>843</v>
      </c>
      <c r="U290" s="37"/>
      <c r="X290" s="54"/>
      <c r="Z290" s="37"/>
      <c r="AC290" s="54"/>
      <c r="AE290" s="37"/>
      <c r="AH290" s="54"/>
      <c r="AJ290" s="37"/>
      <c r="AM290" s="54"/>
    </row>
    <row r="291" spans="1:39" ht="12.75" customHeight="1">
      <c r="A291" s="181">
        <v>192</v>
      </c>
      <c r="B291" s="182">
        <v>45145</v>
      </c>
      <c r="C291" s="182"/>
      <c r="D291" s="183" t="s">
        <v>844</v>
      </c>
      <c r="E291" s="184" t="s">
        <v>577</v>
      </c>
      <c r="F291" s="154">
        <v>565</v>
      </c>
      <c r="G291" s="184"/>
      <c r="H291" s="184">
        <v>725</v>
      </c>
      <c r="I291" s="186">
        <v>725</v>
      </c>
      <c r="J291" s="156" t="s">
        <v>664</v>
      </c>
      <c r="K291" s="157">
        <f>H291-F291</f>
        <v>160</v>
      </c>
      <c r="L291" s="158">
        <f>K291/F291</f>
        <v>0.2831858407079646</v>
      </c>
      <c r="M291" s="153" t="s">
        <v>580</v>
      </c>
      <c r="N291" s="159">
        <v>45169</v>
      </c>
      <c r="O291" s="37"/>
      <c r="S291" s="54" t="s">
        <v>843</v>
      </c>
      <c r="U291" s="37"/>
      <c r="X291" s="54"/>
      <c r="Z291" s="37"/>
      <c r="AC291" s="54"/>
      <c r="AE291" s="37"/>
      <c r="AH291" s="54"/>
      <c r="AJ291" s="37"/>
      <c r="AM291" s="54"/>
    </row>
    <row r="292" spans="1:39" ht="12.75" customHeight="1">
      <c r="A292" s="267">
        <v>193</v>
      </c>
      <c r="B292" s="268">
        <v>45167</v>
      </c>
      <c r="C292" s="268"/>
      <c r="D292" s="269" t="s">
        <v>848</v>
      </c>
      <c r="E292" s="270" t="s">
        <v>577</v>
      </c>
      <c r="F292" s="154">
        <v>700</v>
      </c>
      <c r="G292" s="270"/>
      <c r="H292" s="270">
        <v>950</v>
      </c>
      <c r="I292" s="271">
        <v>950</v>
      </c>
      <c r="J292" s="272" t="s">
        <v>664</v>
      </c>
      <c r="K292" s="157">
        <f>H292-F292</f>
        <v>250</v>
      </c>
      <c r="L292" s="158">
        <f>K292/F292</f>
        <v>0.35714285714285715</v>
      </c>
      <c r="M292" s="153" t="s">
        <v>580</v>
      </c>
      <c r="N292" s="159">
        <v>45261</v>
      </c>
      <c r="O292" s="37"/>
      <c r="S292" s="54" t="s">
        <v>843</v>
      </c>
      <c r="U292" s="37"/>
      <c r="X292" s="54"/>
      <c r="Z292" s="37"/>
      <c r="AC292" s="54"/>
      <c r="AE292" s="37"/>
      <c r="AH292" s="54"/>
      <c r="AJ292" s="37"/>
      <c r="AM292" s="54"/>
    </row>
    <row r="293" spans="1:39" ht="12.75" customHeight="1">
      <c r="A293" s="200">
        <v>194</v>
      </c>
      <c r="B293" s="201">
        <v>45184</v>
      </c>
      <c r="C293" s="53"/>
      <c r="D293" s="53" t="s">
        <v>531</v>
      </c>
      <c r="E293" s="202" t="s">
        <v>577</v>
      </c>
      <c r="F293" s="51" t="s">
        <v>850</v>
      </c>
      <c r="G293" s="51"/>
      <c r="H293" s="51"/>
      <c r="I293" s="51">
        <v>480</v>
      </c>
      <c r="J293" s="51" t="s">
        <v>578</v>
      </c>
      <c r="K293" s="51"/>
      <c r="L293" s="51"/>
      <c r="M293" s="51"/>
      <c r="N293" s="51"/>
      <c r="O293" s="37"/>
      <c r="S293" s="54" t="s">
        <v>843</v>
      </c>
      <c r="U293" s="37"/>
      <c r="X293" s="54"/>
      <c r="Z293" s="37"/>
      <c r="AC293" s="54"/>
      <c r="AE293" s="37"/>
      <c r="AH293" s="54"/>
      <c r="AJ293" s="37"/>
      <c r="AM293" s="54"/>
    </row>
    <row r="294" spans="1:39" ht="12.75" customHeight="1">
      <c r="A294" s="200">
        <v>195</v>
      </c>
      <c r="B294" s="201">
        <v>45203</v>
      </c>
      <c r="C294" s="53"/>
      <c r="D294" s="53" t="s">
        <v>176</v>
      </c>
      <c r="E294" s="202" t="s">
        <v>577</v>
      </c>
      <c r="F294" s="51" t="s">
        <v>851</v>
      </c>
      <c r="G294" s="51"/>
      <c r="H294" s="51"/>
      <c r="I294" s="51">
        <v>1198</v>
      </c>
      <c r="J294" s="51" t="s">
        <v>578</v>
      </c>
      <c r="K294" s="51"/>
      <c r="L294" s="51"/>
      <c r="M294" s="51"/>
      <c r="N294" s="51"/>
      <c r="O294" s="37"/>
      <c r="S294" s="54" t="s">
        <v>855</v>
      </c>
      <c r="U294" s="37"/>
      <c r="X294" s="54"/>
      <c r="Z294" s="37"/>
      <c r="AC294" s="54"/>
      <c r="AE294" s="37"/>
      <c r="AH294" s="54"/>
      <c r="AJ294" s="37"/>
      <c r="AM294" s="54"/>
    </row>
    <row r="295" spans="1:39" ht="12.75" customHeight="1">
      <c r="A295" s="267">
        <v>196</v>
      </c>
      <c r="B295" s="268">
        <v>45216</v>
      </c>
      <c r="C295" s="268"/>
      <c r="D295" s="269" t="s">
        <v>107</v>
      </c>
      <c r="E295" s="270" t="s">
        <v>577</v>
      </c>
      <c r="F295" s="154">
        <v>5425</v>
      </c>
      <c r="G295" s="270"/>
      <c r="H295" s="270">
        <v>6880</v>
      </c>
      <c r="I295" s="271">
        <v>6870</v>
      </c>
      <c r="J295" s="272" t="s">
        <v>664</v>
      </c>
      <c r="K295" s="157">
        <f>H295-F295</f>
        <v>1455</v>
      </c>
      <c r="L295" s="158">
        <f>K295/F295</f>
        <v>0.26820276497695855</v>
      </c>
      <c r="M295" s="153" t="s">
        <v>580</v>
      </c>
      <c r="N295" s="159">
        <v>45342</v>
      </c>
      <c r="O295" s="37"/>
      <c r="S295" s="54" t="s">
        <v>855</v>
      </c>
      <c r="U295" s="37"/>
      <c r="X295" s="54"/>
      <c r="Z295" s="37"/>
      <c r="AC295" s="54"/>
      <c r="AE295" s="37"/>
      <c r="AH295" s="54"/>
      <c r="AJ295" s="37"/>
      <c r="AM295" s="54"/>
    </row>
    <row r="296" spans="1:39" ht="12.75" customHeight="1">
      <c r="A296" s="267">
        <v>197</v>
      </c>
      <c r="B296" s="268">
        <v>45216</v>
      </c>
      <c r="C296" s="268"/>
      <c r="D296" s="269" t="s">
        <v>852</v>
      </c>
      <c r="E296" s="270" t="s">
        <v>577</v>
      </c>
      <c r="F296" s="154">
        <v>1090</v>
      </c>
      <c r="G296" s="270"/>
      <c r="H296" s="270">
        <v>1415</v>
      </c>
      <c r="I296" s="271">
        <v>1415</v>
      </c>
      <c r="J296" s="272" t="s">
        <v>664</v>
      </c>
      <c r="K296" s="157">
        <f>H296-F296</f>
        <v>325</v>
      </c>
      <c r="L296" s="158">
        <f>K296/F296</f>
        <v>0.29816513761467889</v>
      </c>
      <c r="M296" s="153" t="s">
        <v>580</v>
      </c>
      <c r="N296" s="159">
        <v>45282</v>
      </c>
      <c r="O296" s="37"/>
      <c r="S296" s="54" t="s">
        <v>843</v>
      </c>
      <c r="U296" s="37"/>
      <c r="X296" s="54"/>
      <c r="Z296" s="37"/>
      <c r="AC296" s="54"/>
      <c r="AE296" s="37"/>
      <c r="AH296" s="54"/>
      <c r="AJ296" s="37"/>
      <c r="AM296" s="54"/>
    </row>
    <row r="297" spans="1:39" ht="12.75" customHeight="1">
      <c r="A297" s="267">
        <v>198</v>
      </c>
      <c r="B297" s="268">
        <v>45236</v>
      </c>
      <c r="C297" s="268"/>
      <c r="D297" s="269" t="s">
        <v>856</v>
      </c>
      <c r="E297" s="270" t="s">
        <v>577</v>
      </c>
      <c r="F297" s="154">
        <v>1270</v>
      </c>
      <c r="G297" s="270"/>
      <c r="H297" s="270">
        <v>1613</v>
      </c>
      <c r="I297" s="271">
        <v>1613</v>
      </c>
      <c r="J297" s="272" t="s">
        <v>664</v>
      </c>
      <c r="K297" s="157">
        <f>H297-F297</f>
        <v>343</v>
      </c>
      <c r="L297" s="158">
        <f>K297/F297</f>
        <v>0.27007874015748029</v>
      </c>
      <c r="M297" s="153" t="s">
        <v>580</v>
      </c>
      <c r="N297" s="159">
        <v>45246</v>
      </c>
      <c r="O297" s="37"/>
      <c r="S297" s="54" t="s">
        <v>855</v>
      </c>
      <c r="U297" s="37"/>
      <c r="X297" s="54"/>
      <c r="Z297" s="37"/>
      <c r="AC297" s="54"/>
      <c r="AE297" s="37"/>
      <c r="AH297" s="54"/>
      <c r="AJ297" s="37"/>
      <c r="AM297" s="54"/>
    </row>
    <row r="298" spans="1:39" ht="12.75" customHeight="1">
      <c r="A298" s="200">
        <v>199</v>
      </c>
      <c r="B298" s="201">
        <v>45251</v>
      </c>
      <c r="C298" s="53"/>
      <c r="D298" s="53" t="s">
        <v>857</v>
      </c>
      <c r="E298" s="202" t="s">
        <v>577</v>
      </c>
      <c r="F298" s="51" t="s">
        <v>858</v>
      </c>
      <c r="G298" s="51"/>
      <c r="H298" s="51"/>
      <c r="I298" s="51">
        <v>1490</v>
      </c>
      <c r="J298" s="51" t="s">
        <v>578</v>
      </c>
      <c r="K298" s="51"/>
      <c r="L298" s="51"/>
      <c r="M298" s="51"/>
      <c r="N298" s="51"/>
      <c r="O298" s="37"/>
      <c r="S298" s="54" t="s">
        <v>843</v>
      </c>
      <c r="U298" s="37"/>
      <c r="X298" s="54"/>
      <c r="Z298" s="37"/>
      <c r="AC298" s="54"/>
      <c r="AE298" s="37"/>
      <c r="AH298" s="54"/>
      <c r="AJ298" s="37"/>
      <c r="AM298" s="54"/>
    </row>
    <row r="299" spans="1:39" ht="12.75" customHeight="1">
      <c r="A299" s="200">
        <v>200</v>
      </c>
      <c r="B299" s="201">
        <v>45254</v>
      </c>
      <c r="C299" s="53"/>
      <c r="D299" s="53" t="s">
        <v>856</v>
      </c>
      <c r="E299" s="202" t="s">
        <v>577</v>
      </c>
      <c r="F299" s="51" t="s">
        <v>859</v>
      </c>
      <c r="G299" s="51"/>
      <c r="H299" s="51"/>
      <c r="I299" s="51">
        <v>1806</v>
      </c>
      <c r="J299" s="51" t="s">
        <v>578</v>
      </c>
      <c r="K299" s="51"/>
      <c r="L299" s="51"/>
      <c r="M299" s="51"/>
      <c r="N299" s="51"/>
      <c r="O299" s="37"/>
      <c r="S299" s="54" t="s">
        <v>855</v>
      </c>
      <c r="U299" s="37"/>
      <c r="X299" s="54"/>
      <c r="Z299" s="37"/>
      <c r="AC299" s="54"/>
      <c r="AE299" s="37"/>
      <c r="AH299" s="54"/>
      <c r="AJ299" s="37"/>
      <c r="AM299" s="54"/>
    </row>
    <row r="300" spans="1:39" ht="12.75" customHeight="1">
      <c r="A300" s="200">
        <v>201</v>
      </c>
      <c r="B300" s="201">
        <v>45265</v>
      </c>
      <c r="C300" s="53"/>
      <c r="D300" s="216" t="s">
        <v>532</v>
      </c>
      <c r="E300" s="202" t="s">
        <v>577</v>
      </c>
      <c r="F300" s="51" t="s">
        <v>861</v>
      </c>
      <c r="G300" s="51"/>
      <c r="I300" s="51">
        <v>558</v>
      </c>
      <c r="J300" s="51" t="s">
        <v>578</v>
      </c>
      <c r="K300" s="51"/>
      <c r="L300" s="51"/>
      <c r="M300" s="51"/>
      <c r="N300" s="51"/>
      <c r="O300" s="37"/>
      <c r="S300" s="54" t="s">
        <v>843</v>
      </c>
      <c r="U300" s="37"/>
      <c r="X300" s="54"/>
      <c r="Z300" s="37"/>
      <c r="AC300" s="54"/>
      <c r="AE300" s="37"/>
      <c r="AH300" s="54"/>
      <c r="AJ300" s="37"/>
      <c r="AM300" s="54"/>
    </row>
    <row r="301" spans="1:39" ht="12.75" customHeight="1">
      <c r="A301" s="267">
        <v>202</v>
      </c>
      <c r="B301" s="268">
        <v>45272</v>
      </c>
      <c r="C301" s="268"/>
      <c r="D301" s="269" t="s">
        <v>862</v>
      </c>
      <c r="E301" s="270" t="s">
        <v>577</v>
      </c>
      <c r="F301" s="154">
        <v>4225</v>
      </c>
      <c r="G301" s="270"/>
      <c r="H301" s="270">
        <v>5512</v>
      </c>
      <c r="I301" s="271">
        <v>5512</v>
      </c>
      <c r="J301" s="272" t="s">
        <v>664</v>
      </c>
      <c r="K301" s="157">
        <f>H301-F301</f>
        <v>1287</v>
      </c>
      <c r="L301" s="158">
        <f>K301/F301</f>
        <v>0.30461538461538462</v>
      </c>
      <c r="M301" s="153" t="s">
        <v>580</v>
      </c>
      <c r="N301" s="159">
        <v>45329</v>
      </c>
      <c r="O301" s="37"/>
      <c r="S301" s="54" t="s">
        <v>855</v>
      </c>
      <c r="U301" s="37"/>
      <c r="X301" s="54"/>
      <c r="Z301" s="37"/>
      <c r="AC301" s="54"/>
      <c r="AE301" s="37"/>
      <c r="AH301" s="54"/>
      <c r="AJ301" s="37"/>
      <c r="AM301" s="54"/>
    </row>
    <row r="302" spans="1:39" ht="12.75" customHeight="1">
      <c r="A302" s="200">
        <v>203</v>
      </c>
      <c r="B302" s="201">
        <v>45292</v>
      </c>
      <c r="C302" s="53"/>
      <c r="D302" s="53" t="s">
        <v>314</v>
      </c>
      <c r="E302" s="202" t="s">
        <v>577</v>
      </c>
      <c r="F302" s="51" t="s">
        <v>863</v>
      </c>
      <c r="G302" s="51"/>
      <c r="H302" s="51"/>
      <c r="I302" s="51">
        <v>4909</v>
      </c>
      <c r="J302" s="51" t="s">
        <v>578</v>
      </c>
      <c r="K302" s="51"/>
      <c r="L302" s="51"/>
      <c r="M302" s="51"/>
      <c r="N302" s="51"/>
      <c r="O302" s="37"/>
      <c r="S302" s="54" t="s">
        <v>855</v>
      </c>
      <c r="U302" s="37"/>
      <c r="X302" s="54"/>
      <c r="Z302" s="37"/>
      <c r="AC302" s="54"/>
      <c r="AE302" s="37"/>
      <c r="AH302" s="54"/>
      <c r="AJ302" s="37"/>
      <c r="AM302" s="54"/>
    </row>
    <row r="303" spans="1:39" ht="12.75" customHeight="1">
      <c r="A303" s="200">
        <v>204</v>
      </c>
      <c r="B303" s="201">
        <v>45294</v>
      </c>
      <c r="C303" s="53"/>
      <c r="D303" s="53" t="s">
        <v>530</v>
      </c>
      <c r="E303" s="202" t="s">
        <v>577</v>
      </c>
      <c r="F303" s="51" t="s">
        <v>864</v>
      </c>
      <c r="G303" s="51"/>
      <c r="H303" s="51"/>
      <c r="I303" s="51">
        <v>1080</v>
      </c>
      <c r="J303" s="51" t="s">
        <v>578</v>
      </c>
      <c r="K303" s="51"/>
      <c r="L303" s="51"/>
      <c r="M303" s="51"/>
      <c r="N303" s="51"/>
      <c r="O303" s="37"/>
      <c r="S303" s="54" t="s">
        <v>843</v>
      </c>
      <c r="U303" s="37"/>
      <c r="X303" s="54"/>
      <c r="Z303" s="37"/>
      <c r="AC303" s="54"/>
      <c r="AE303" s="37"/>
      <c r="AH303" s="54"/>
      <c r="AJ303" s="37"/>
      <c r="AM303" s="54"/>
    </row>
    <row r="304" spans="1:39" ht="12.75" customHeight="1">
      <c r="A304" s="200">
        <v>205</v>
      </c>
      <c r="B304" s="201">
        <v>45315</v>
      </c>
      <c r="C304" s="53"/>
      <c r="D304" s="53" t="s">
        <v>315</v>
      </c>
      <c r="E304" s="202" t="s">
        <v>577</v>
      </c>
      <c r="F304" s="51" t="s">
        <v>867</v>
      </c>
      <c r="G304" s="51"/>
      <c r="H304" s="51"/>
      <c r="I304" s="51">
        <v>2077</v>
      </c>
      <c r="J304" s="51" t="s">
        <v>578</v>
      </c>
      <c r="K304" s="51"/>
      <c r="L304" s="51"/>
      <c r="M304" s="51"/>
      <c r="N304" s="51"/>
      <c r="O304" s="37"/>
      <c r="S304" s="54" t="s">
        <v>855</v>
      </c>
      <c r="U304" s="37"/>
      <c r="X304" s="54"/>
      <c r="Z304" s="37"/>
      <c r="AC304" s="54"/>
      <c r="AE304" s="37"/>
      <c r="AH304" s="54"/>
      <c r="AJ304" s="37"/>
      <c r="AM304" s="54"/>
    </row>
    <row r="305" spans="1:39" ht="12.75" customHeight="1">
      <c r="A305" s="200">
        <v>206</v>
      </c>
      <c r="B305" s="201">
        <v>45320</v>
      </c>
      <c r="C305" s="53"/>
      <c r="D305" s="53" t="s">
        <v>868</v>
      </c>
      <c r="E305" s="202" t="s">
        <v>577</v>
      </c>
      <c r="F305" s="51" t="s">
        <v>869</v>
      </c>
      <c r="G305" s="51"/>
      <c r="H305" s="51"/>
      <c r="I305" s="51">
        <v>2906</v>
      </c>
      <c r="J305" s="51" t="s">
        <v>578</v>
      </c>
      <c r="K305" s="51"/>
      <c r="L305" s="51"/>
      <c r="M305" s="51"/>
      <c r="N305" s="51"/>
      <c r="O305" s="37"/>
      <c r="S305" s="54" t="s">
        <v>843</v>
      </c>
      <c r="U305" s="37"/>
      <c r="X305" s="54"/>
      <c r="Z305" s="37"/>
      <c r="AC305" s="54"/>
      <c r="AE305" s="37"/>
      <c r="AH305" s="54"/>
      <c r="AJ305" s="37"/>
      <c r="AM305" s="54"/>
    </row>
    <row r="306" spans="1:39" ht="12.75" customHeight="1">
      <c r="A306" s="200">
        <v>207</v>
      </c>
      <c r="B306" s="201">
        <v>45331</v>
      </c>
      <c r="C306" s="53"/>
      <c r="D306" s="53" t="s">
        <v>528</v>
      </c>
      <c r="E306" s="202" t="s">
        <v>577</v>
      </c>
      <c r="F306" s="51" t="s">
        <v>878</v>
      </c>
      <c r="G306" s="51"/>
      <c r="H306" s="51"/>
      <c r="I306" s="51">
        <v>4096</v>
      </c>
      <c r="J306" s="51" t="s">
        <v>578</v>
      </c>
      <c r="K306" s="51"/>
      <c r="L306" s="51"/>
      <c r="M306" s="51"/>
      <c r="N306" s="51"/>
      <c r="O306" s="37"/>
      <c r="S306" s="54" t="s">
        <v>843</v>
      </c>
      <c r="U306" s="37"/>
      <c r="X306" s="54"/>
      <c r="Z306" s="37"/>
      <c r="AC306" s="54"/>
      <c r="AE306" s="37"/>
      <c r="AH306" s="54"/>
      <c r="AJ306" s="37"/>
      <c r="AM306" s="54"/>
    </row>
    <row r="307" spans="1:39" ht="12.75" customHeight="1">
      <c r="A307" s="200">
        <v>208</v>
      </c>
      <c r="B307" s="201">
        <v>45345</v>
      </c>
      <c r="C307" s="53"/>
      <c r="D307" s="53" t="s">
        <v>61</v>
      </c>
      <c r="E307" s="202" t="s">
        <v>577</v>
      </c>
      <c r="F307" s="51" t="s">
        <v>909</v>
      </c>
      <c r="G307" s="51"/>
      <c r="H307" s="51"/>
      <c r="I307" s="51">
        <v>2627</v>
      </c>
      <c r="J307" s="51" t="s">
        <v>578</v>
      </c>
      <c r="K307" s="51"/>
      <c r="L307" s="51"/>
      <c r="M307" s="51"/>
      <c r="N307" s="53"/>
      <c r="O307" s="37"/>
      <c r="S307" s="54" t="s">
        <v>855</v>
      </c>
      <c r="U307" s="37"/>
      <c r="X307" s="54"/>
      <c r="Z307" s="37"/>
      <c r="AC307" s="54"/>
      <c r="AE307" s="37"/>
      <c r="AH307" s="54"/>
      <c r="AJ307" s="37"/>
      <c r="AM307" s="54"/>
    </row>
    <row r="308" spans="1:39" ht="12.75" customHeight="1">
      <c r="A308" s="200">
        <v>209</v>
      </c>
      <c r="B308" s="201">
        <v>45356</v>
      </c>
      <c r="C308" s="53"/>
      <c r="D308" s="53" t="s">
        <v>848</v>
      </c>
      <c r="E308" s="202" t="s">
        <v>577</v>
      </c>
      <c r="F308" s="51" t="s">
        <v>953</v>
      </c>
      <c r="G308" s="51"/>
      <c r="H308" s="51"/>
      <c r="I308" s="51">
        <v>1170</v>
      </c>
      <c r="J308" s="51" t="s">
        <v>578</v>
      </c>
      <c r="K308" s="51"/>
      <c r="L308" s="51"/>
      <c r="M308" s="51"/>
      <c r="N308" s="53"/>
      <c r="O308" s="37"/>
      <c r="S308" s="54" t="s">
        <v>995</v>
      </c>
      <c r="U308" s="37"/>
      <c r="X308" s="54"/>
      <c r="Z308" s="37"/>
      <c r="AC308" s="54"/>
      <c r="AE308" s="37"/>
      <c r="AH308" s="54"/>
      <c r="AJ308" s="37"/>
      <c r="AM308" s="54"/>
    </row>
    <row r="309" spans="1:39" ht="12.75" customHeight="1">
      <c r="B309" s="203" t="s">
        <v>823</v>
      </c>
      <c r="F309" s="54"/>
      <c r="G309" s="54"/>
      <c r="H309" s="54"/>
      <c r="I309" s="54"/>
      <c r="J309" s="37"/>
      <c r="K309" s="54"/>
      <c r="L309" s="54"/>
      <c r="M309" s="54"/>
      <c r="O309" s="37"/>
      <c r="S309" s="54"/>
      <c r="U309" s="37"/>
      <c r="X309" s="54"/>
      <c r="Z309" s="37"/>
      <c r="AC309" s="54"/>
      <c r="AE309" s="37"/>
      <c r="AH309" s="54"/>
      <c r="AJ309" s="37"/>
      <c r="AM309" s="54"/>
    </row>
    <row r="310" spans="1:39" ht="12.75" customHeight="1">
      <c r="A310" s="204"/>
      <c r="F310" s="54"/>
      <c r="G310" s="54"/>
      <c r="H310" s="54"/>
      <c r="I310" s="54"/>
      <c r="J310" s="37"/>
      <c r="K310" s="54"/>
      <c r="L310" s="54"/>
      <c r="M310" s="54"/>
      <c r="O310" s="37"/>
      <c r="S310" s="54"/>
      <c r="U310" s="37"/>
      <c r="X310" s="54"/>
      <c r="Z310" s="37"/>
      <c r="AC310" s="54"/>
      <c r="AE310" s="37"/>
      <c r="AH310" s="54"/>
      <c r="AJ310" s="37"/>
      <c r="AM310" s="54"/>
    </row>
    <row r="311" spans="1:39" ht="12.75" customHeight="1">
      <c r="A311" s="204"/>
      <c r="F311" s="54"/>
      <c r="G311" s="54"/>
      <c r="H311" s="54"/>
      <c r="I311" s="54"/>
      <c r="J311" s="37"/>
      <c r="K311" s="54"/>
      <c r="L311" s="54"/>
      <c r="M311" s="54"/>
      <c r="O311" s="37"/>
      <c r="S311" s="54"/>
    </row>
    <row r="312" spans="1:39" ht="12.75" customHeight="1">
      <c r="A312" s="51"/>
      <c r="F312" s="54"/>
      <c r="G312" s="54"/>
      <c r="H312" s="54"/>
      <c r="I312" s="54"/>
      <c r="J312" s="37"/>
      <c r="K312" s="54"/>
      <c r="L312" s="54"/>
      <c r="M312" s="54"/>
      <c r="O312" s="37"/>
      <c r="S312" s="54"/>
    </row>
    <row r="313" spans="1:39" ht="12.75" customHeight="1">
      <c r="F313" s="54"/>
      <c r="G313" s="54"/>
      <c r="H313" s="54"/>
      <c r="I313" s="54"/>
      <c r="J313" s="37"/>
      <c r="K313" s="54"/>
      <c r="L313" s="54"/>
      <c r="M313" s="54"/>
      <c r="O313" s="37"/>
      <c r="S313" s="54"/>
    </row>
    <row r="314" spans="1:39" ht="12.75" customHeight="1">
      <c r="F314" s="54"/>
      <c r="G314" s="54"/>
      <c r="H314" s="54"/>
      <c r="I314" s="54"/>
      <c r="J314" s="37"/>
      <c r="K314" s="54"/>
      <c r="L314" s="54"/>
      <c r="M314" s="54"/>
      <c r="O314" s="37"/>
      <c r="S314" s="54"/>
    </row>
    <row r="315" spans="1:39" ht="12.75" customHeight="1">
      <c r="F315" s="54"/>
      <c r="G315" s="54"/>
      <c r="H315" s="54"/>
      <c r="I315" s="54"/>
      <c r="J315" s="37"/>
      <c r="K315" s="54"/>
      <c r="L315" s="54"/>
      <c r="M315" s="54"/>
      <c r="O315" s="37"/>
      <c r="S315" s="54"/>
    </row>
    <row r="316" spans="1:39" ht="12.75" customHeight="1">
      <c r="F316" s="54"/>
      <c r="G316" s="54"/>
      <c r="H316" s="54"/>
      <c r="I316" s="54"/>
      <c r="J316" s="37"/>
      <c r="K316" s="54"/>
      <c r="L316" s="54"/>
      <c r="M316" s="54"/>
      <c r="O316" s="37"/>
      <c r="S316" s="54"/>
    </row>
    <row r="317" spans="1:39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S317" s="54"/>
    </row>
    <row r="318" spans="1:39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S318" s="54"/>
    </row>
    <row r="319" spans="1:39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S319" s="54"/>
    </row>
    <row r="320" spans="1:39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S320" s="54"/>
    </row>
    <row r="321" spans="6:19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S321" s="54"/>
    </row>
    <row r="322" spans="6:19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S322" s="54"/>
    </row>
    <row r="323" spans="6:19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S323" s="54"/>
    </row>
    <row r="324" spans="6:19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S324" s="54"/>
    </row>
    <row r="325" spans="6:19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S325" s="54"/>
    </row>
    <row r="326" spans="6:19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S326" s="54"/>
    </row>
    <row r="327" spans="6:19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S327" s="54"/>
    </row>
    <row r="328" spans="6:19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S328" s="54"/>
    </row>
    <row r="329" spans="6:19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S329" s="54"/>
    </row>
    <row r="330" spans="6:19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S330" s="54"/>
    </row>
    <row r="331" spans="6:19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S331" s="54"/>
    </row>
    <row r="332" spans="6:19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S332" s="54"/>
    </row>
    <row r="333" spans="6:19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S333" s="54"/>
    </row>
    <row r="334" spans="6:19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S334" s="54"/>
    </row>
    <row r="335" spans="6:19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S335" s="54"/>
    </row>
    <row r="336" spans="6:19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S336" s="54"/>
    </row>
    <row r="337" spans="6:19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S337" s="54"/>
    </row>
    <row r="338" spans="6:19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S338" s="54"/>
    </row>
    <row r="339" spans="6:19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S339" s="54"/>
    </row>
    <row r="340" spans="6:19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S340" s="54"/>
    </row>
    <row r="341" spans="6:19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S341" s="54"/>
    </row>
    <row r="342" spans="6:19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S342" s="54"/>
    </row>
    <row r="343" spans="6:19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S343" s="54"/>
    </row>
    <row r="344" spans="6:19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S344" s="54"/>
    </row>
    <row r="345" spans="6:19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S345" s="54"/>
    </row>
    <row r="346" spans="6:19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S346" s="54"/>
    </row>
    <row r="347" spans="6:19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S347" s="54"/>
    </row>
    <row r="348" spans="6:19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S348" s="54"/>
    </row>
    <row r="349" spans="6:19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S349" s="54"/>
    </row>
    <row r="350" spans="6:19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S350" s="54"/>
    </row>
    <row r="351" spans="6:19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S351" s="54"/>
    </row>
    <row r="352" spans="6:19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S352" s="54"/>
    </row>
    <row r="353" spans="6:19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S353" s="54"/>
    </row>
    <row r="354" spans="6:19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S354" s="54"/>
    </row>
    <row r="355" spans="6:19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S355" s="54"/>
    </row>
    <row r="356" spans="6:19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S356" s="54"/>
    </row>
    <row r="357" spans="6:19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S357" s="54"/>
    </row>
    <row r="358" spans="6:19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S358" s="54"/>
    </row>
    <row r="359" spans="6:19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S359" s="54"/>
    </row>
    <row r="360" spans="6:19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S360" s="54"/>
    </row>
    <row r="361" spans="6:19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S361" s="54"/>
    </row>
    <row r="362" spans="6:19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S362" s="54"/>
    </row>
    <row r="363" spans="6:19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S363" s="54"/>
    </row>
    <row r="364" spans="6:19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S364" s="54"/>
    </row>
    <row r="365" spans="6:19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6:19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6:19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6:19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2.7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  <row r="475" spans="6:19" ht="12.75" customHeight="1">
      <c r="F475" s="54"/>
      <c r="G475" s="54"/>
      <c r="H475" s="54"/>
      <c r="I475" s="54"/>
      <c r="J475" s="37"/>
      <c r="K475" s="54"/>
      <c r="L475" s="54"/>
      <c r="M475" s="54"/>
      <c r="O475" s="37"/>
      <c r="S475" s="54"/>
    </row>
    <row r="476" spans="6:19" ht="12.75" customHeight="1">
      <c r="F476" s="54"/>
      <c r="G476" s="54"/>
      <c r="H476" s="54"/>
      <c r="I476" s="54"/>
      <c r="J476" s="37"/>
      <c r="K476" s="54"/>
      <c r="L476" s="54"/>
      <c r="M476" s="54"/>
      <c r="O476" s="37"/>
      <c r="S476" s="54"/>
    </row>
    <row r="477" spans="6:19" ht="12.75" customHeight="1">
      <c r="F477" s="54"/>
      <c r="G477" s="54"/>
      <c r="H477" s="54"/>
      <c r="I477" s="54"/>
      <c r="J477" s="37"/>
      <c r="K477" s="54"/>
      <c r="L477" s="54"/>
      <c r="M477" s="54"/>
      <c r="O477" s="37"/>
      <c r="S477" s="54"/>
    </row>
    <row r="478" spans="6:19" ht="12.75" customHeight="1">
      <c r="F478" s="54"/>
      <c r="G478" s="54"/>
      <c r="H478" s="54"/>
      <c r="I478" s="54"/>
      <c r="J478" s="37"/>
      <c r="K478" s="54"/>
      <c r="L478" s="54"/>
      <c r="M478" s="54"/>
      <c r="O478" s="37"/>
      <c r="S478" s="54"/>
    </row>
    <row r="479" spans="6:19" ht="12.75" customHeight="1">
      <c r="F479" s="54"/>
      <c r="G479" s="54"/>
      <c r="H479" s="54"/>
      <c r="I479" s="54"/>
      <c r="J479" s="37"/>
      <c r="K479" s="54"/>
      <c r="L479" s="54"/>
      <c r="M479" s="54"/>
      <c r="O479" s="37"/>
      <c r="S479" s="54"/>
    </row>
    <row r="480" spans="6:19" ht="12.75" customHeight="1">
      <c r="F480" s="54"/>
      <c r="G480" s="54"/>
      <c r="H480" s="54"/>
      <c r="I480" s="54"/>
      <c r="J480" s="37"/>
      <c r="K480" s="54"/>
      <c r="L480" s="54"/>
      <c r="M480" s="54"/>
      <c r="O480" s="37"/>
      <c r="S480" s="54"/>
    </row>
    <row r="481" spans="6:19" ht="12.75" customHeight="1">
      <c r="F481" s="54"/>
      <c r="G481" s="54"/>
      <c r="H481" s="54"/>
      <c r="I481" s="54"/>
      <c r="J481" s="37"/>
      <c r="K481" s="54"/>
      <c r="L481" s="54"/>
      <c r="M481" s="54"/>
      <c r="O481" s="37"/>
      <c r="S481" s="54"/>
    </row>
    <row r="482" spans="6:19" ht="12.75" customHeight="1">
      <c r="F482" s="54"/>
      <c r="G482" s="54"/>
      <c r="H482" s="54"/>
      <c r="I482" s="54"/>
      <c r="J482" s="37"/>
      <c r="K482" s="54"/>
      <c r="L482" s="54"/>
      <c r="M482" s="54"/>
      <c r="O482" s="37"/>
      <c r="S482" s="54"/>
    </row>
    <row r="483" spans="6:19" ht="12.75" customHeight="1">
      <c r="F483" s="54"/>
      <c r="G483" s="54"/>
      <c r="H483" s="54"/>
      <c r="I483" s="54"/>
      <c r="J483" s="37"/>
      <c r="K483" s="54"/>
      <c r="L483" s="54"/>
      <c r="M483" s="54"/>
      <c r="O483" s="37"/>
      <c r="S483" s="54"/>
    </row>
    <row r="484" spans="6:19" ht="12.75" customHeight="1">
      <c r="F484" s="54"/>
      <c r="G484" s="54"/>
      <c r="H484" s="54"/>
      <c r="I484" s="54"/>
      <c r="J484" s="37"/>
      <c r="K484" s="54"/>
      <c r="L484" s="54"/>
      <c r="M484" s="54"/>
      <c r="O484" s="37"/>
      <c r="S484" s="54"/>
    </row>
    <row r="485" spans="6:19" ht="15" customHeight="1">
      <c r="F485" s="54"/>
      <c r="G485" s="54"/>
      <c r="H485" s="54"/>
      <c r="I485" s="54"/>
      <c r="J485" s="37"/>
      <c r="K485" s="54"/>
      <c r="L485" s="54"/>
      <c r="M485" s="54"/>
      <c r="O485" s="37"/>
      <c r="S485" s="54"/>
    </row>
  </sheetData>
  <autoFilter ref="S1:S307"/>
  <mergeCells count="18">
    <mergeCell ref="O75:O76"/>
    <mergeCell ref="P75:P76"/>
    <mergeCell ref="M75:M76"/>
    <mergeCell ref="M71:M72"/>
    <mergeCell ref="O71:O72"/>
    <mergeCell ref="P71:P72"/>
    <mergeCell ref="A75:A76"/>
    <mergeCell ref="B75:B76"/>
    <mergeCell ref="J75:J76"/>
    <mergeCell ref="A71:A72"/>
    <mergeCell ref="B71:B72"/>
    <mergeCell ref="J71:J72"/>
    <mergeCell ref="J66:J67"/>
    <mergeCell ref="P66:P67"/>
    <mergeCell ref="A66:A67"/>
    <mergeCell ref="B66:B67"/>
    <mergeCell ref="O66:O67"/>
    <mergeCell ref="M66:M67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43 K77 K71:K72 K7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2024-03-13T02:53:18Z</dcterms:modified>
</cp:coreProperties>
</file>