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F&amp;O)'!$R$1:$R$320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6"/>
  <c r="P22"/>
  <c r="P21"/>
  <c r="P20"/>
  <c r="L88"/>
  <c r="K88"/>
  <c r="L22"/>
  <c r="K22"/>
  <c r="M22" s="1"/>
  <c r="L21"/>
  <c r="K21"/>
  <c r="L20"/>
  <c r="K20"/>
  <c r="M20" s="1"/>
  <c r="L44"/>
  <c r="K44"/>
  <c r="M44" s="1"/>
  <c r="L43"/>
  <c r="K43"/>
  <c r="M43" s="1"/>
  <c r="L42"/>
  <c r="K42"/>
  <c r="K106"/>
  <c r="M106" s="1"/>
  <c r="K105"/>
  <c r="M105" s="1"/>
  <c r="K104"/>
  <c r="M104" s="1"/>
  <c r="L84"/>
  <c r="K84"/>
  <c r="L83"/>
  <c r="K83"/>
  <c r="L17"/>
  <c r="K17"/>
  <c r="L19"/>
  <c r="K19"/>
  <c r="L48"/>
  <c r="M48" s="1"/>
  <c r="K48"/>
  <c r="L47"/>
  <c r="K47"/>
  <c r="L46"/>
  <c r="K46"/>
  <c r="L45"/>
  <c r="K45"/>
  <c r="L82"/>
  <c r="K82"/>
  <c r="L81"/>
  <c r="K81"/>
  <c r="L80"/>
  <c r="K80"/>
  <c r="L76"/>
  <c r="K76"/>
  <c r="L78"/>
  <c r="K78"/>
  <c r="L79"/>
  <c r="K79"/>
  <c r="M79" s="1"/>
  <c r="L75"/>
  <c r="K75"/>
  <c r="K77"/>
  <c r="L77"/>
  <c r="K103"/>
  <c r="M103" s="1"/>
  <c r="L74"/>
  <c r="K74"/>
  <c r="L32"/>
  <c r="K32"/>
  <c r="L15"/>
  <c r="H15"/>
  <c r="M76" l="1"/>
  <c r="M21"/>
  <c r="M17"/>
  <c r="M84"/>
  <c r="M32"/>
  <c r="M45"/>
  <c r="M47"/>
  <c r="M42"/>
  <c r="M88"/>
  <c r="M46"/>
  <c r="M78"/>
  <c r="M19"/>
  <c r="M81"/>
  <c r="M83"/>
  <c r="M82"/>
  <c r="M80"/>
  <c r="M77"/>
  <c r="M75"/>
  <c r="M74"/>
  <c r="L40"/>
  <c r="K40"/>
  <c r="L39"/>
  <c r="K39"/>
  <c r="L35"/>
  <c r="K35"/>
  <c r="L41"/>
  <c r="K41"/>
  <c r="K102"/>
  <c r="M102" s="1"/>
  <c r="K100"/>
  <c r="M100" s="1"/>
  <c r="L72"/>
  <c r="K72"/>
  <c r="L73"/>
  <c r="K73"/>
  <c r="M41" l="1"/>
  <c r="M35"/>
  <c r="M40"/>
  <c r="M39"/>
  <c r="M72"/>
  <c r="M73"/>
  <c r="K99"/>
  <c r="M99" s="1"/>
  <c r="L71"/>
  <c r="K71"/>
  <c r="L70"/>
  <c r="K70"/>
  <c r="L69"/>
  <c r="K69"/>
  <c r="L66"/>
  <c r="K66"/>
  <c r="L67"/>
  <c r="K67"/>
  <c r="L36"/>
  <c r="K36"/>
  <c r="L34"/>
  <c r="K34"/>
  <c r="L37"/>
  <c r="K37"/>
  <c r="L38"/>
  <c r="K38"/>
  <c r="L16"/>
  <c r="K16"/>
  <c r="L14"/>
  <c r="K14"/>
  <c r="L68"/>
  <c r="K68"/>
  <c r="M16" l="1"/>
  <c r="M36"/>
  <c r="M37"/>
  <c r="M38"/>
  <c r="M71"/>
  <c r="M34"/>
  <c r="M14"/>
  <c r="M70"/>
  <c r="M66"/>
  <c r="M67"/>
  <c r="M69"/>
  <c r="M68"/>
  <c r="K98" l="1"/>
  <c r="M98" s="1"/>
  <c r="P18" l="1"/>
  <c r="L33"/>
  <c r="L12"/>
  <c r="K12"/>
  <c r="L13"/>
  <c r="K33"/>
  <c r="L62"/>
  <c r="K62"/>
  <c r="L65"/>
  <c r="K65"/>
  <c r="L64"/>
  <c r="K64"/>
  <c r="L63"/>
  <c r="K63"/>
  <c r="K97"/>
  <c r="M97" s="1"/>
  <c r="K101"/>
  <c r="M101" s="1"/>
  <c r="L115"/>
  <c r="L61"/>
  <c r="K61"/>
  <c r="L60"/>
  <c r="K60"/>
  <c r="K115"/>
  <c r="L11"/>
  <c r="K11"/>
  <c r="K15"/>
  <c r="K13"/>
  <c r="K96"/>
  <c r="M96" s="1"/>
  <c r="M12" l="1"/>
  <c r="M33"/>
  <c r="M61"/>
  <c r="M62"/>
  <c r="M60"/>
  <c r="M63"/>
  <c r="M64"/>
  <c r="M65"/>
  <c r="M115"/>
  <c r="M11"/>
  <c r="M15"/>
  <c r="M13"/>
  <c r="K308" l="1"/>
  <c r="L308" s="1"/>
  <c r="K297"/>
  <c r="L297" s="1"/>
  <c r="K287"/>
  <c r="L287" s="1"/>
  <c r="P10"/>
  <c r="K303" l="1"/>
  <c r="L303" s="1"/>
  <c r="K304" l="1"/>
  <c r="L304" s="1"/>
  <c r="K301" l="1"/>
  <c r="L301" s="1"/>
  <c r="K280"/>
  <c r="L280" s="1"/>
  <c r="K300"/>
  <c r="L300" s="1"/>
  <c r="K299"/>
  <c r="L299" s="1"/>
  <c r="K298"/>
  <c r="L298" s="1"/>
  <c r="K295"/>
  <c r="L295" s="1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8"/>
  <c r="L278" s="1"/>
  <c r="K277"/>
  <c r="L277" s="1"/>
  <c r="F276"/>
  <c r="K276" s="1"/>
  <c r="L276" s="1"/>
  <c r="K275"/>
  <c r="L275" s="1"/>
  <c r="K274"/>
  <c r="L274" s="1"/>
  <c r="K273"/>
  <c r="L273" s="1"/>
  <c r="K272"/>
  <c r="L272" s="1"/>
  <c r="K271"/>
  <c r="L271" s="1"/>
  <c r="F270"/>
  <c r="K270" s="1"/>
  <c r="L270" s="1"/>
  <c r="F269"/>
  <c r="K269" s="1"/>
  <c r="L269" s="1"/>
  <c r="K268"/>
  <c r="L268" s="1"/>
  <c r="F267"/>
  <c r="K267" s="1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49"/>
  <c r="L249" s="1"/>
  <c r="K248"/>
  <c r="L248" s="1"/>
  <c r="F247"/>
  <c r="K247" s="1"/>
  <c r="L247" s="1"/>
  <c r="K246"/>
  <c r="L246" s="1"/>
  <c r="K243"/>
  <c r="L243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19"/>
  <c r="L219" s="1"/>
  <c r="K217"/>
  <c r="L217" s="1"/>
  <c r="K215"/>
  <c r="L215" s="1"/>
  <c r="K214"/>
  <c r="L214" s="1"/>
  <c r="K213"/>
  <c r="L213" s="1"/>
  <c r="K211"/>
  <c r="L211" s="1"/>
  <c r="K210"/>
  <c r="L210" s="1"/>
  <c r="K209"/>
  <c r="L209" s="1"/>
  <c r="K208"/>
  <c r="K207"/>
  <c r="L207" s="1"/>
  <c r="K206"/>
  <c r="L206" s="1"/>
  <c r="K204"/>
  <c r="L204" s="1"/>
  <c r="K203"/>
  <c r="L203" s="1"/>
  <c r="K202"/>
  <c r="L202" s="1"/>
  <c r="K201"/>
  <c r="L201" s="1"/>
  <c r="K200"/>
  <c r="L200" s="1"/>
  <c r="F199"/>
  <c r="K199" s="1"/>
  <c r="L199" s="1"/>
  <c r="H198"/>
  <c r="K198" s="1"/>
  <c r="L198" s="1"/>
  <c r="K195"/>
  <c r="L195" s="1"/>
  <c r="K194"/>
  <c r="L194" s="1"/>
  <c r="K193"/>
  <c r="L193" s="1"/>
  <c r="K192"/>
  <c r="L192" s="1"/>
  <c r="K191"/>
  <c r="L191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H164"/>
  <c r="K164" s="1"/>
  <c r="L164" s="1"/>
  <c r="F163"/>
  <c r="K163" s="1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M7"/>
  <c r="D7" i="5"/>
  <c r="K6" i="4"/>
  <c r="K6" i="3"/>
  <c r="L6" i="2"/>
</calcChain>
</file>

<file path=xl/sharedStrings.xml><?xml version="1.0" encoding="utf-8"?>
<sst xmlns="http://schemas.openxmlformats.org/spreadsheetml/2006/main" count="3074" uniqueCount="1160">
  <si>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</si>
  <si>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</si>
  <si>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</si>
  <si>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</si>
  <si>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</si>
  <si>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</si>
  <si>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</si>
  <si>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</si>
  <si>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</si>
  <si>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</si>
  <si>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</si>
  <si>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</si>
  <si>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</si>
  <si>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</si>
  <si>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</si>
  <si>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</si>
  <si>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</si>
  <si>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</si>
  <si>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</si>
  <si>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</si>
  <si>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</si>
  <si>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</si>
  <si>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</si>
  <si>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</si>
  <si>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</si>
  <si>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</si>
  <si>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</si>
  <si>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</si>
  <si>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</si>
  <si>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</si>
  <si>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</si>
  <si>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</si>
  <si>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</si>
  <si>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</si>
  <si>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</si>
  <si>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</si>
  <si>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</si>
  <si>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</si>
  <si>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</si>
  <si>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</si>
  <si>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</si>
  <si>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</si>
  <si>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</si>
  <si>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</si>
  <si>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</si>
  <si>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</si>
  <si>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</si>
  <si>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</si>
  <si>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</si>
  <si>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</si>
  <si>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</si>
  <si>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</si>
  <si>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</si>
  <si>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</si>
  <si>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</si>
  <si>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</si>
  <si>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</si>
  <si>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</si>
  <si>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</si>
  <si>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</si>
  <si>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</si>
  <si>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</si>
  <si>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</si>
  <si>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</si>
  <si>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</si>
  <si>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</si>
  <si>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</si>
  <si>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</si>
  <si>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</si>
  <si>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</si>
  <si>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</si>
  <si>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</si>
  <si>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</si>
  <si>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</si>
  <si>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</si>
  <si>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</si>
  <si>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</si>
  <si>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</si>
  <si>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</si>
  <si>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</si>
  <si>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</si>
  <si>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</si>
  <si>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</si>
  <si>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</si>
  <si>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</si>
  <si>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</si>
  <si>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</si>
  <si>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</si>
  <si>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</si>
  <si>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</si>
  <si>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</si>
  <si>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</si>
  <si>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</si>
  <si>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</si>
  <si>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</si>
  <si>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</si>
  <si>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</si>
  <si>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</si>
  <si>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</si>
  <si>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</si>
  <si>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</si>
  <si>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</si>
  <si>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</si>
  <si>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</si>
  <si>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</si>
  <si>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</si>
  <si>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</si>
  <si>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</si>
  <si>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</si>
  <si>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</si>
  <si>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</si>
  <si>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</si>
  <si>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</si>
  <si>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</si>
  <si>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</si>
  <si>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</si>
  <si>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</si>
  <si>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</si>
  <si>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</si>
  <si>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</si>
  <si>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</si>
  <si>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</si>
  <si>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</si>
  <si>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</si>
  <si>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</si>
  <si>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</si>
  <si>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</si>
  <si>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</si>
  <si>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</si>
  <si>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</si>
  <si>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</si>
  <si>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</si>
  <si>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</si>
  <si>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</si>
  <si>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</si>
  <si>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</si>
  <si>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</si>
  <si>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</si>
  <si>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</si>
  <si>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</si>
  <si>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</si>
  <si>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</si>
  <si>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</si>
  <si>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</si>
  <si>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</si>
  <si>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</si>
  <si>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</si>
  <si>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</si>
  <si>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</si>
  <si>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</si>
  <si>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</si>
  <si>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</si>
  <si>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</si>
  <si>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</si>
  <si>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</si>
  <si>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</si>
  <si>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</si>
  <si>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</si>
  <si>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</si>
  <si>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</si>
  <si>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</si>
  <si>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</si>
  <si>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</si>
  <si>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</si>
  <si>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</si>
  <si>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</si>
  <si>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</si>
  <si>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</si>
  <si>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</si>
  <si>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</si>
  <si>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</si>
  <si>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</si>
  <si>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</si>
  <si>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</si>
  <si>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</si>
  <si>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</si>
  <si>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</si>
  <si>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</si>
  <si>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</si>
  <si>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</si>
  <si>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</si>
  <si>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</si>
  <si>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</si>
  <si>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</si>
  <si>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</si>
  <si>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</si>
  <si>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</si>
  <si>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</si>
  <si>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</si>
  <si>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</si>
  <si>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</si>
  <si>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</si>
  <si>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</si>
  <si>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</si>
  <si>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</si>
  <si>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</si>
  <si>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</si>
  <si>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</si>
  <si>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</si>
  <si>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</si>
  <si>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</si>
  <si>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</si>
  <si>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</si>
  <si>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</si>
  <si>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</si>
  <si>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</si>
  <si>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</si>
  <si>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</si>
  <si>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</si>
  <si>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</si>
  <si>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</si>
  <si>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</si>
  <si>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</si>
  <si>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</si>
  <si>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</si>
  <si>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</si>
  <si>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</si>
  <si>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</si>
  <si>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</si>
  <si>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</si>
  <si>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</si>
  <si>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</si>
  <si>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</si>
  <si>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</si>
  <si>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</si>
  <si>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</si>
  <si>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</si>
  <si>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</si>
  <si>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</si>
  <si>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</si>
  <si>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</si>
  <si>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</si>
  <si>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</si>
  <si>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</si>
  <si>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</si>
  <si>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</si>
  <si>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</si>
  <si>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</si>
  <si>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</si>
  <si>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</si>
  <si>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</si>
  <si>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</si>
  <si>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</si>
  <si>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</si>
  <si>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</si>
  <si>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</si>
  <si>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</si>
  <si>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</si>
  <si>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</si>
  <si>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</si>
  <si>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</si>
  <si>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</si>
  <si>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</si>
  <si>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</si>
  <si>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</si>
  <si>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</si>
  <si>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</si>
  <si>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</si>
  <si>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</si>
  <si>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</si>
  <si>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</si>
  <si>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</si>
  <si>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</si>
  <si>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</si>
  <si>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</si>
  <si>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</si>
  <si>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</si>
  <si>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</si>
  <si>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</si>
  <si>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</si>
  <si>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</si>
  <si>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</si>
  <si>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</si>
  <si>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</si>
  <si>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</si>
  <si>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</si>
  <si>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</si>
  <si>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</si>
  <si>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</si>
  <si>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</si>
  <si>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</si>
  <si>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</si>
  <si>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</si>
  <si>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</si>
  <si>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</si>
  <si>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</si>
  <si>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</si>
  <si>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</si>
  <si>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</si>
  <si>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</si>
  <si>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</si>
  <si>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</si>
  <si>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</si>
  <si>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</si>
  <si>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</si>
  <si>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</si>
  <si>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</si>
  <si>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</si>
  <si>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</si>
  <si>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</si>
  <si>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</si>
  <si>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</si>
  <si>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</si>
  <si>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</si>
  <si>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</si>
  <si>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</si>
  <si>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</si>
  <si>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</si>
  <si>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</si>
  <si>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</si>
  <si>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</si>
  <si>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</si>
  <si>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</si>
  <si>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</si>
  <si>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</si>
  <si>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</si>
  <si>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</si>
  <si>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</si>
  <si>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</si>
  <si>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</si>
  <si>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</si>
  <si>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</si>
  <si>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</si>
  <si>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</si>
  <si>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</si>
  <si>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</si>
  <si>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</si>
  <si>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</si>
  <si>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</si>
  <si>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</si>
  <si>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</si>
  <si>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</si>
  <si>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</si>
  <si>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</si>
  <si>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</si>
  <si>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</si>
  <si>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</si>
  <si>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</si>
  <si>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</si>
  <si>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</si>
  <si>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</si>
  <si>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</si>
  <si>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</si>
  <si>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</si>
  <si>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</si>
  <si>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</si>
  <si>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</si>
  <si>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</si>
  <si>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</si>
  <si>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</si>
  <si>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</si>
  <si>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</si>
  <si>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</si>
  <si>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</si>
  <si>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</si>
  <si>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</si>
  <si>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</si>
  <si>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</si>
  <si>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</si>
  <si>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</si>
  <si>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</si>
  <si>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</si>
  <si>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</si>
  <si>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</si>
  <si>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</si>
  <si>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</si>
  <si>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</si>
  <si>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</si>
  <si>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</si>
  <si>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</si>
  <si>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</si>
  <si>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</si>
  <si>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</si>
  <si>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</si>
  <si>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</si>
  <si>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</si>
  <si>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</si>
  <si>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</si>
  <si>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</si>
  <si>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</si>
  <si>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</si>
  <si>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</si>
  <si>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</si>
  <si>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</si>
  <si>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</si>
  <si>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</si>
  <si>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</si>
  <si>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</si>
  <si>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</si>
  <si>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</si>
  <si>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</si>
  <si>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</si>
  <si>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</si>
  <si>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</si>
  <si>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</si>
  <si>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</si>
  <si>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</si>
  <si>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</si>
  <si>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</si>
  <si>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</si>
  <si>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</si>
  <si>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</si>
  <si>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</si>
  <si>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</si>
  <si>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</si>
  <si>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</si>
  <si>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</si>
  <si>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</si>
  <si>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</si>
  <si>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</si>
  <si>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</si>
  <si>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</si>
  <si>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</si>
  <si>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</si>
  <si>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</si>
  <si>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</si>
  <si>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</si>
  <si>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</si>
  <si>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</si>
  <si>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</si>
  <si>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</si>
  <si>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</si>
  <si>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</si>
  <si>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</si>
  <si>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</si>
  <si>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</si>
  <si>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</si>
  <si>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</si>
  <si>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</si>
  <si>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</si>
  <si>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</si>
  <si>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</si>
  <si>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</si>
  <si>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</si>
  <si>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</si>
  <si>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</si>
  <si>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</si>
  <si>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</si>
  <si>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</si>
  <si>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</si>
  <si>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</si>
  <si>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</si>
  <si>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</si>
  <si>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</si>
  <si>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</si>
  <si>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</si>
  <si>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</si>
  <si>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</si>
  <si>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</si>
  <si>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</si>
  <si>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</si>
  <si>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</si>
  <si>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</si>
  <si>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</si>
  <si>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</si>
  <si>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</si>
  <si>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</si>
  <si>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</si>
  <si>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</si>
  <si>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</si>
  <si>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</si>
  <si>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</si>
  <si>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</si>
  <si>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</si>
  <si>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</si>
  <si>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</si>
  <si>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</si>
  <si>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</si>
  <si>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</si>
  <si>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</si>
  <si>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</si>
  <si>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</si>
  <si>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</si>
  <si>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</si>
  <si>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</si>
  <si>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</si>
  <si>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</si>
  <si>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</si>
  <si>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</si>
  <si>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</si>
  <si>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</si>
  <si>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</si>
  <si>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</si>
  <si>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</si>
  <si>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</si>
  <si>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</si>
  <si>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</si>
  <si>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</si>
  <si>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</si>
  <si>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</si>
  <si>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</si>
  <si>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</si>
  <si>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</si>
  <si>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</si>
  <si>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</si>
  <si>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</si>
  <si>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</si>
  <si>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</si>
  <si>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</si>
  <si>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</si>
  <si>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</si>
  <si>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</si>
  <si>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</si>
  <si>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</si>
  <si>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</si>
  <si>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</si>
  <si>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</si>
  <si>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</si>
  <si>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</si>
  <si>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</si>
  <si>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</si>
  <si>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</si>
  <si>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</si>
  <si>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</si>
  <si>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</si>
  <si>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</si>
  <si>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</si>
  <si>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</si>
  <si>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</si>
  <si>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</si>
  <si>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</si>
  <si>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</si>
  <si>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</si>
  <si>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</si>
  <si>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</si>
  <si>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</si>
  <si>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</si>
  <si>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</si>
  <si>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</si>
  <si>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</si>
  <si>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</si>
  <si>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</si>
  <si>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</si>
  <si>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</si>
  <si>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</si>
  <si>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</si>
  <si>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</si>
  <si>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</si>
  <si>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</si>
  <si>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</si>
  <si>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</si>
  <si>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</si>
  <si>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</si>
  <si>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</si>
  <si>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</si>
  <si>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</si>
  <si>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</si>
  <si>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</si>
  <si>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</si>
  <si>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</si>
  <si>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</si>
  <si>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</si>
  <si>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</si>
  <si>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</si>
  <si>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</si>
  <si>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</si>
  <si>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</si>
  <si>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</si>
  <si>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</si>
  <si>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</si>
  <si>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</si>
  <si>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</si>
  <si>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</si>
  <si>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</si>
  <si>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</si>
  <si>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</si>
  <si>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</si>
  <si>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</si>
  <si>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</si>
  <si>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</si>
  <si>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</si>
  <si>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</si>
  <si>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</si>
  <si>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</si>
  <si>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</si>
  <si>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</si>
  <si>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</si>
  <si>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</si>
  <si>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</si>
  <si>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</si>
  <si>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</si>
  <si>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</si>
  <si>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</si>
  <si>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</si>
  <si>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</si>
  <si>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</si>
  <si>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</si>
  <si>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</si>
  <si>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</si>
  <si>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</si>
  <si>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</si>
  <si>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</si>
  <si>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</si>
  <si>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</si>
  <si>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</si>
  <si>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</si>
  <si>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</si>
  <si>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</si>
  <si>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</si>
  <si>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</si>
  <si>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</si>
  <si>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</si>
  <si>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</si>
  <si>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</si>
  <si>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</si>
  <si>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</si>
  <si>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</si>
  <si>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</si>
  <si>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</si>
  <si>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</si>
  <si>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</si>
  <si>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</si>
  <si>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</si>
  <si>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</si>
  <si>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</si>
  <si>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</si>
  <si>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</si>
  <si>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</si>
  <si>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</si>
  <si>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</si>
  <si>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</si>
  <si>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</si>
  <si>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</si>
  <si>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</si>
  <si>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</si>
  <si>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</si>
  <si>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</si>
  <si>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</si>
  <si>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</si>
  <si>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</si>
  <si>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</si>
  <si>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</si>
  <si>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</si>
  <si>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</si>
  <si>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</si>
  <si>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</si>
  <si>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</si>
  <si>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</si>
  <si>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</si>
  <si>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</si>
  <si>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</si>
  <si>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</si>
  <si>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</si>
  <si>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</si>
  <si>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</si>
  <si>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</si>
  <si>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</si>
  <si>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</si>
  <si>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</si>
  <si>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</si>
  <si>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</si>
  <si>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</si>
  <si>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</si>
  <si>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</si>
  <si>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</si>
  <si>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</si>
  <si>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</si>
  <si>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</si>
  <si>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</si>
  <si>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</si>
  <si>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</si>
  <si>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</si>
  <si>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</si>
  <si>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</si>
  <si>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</si>
  <si>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</si>
  <si>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</si>
  <si>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</si>
  <si>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</si>
  <si>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</si>
  <si>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</si>
  <si>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</si>
  <si>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</si>
  <si>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</si>
  <si>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</si>
  <si>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</si>
  <si>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</si>
  <si>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</si>
  <si>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</si>
  <si>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</si>
  <si>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</si>
  <si>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</si>
  <si>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</si>
  <si>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</si>
  <si>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</si>
  <si>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</si>
  <si>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</si>
  <si>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</si>
  <si>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</si>
  <si>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</si>
  <si>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</si>
  <si>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</si>
  <si>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</si>
  <si>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</si>
  <si>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</si>
  <si>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</si>
  <si>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</si>
  <si>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</si>
  <si>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</si>
  <si>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</si>
  <si>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</si>
  <si>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</si>
  <si>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</si>
  <si>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</si>
  <si>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</si>
  <si>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</si>
  <si>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</si>
  <si>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</si>
  <si>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</si>
  <si>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</si>
  <si>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</si>
  <si>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</si>
  <si>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</si>
  <si>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</si>
  <si>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</si>
  <si>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</si>
  <si>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</si>
  <si>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</si>
  <si>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</si>
  <si>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</si>
  <si>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</si>
  <si>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</si>
  <si>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</si>
  <si>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</si>
  <si>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</si>
  <si>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</si>
  <si>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</si>
  <si>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</si>
  <si>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</si>
  <si>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</si>
  <si>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</si>
  <si>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</si>
  <si>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</si>
  <si>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</si>
  <si>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</si>
  <si>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</si>
  <si>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</si>
  <si>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</si>
  <si>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</si>
  <si>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</si>
  <si>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</si>
  <si>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</si>
  <si>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</si>
  <si>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</si>
  <si>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</si>
  <si>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</si>
  <si>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</si>
  <si>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</si>
  <si>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</si>
  <si>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</si>
  <si>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</si>
  <si>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</si>
  <si>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</si>
  <si>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</si>
  <si>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</si>
  <si>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</si>
  <si>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</si>
  <si>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</si>
  <si>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</si>
  <si>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</si>
  <si>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</si>
  <si>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</si>
  <si>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</si>
  <si>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</si>
  <si>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</si>
  <si>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</si>
  <si>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</si>
  <si>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</si>
  <si>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</si>
  <si>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</si>
  <si>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</si>
  <si>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</si>
  <si>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</si>
  <si>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</si>
  <si>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</si>
  <si>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</si>
  <si>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</si>
  <si>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</si>
  <si>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</si>
  <si>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</si>
  <si>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</si>
  <si>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</si>
  <si>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</si>
  <si>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</si>
  <si>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</si>
  <si>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</si>
  <si>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</si>
  <si>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</si>
  <si>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</si>
  <si>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</si>
  <si>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</si>
  <si>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</si>
  <si>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</si>
  <si>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</si>
  <si>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</si>
  <si>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</si>
  <si>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</si>
  <si>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</si>
  <si>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</si>
  <si>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</si>
  <si>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</si>
  <si>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</si>
  <si>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</si>
  <si>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</si>
  <si>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</si>
  <si>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</si>
  <si>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</si>
  <si>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</si>
  <si>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</si>
  <si>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</si>
  <si>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</si>
  <si>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</si>
  <si>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</si>
  <si>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</si>
  <si>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</si>
  <si>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</si>
  <si>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</si>
  <si>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</si>
  <si>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</si>
  <si>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</si>
  <si>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</si>
  <si>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</si>
  <si>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</si>
  <si>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</si>
  <si>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</si>
  <si>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</si>
  <si>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</si>
  <si>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</si>
  <si>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</si>
  <si>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</si>
  <si>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</si>
  <si>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</si>
  <si>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</si>
  <si>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</si>
  <si>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</si>
  <si>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</si>
  <si>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</si>
  <si>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</si>
  <si>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</si>
  <si>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</si>
  <si>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</si>
  <si>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</si>
  <si>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</si>
  <si>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</si>
  <si>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</si>
  <si>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</si>
  <si>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</si>
  <si>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</si>
  <si>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</si>
  <si>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</si>
  <si>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</si>
  <si>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</si>
  <si>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</si>
  <si>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</si>
  <si>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</si>
  <si>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1150-1170</t>
  </si>
  <si>
    <t>1250-1300</t>
  </si>
  <si>
    <t>1150-1200</t>
  </si>
  <si>
    <t>Profit of Rs.100/-</t>
  </si>
  <si>
    <t>Profit of Rs.82.5/-</t>
  </si>
  <si>
    <t>MIDCPNIFTY</t>
  </si>
  <si>
    <t>140-160</t>
  </si>
  <si>
    <t>230-240</t>
  </si>
  <si>
    <t>Profit of Rs.25.5/-</t>
  </si>
  <si>
    <t>920-960</t>
  </si>
  <si>
    <t>630-640</t>
  </si>
  <si>
    <t>Profit of Rs.11.5/-</t>
  </si>
  <si>
    <t>Part profiit of Rs.460/-</t>
  </si>
  <si>
    <t>70-90</t>
  </si>
  <si>
    <t>1245-1265</t>
  </si>
  <si>
    <t>BHARATFORG MAR FUT</t>
  </si>
  <si>
    <t>HDFCBANK MAR FUT</t>
  </si>
  <si>
    <t>160-170</t>
  </si>
  <si>
    <t>2500-2600</t>
  </si>
  <si>
    <t>750-780</t>
  </si>
  <si>
    <t>1000-1050</t>
  </si>
  <si>
    <t>SIEMENS MAR FUT</t>
  </si>
  <si>
    <t>1470-1480</t>
  </si>
  <si>
    <t>2400-2450</t>
  </si>
  <si>
    <t>1880-1920</t>
  </si>
  <si>
    <t>XTX MARKETS LLP</t>
  </si>
  <si>
    <t>Loss of Rs.22/-</t>
  </si>
  <si>
    <t>680-695</t>
  </si>
  <si>
    <t>INFY MAR FUT</t>
  </si>
  <si>
    <t>1750-1780</t>
  </si>
  <si>
    <t>RELIANCE 2420 CE MAR</t>
  </si>
  <si>
    <t>NIFTY 16750 CE 03-MAR</t>
  </si>
  <si>
    <t>150-200</t>
  </si>
  <si>
    <t>SRF  MAR FUT</t>
  </si>
  <si>
    <t>GSPL MAR FUT</t>
  </si>
  <si>
    <t>290-295</t>
  </si>
  <si>
    <t>2380-2420</t>
  </si>
  <si>
    <t>740-780</t>
  </si>
  <si>
    <t xml:space="preserve">JSWSTEEL </t>
  </si>
  <si>
    <t>680-690</t>
  </si>
  <si>
    <t>ASIANPAINT 3100 CE MAR</t>
  </si>
  <si>
    <t>PCBL</t>
  </si>
  <si>
    <t>RBA</t>
  </si>
  <si>
    <t>SONACOMS</t>
  </si>
  <si>
    <t>Retail Research Technical Calls &amp; Fundamental Performance Report for the month of Mar-2022</t>
  </si>
  <si>
    <t>1990-2005</t>
  </si>
  <si>
    <t>2150-2250</t>
  </si>
  <si>
    <t>430-440</t>
  </si>
  <si>
    <t>3550-3600</t>
  </si>
  <si>
    <t>1850-1900</t>
  </si>
  <si>
    <t>INFY 1740 CE MAR</t>
  </si>
  <si>
    <t>60-75</t>
  </si>
  <si>
    <t>80-90</t>
  </si>
  <si>
    <t xml:space="preserve">SRF  MAR FUT </t>
  </si>
  <si>
    <t>NIFTY 16500 CE 03-MAR</t>
  </si>
  <si>
    <t>80-100</t>
  </si>
  <si>
    <t>Profit of Rs.19.5/-</t>
  </si>
  <si>
    <t>285-295</t>
  </si>
  <si>
    <t>Profit of Rs.6/-</t>
  </si>
  <si>
    <t>Profit of Rs.27.5/-</t>
  </si>
  <si>
    <t>Loss of Rs.17/-</t>
  </si>
  <si>
    <t>Profit of Rs.45/-</t>
  </si>
  <si>
    <t>Profit of Rs.5/-</t>
  </si>
  <si>
    <t>Profit of Rs.19/-</t>
  </si>
  <si>
    <t>Loss of Rs.49.5/-</t>
  </si>
  <si>
    <t>Profit of Rs.63.5/-</t>
  </si>
  <si>
    <t>Profit of Rs.8/-</t>
  </si>
  <si>
    <t>Loss of Rs.36/-</t>
  </si>
  <si>
    <t>SBIN MAR FUT</t>
  </si>
  <si>
    <t>470-480</t>
  </si>
  <si>
    <t>MPHASIS MAR FUT</t>
  </si>
  <si>
    <t>3200-3250</t>
  </si>
  <si>
    <t>TECHM MAR FUT</t>
  </si>
  <si>
    <t>1450-1470</t>
  </si>
  <si>
    <t>Loss of Rs.130/-</t>
  </si>
  <si>
    <t>Loss of Rs.65/-</t>
  </si>
  <si>
    <t>380-385</t>
  </si>
  <si>
    <t>300-310</t>
  </si>
  <si>
    <t>Profit of Rs.7/-</t>
  </si>
  <si>
    <t>Loss of Rs.10/-</t>
  </si>
  <si>
    <t>Loss of Rs.45/-</t>
  </si>
  <si>
    <t>Loss of Rs.13/-</t>
  </si>
  <si>
    <t>HDFC 2300 CE MAR</t>
  </si>
  <si>
    <t>2370-2430</t>
  </si>
  <si>
    <t>Loss of Rs.37.5/-</t>
  </si>
  <si>
    <t>Profit of Rs.33/-</t>
  </si>
  <si>
    <t>Profit of Rs.14.5/-</t>
  </si>
  <si>
    <t>Profit of Rs.7.5/-</t>
  </si>
  <si>
    <t>1800-1820</t>
  </si>
  <si>
    <t>6900-7000</t>
  </si>
  <si>
    <t xml:space="preserve">BAJFINANCE </t>
  </si>
  <si>
    <t>1140-1200</t>
  </si>
  <si>
    <t>2450-2550</t>
  </si>
  <si>
    <t xml:space="preserve"> HCLTECH MAR FUT </t>
  </si>
  <si>
    <t>1160-1175</t>
  </si>
  <si>
    <t>Profit of Rs.14/-</t>
  </si>
  <si>
    <t>180-185</t>
  </si>
  <si>
    <t>Loss of Rs.47/-</t>
  </si>
  <si>
    <t>Loss of Rs.20/-</t>
  </si>
  <si>
    <t>1570-1600</t>
  </si>
  <si>
    <t>Profit of Rs.17.5/-</t>
  </si>
  <si>
    <t>Loss of Rs.55/-</t>
  </si>
  <si>
    <t>Loss of Rs.160/-</t>
  </si>
  <si>
    <t>Loss of Rs.115/-</t>
  </si>
  <si>
    <t>ZYDUSLIFE</t>
  </si>
  <si>
    <t>EKENNIS</t>
  </si>
  <si>
    <t>GGENG</t>
  </si>
  <si>
    <t>SANGEETA BERIWAL</t>
  </si>
  <si>
    <t>PHARMAID</t>
  </si>
  <si>
    <t>Loss of Rs.8.25/-</t>
  </si>
  <si>
    <t>Profit of Rs.49.5/-</t>
  </si>
  <si>
    <t>COLPAL MAR FUT</t>
  </si>
  <si>
    <t>APOLLOTYRE MAR FUT</t>
  </si>
  <si>
    <t>1440-1470</t>
  </si>
  <si>
    <t>HDFC MAR FUT</t>
  </si>
  <si>
    <t>2160-2200</t>
  </si>
  <si>
    <t>Loss of Rs.5.5/-</t>
  </si>
  <si>
    <t>365-370</t>
  </si>
  <si>
    <t>INFY 1760 CE MAR</t>
  </si>
  <si>
    <t>65-75</t>
  </si>
  <si>
    <t>RELIANCE 2300 CE MAR</t>
  </si>
  <si>
    <t>AMBUJACEM MAR FUT</t>
  </si>
  <si>
    <t>285-290</t>
  </si>
  <si>
    <t>690-700</t>
  </si>
  <si>
    <t>275-285</t>
  </si>
  <si>
    <t>M&amp;M MAR FUT</t>
  </si>
  <si>
    <t>720-730</t>
  </si>
  <si>
    <t>3270-3350</t>
  </si>
  <si>
    <t>TRENT MAR FUT</t>
  </si>
  <si>
    <t>Profit of Rs.5.5/-</t>
  </si>
  <si>
    <t>1070-1090</t>
  </si>
  <si>
    <t>Profit of Rs.24/-</t>
  </si>
  <si>
    <t>1090-1110</t>
  </si>
  <si>
    <t>IFL</t>
  </si>
  <si>
    <t>TOPGAIN FINANCE PRIVATE LIMITED</t>
  </si>
  <si>
    <t>ALPHA LEON ENTERPRISES LLP</t>
  </si>
  <si>
    <t>DWARKESH</t>
  </si>
  <si>
    <t>Dwarikesh Sugar Industrie</t>
  </si>
  <si>
    <t>QE SECURITIES</t>
  </si>
  <si>
    <t>GRAVITON RESEARCH CAPITAL LLP</t>
  </si>
  <si>
    <t>1180-1200</t>
  </si>
  <si>
    <t>2280-2300</t>
  </si>
  <si>
    <t>Profit of Rs.21.5/-</t>
  </si>
  <si>
    <t>Profit of Rs.65/-</t>
  </si>
  <si>
    <t>295-300</t>
  </si>
  <si>
    <t>460-465</t>
  </si>
  <si>
    <t>Profit of Rs.62.5/-</t>
  </si>
  <si>
    <t>275-280</t>
  </si>
  <si>
    <t>COFORGE MAR FUT</t>
  </si>
  <si>
    <t>4850-4950</t>
  </si>
  <si>
    <t>Profit of Rs.10.5/-</t>
  </si>
  <si>
    <t>790-820</t>
  </si>
  <si>
    <t>AGOL</t>
  </si>
  <si>
    <t>ISHITA PARESHBHAI NATHBAVA</t>
  </si>
  <si>
    <t>CHOTHANI</t>
  </si>
  <si>
    <t>RANJAN TILAK MARU</t>
  </si>
  <si>
    <t>AVIRAT ENTERPRISE</t>
  </si>
  <si>
    <t>SHIVAAY TRADING COMPANY</t>
  </si>
  <si>
    <t>GEMSI</t>
  </si>
  <si>
    <t>GGL</t>
  </si>
  <si>
    <t>YACOOBALI AIYUB MOHAMMED</t>
  </si>
  <si>
    <t>HINDTIN</t>
  </si>
  <si>
    <t>MAHESHCHANDRA KANTILAL SHETH</t>
  </si>
  <si>
    <t>KUNALBHAI RAMESHBHAI DANTANI</t>
  </si>
  <si>
    <t>LELAVOIR</t>
  </si>
  <si>
    <t>NEAGI</t>
  </si>
  <si>
    <t>THE MIDLAND RUBBER AND PRODUCE COMPANY LIMITED</t>
  </si>
  <si>
    <t>RAKESH KUMAR CHANDAK</t>
  </si>
  <si>
    <t>VISESHINFO</t>
  </si>
  <si>
    <t>AARAVI DEVELOPERS PRIVATE LIMITED</t>
  </si>
  <si>
    <t>SHASHANK PRAVINCHANDRA DOSHI</t>
  </si>
  <si>
    <t>Visesh Infotecnics Limite</t>
  </si>
  <si>
    <t>Loss of Rs.85/-</t>
  </si>
  <si>
    <t>HCLTECH MAR FUT</t>
  </si>
  <si>
    <t>1185-1188</t>
  </si>
  <si>
    <t>NIFTY 16700 PE 10-MAR</t>
  </si>
  <si>
    <t>90-110</t>
  </si>
  <si>
    <t>1990-2000</t>
  </si>
  <si>
    <t>2080-2120</t>
  </si>
  <si>
    <t>152.5-153.5</t>
  </si>
  <si>
    <t>158-160</t>
  </si>
  <si>
    <t xml:space="preserve">HINDCOPPER MAR FUT </t>
  </si>
  <si>
    <t>123.5-124</t>
  </si>
  <si>
    <t>130-132</t>
  </si>
  <si>
    <t>287-288</t>
  </si>
  <si>
    <t>VEDL MAR FUT</t>
  </si>
  <si>
    <t>382-387</t>
  </si>
  <si>
    <t>PIDILITIND MAR FUT</t>
  </si>
  <si>
    <t>2350-2360</t>
  </si>
  <si>
    <t>NIFTY 16500 CE 10 MAR</t>
  </si>
  <si>
    <t>Profit of Rs.20/-</t>
  </si>
  <si>
    <t>Profit of Rs.23/-</t>
  </si>
  <si>
    <t>Part profit of Rs.27/-</t>
  </si>
  <si>
    <t>Part profit of Rs.7/-</t>
  </si>
  <si>
    <t>Part profit of Rs.105/-</t>
  </si>
  <si>
    <t>Part profit of Rs.30/-</t>
  </si>
  <si>
    <t>Profit of Rs.4/-</t>
  </si>
  <si>
    <t>N</t>
  </si>
  <si>
    <t>NSI INFINIUM GLOBAL PRIVATE LIMITED</t>
  </si>
  <si>
    <t>S S K SCRIPTS PRIVATE LIMITED</t>
  </si>
  <si>
    <t>AGRIMONY</t>
  </si>
  <si>
    <t>RAJWARDHAN PANDOLE</t>
  </si>
  <si>
    <t>NAVEEN GUPTA</t>
  </si>
  <si>
    <t>ARYACAPM</t>
  </si>
  <si>
    <t>HETAL SHASHANK DOSHI</t>
  </si>
  <si>
    <t>BGJL</t>
  </si>
  <si>
    <t>IRSHAD NAIYER</t>
  </si>
  <si>
    <t>HULST B V</t>
  </si>
  <si>
    <t>NOMURA INDIA INVESTMENT FUND MOTHER FUND</t>
  </si>
  <si>
    <t>SOCIETE GENERALE</t>
  </si>
  <si>
    <t>DECIPHER</t>
  </si>
  <si>
    <t>JANAKIRAM AJJARAPU</t>
  </si>
  <si>
    <t>DIKSAT</t>
  </si>
  <si>
    <t>PRAFUL RATILAL KOTHARI</t>
  </si>
  <si>
    <t>ESCORP ASSET MANAGEMENT LIMITED</t>
  </si>
  <si>
    <t>DISHTV</t>
  </si>
  <si>
    <t>UNO METALS LIMITED</t>
  </si>
  <si>
    <t>DITCO</t>
  </si>
  <si>
    <t>KAUSHIK KANTILAL CHOTALIA</t>
  </si>
  <si>
    <t>ANSHUL JAIN</t>
  </si>
  <si>
    <t>EARUM</t>
  </si>
  <si>
    <t>KALPESH JAVERILAL OSWAL</t>
  </si>
  <si>
    <t>PAYAL BHUMISHTH PATEL</t>
  </si>
  <si>
    <t>BHUMISHTH NARENDRABHAI PATEL</t>
  </si>
  <si>
    <t>GANHOLD</t>
  </si>
  <si>
    <t>MAHAVIR TEXTURISING PVT LTD</t>
  </si>
  <si>
    <t>GBFL</t>
  </si>
  <si>
    <t>RAM LAL</t>
  </si>
  <si>
    <t>SKSE SECURITIES LIMITED CORP CM/TM PROP A/C</t>
  </si>
  <si>
    <t>ANUSTUP TRADING PRIVATE LIMITED</t>
  </si>
  <si>
    <t>GOYALALUM</t>
  </si>
  <si>
    <t>HITTCO</t>
  </si>
  <si>
    <t>TARUNABEN LALJIBHAI TRIVEDI</t>
  </si>
  <si>
    <t>VISHAL MANOJBHAI SHAH</t>
  </si>
  <si>
    <t>DIPAKKUMAR RAJUBHAI PARMAR</t>
  </si>
  <si>
    <t>KIRTAN GOPALBHAI DHOLA</t>
  </si>
  <si>
    <t>JETMALL</t>
  </si>
  <si>
    <t>R NAGARAJAN</t>
  </si>
  <si>
    <t>KINGSINFR</t>
  </si>
  <si>
    <t>JACOB MATHEW</t>
  </si>
  <si>
    <t>KRETTOSYS</t>
  </si>
  <si>
    <t>SHANKHESHWAR BUILDCON PRIVATE LIMITED</t>
  </si>
  <si>
    <t>TPL FINANCE LIMITED</t>
  </si>
  <si>
    <t>SAJJAN DEVI JAIN</t>
  </si>
  <si>
    <t>MADHUSE</t>
  </si>
  <si>
    <t>SONAL VIMALKUMAR SHAH</t>
  </si>
  <si>
    <t>PADMA VIVEK KOCHAR</t>
  </si>
  <si>
    <t>MIL</t>
  </si>
  <si>
    <t>SWETSAM STOCK HOLDING PRIVATE LIMITED</t>
  </si>
  <si>
    <t>SILKON TRADES LLP</t>
  </si>
  <si>
    <t>NAYSAA</t>
  </si>
  <si>
    <t>GORDHANBHAI CHIMANBHAI SOLANKI</t>
  </si>
  <si>
    <t>ZIBI JOSE</t>
  </si>
  <si>
    <t>OMNIAX</t>
  </si>
  <si>
    <t>KARTIK EKNATH SHENDE</t>
  </si>
  <si>
    <t>VANITA SANJAY BANSAL</t>
  </si>
  <si>
    <t>PROGYAN CONSTRUCTION &amp; ENGINEERS PRIVATE LIMITED</t>
  </si>
  <si>
    <t>ONTIC</t>
  </si>
  <si>
    <t>JYOTIBEN CHANDULAL SANGHVI</t>
  </si>
  <si>
    <t>ORACLECR</t>
  </si>
  <si>
    <t>ADITYA VIKRAM KANORIA</t>
  </si>
  <si>
    <t>NAYNA DILIP CHHEDA</t>
  </si>
  <si>
    <t>POOJA</t>
  </si>
  <si>
    <t>EPITOME TRADING AND INVESTMENTS</t>
  </si>
  <si>
    <t>RAMASIGNS</t>
  </si>
  <si>
    <t>DEVEN HEMANT SHAH</t>
  </si>
  <si>
    <t>SEL</t>
  </si>
  <si>
    <t>MAHENDRA GIRDHARILAL WADHWANI</t>
  </si>
  <si>
    <t>SIIL</t>
  </si>
  <si>
    <t>RANJEET SINGH ARORA</t>
  </si>
  <si>
    <t>SSPNFIN</t>
  </si>
  <si>
    <t>ANILA REDDY KOTTAKAPU</t>
  </si>
  <si>
    <t>SWORDEDGE</t>
  </si>
  <si>
    <t>JAGDISHBHAI VALLABHBHAI SONANI</t>
  </si>
  <si>
    <t>AHLUCONT</t>
  </si>
  <si>
    <t>Ahluwalia Cont Ind Ltd</t>
  </si>
  <si>
    <t>SBI MUTUAL FUND</t>
  </si>
  <si>
    <t>ASTRON</t>
  </si>
  <si>
    <t>Astron Paper Bord Mil Ltd</t>
  </si>
  <si>
    <t>VYANKTESH CORRUGATORS PRIVATE LIMITED</t>
  </si>
  <si>
    <t>BIRLACABLE</t>
  </si>
  <si>
    <t>Birla Cable Limited</t>
  </si>
  <si>
    <t>NK SECURITIES RESEARCH PRIVATE LIMITED</t>
  </si>
  <si>
    <t>BSE Limited</t>
  </si>
  <si>
    <t>IOL Chem and Pharma Ltd</t>
  </si>
  <si>
    <t>VAIBHAV STOCK AND DERIVATIVES BROKING PRIVATE LIMITED</t>
  </si>
  <si>
    <t>MEGASTAR</t>
  </si>
  <si>
    <t>Megastar Foods Limited</t>
  </si>
  <si>
    <t>GOENKA BUSINESS &amp; FINANCE LIMITED</t>
  </si>
  <si>
    <t>ORTINLAB</t>
  </si>
  <si>
    <t>Ortin Laboratories Ltd</t>
  </si>
  <si>
    <t>PUNEET MITTAL HUF</t>
  </si>
  <si>
    <t>Spicejet Limited</t>
  </si>
  <si>
    <t>KIRTAN MANEKLAL RUPARELIYA</t>
  </si>
  <si>
    <t>DWARKESH FINANCE LIMITED</t>
  </si>
  <si>
    <t>HINDNATGLS</t>
  </si>
  <si>
    <t>Hind Natl Glass &amp; Ind Ltd</t>
  </si>
  <si>
    <t>EARC TRUST SC 404</t>
  </si>
  <si>
    <t>BEELINE MERCHANT BANKING PRIVATE LIMITED</t>
  </si>
  <si>
    <t>NURECA</t>
  </si>
  <si>
    <t>Nureca Limited</t>
  </si>
  <si>
    <t>NEXPACT LIMITED</t>
  </si>
  <si>
    <t>PATINTPP</t>
  </si>
  <si>
    <t>Patel Inte Rs. 2.5 ppd up</t>
  </si>
  <si>
    <t>ROHIT SRIVASTAVA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</si>
</sst>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6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1" fillId="0" borderId="0" applyNumberFormat="0" applyFill="0" applyBorder="0" applyAlignment="0" applyProtection="0"/>
  </cellStyleXfs>
  <cellXfs count="47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7" borderId="1" xfId="0" applyNumberFormat="1" applyFont="1" applyFill="1" applyBorder="1" applyAlignment="1">
      <alignment horizontal="center" vertical="center" wrapText="1"/>
    </xf>
    <xf numFmtId="167" fontId="1" fillId="17" borderId="1" xfId="0" applyNumberFormat="1" applyFont="1" applyFill="1" applyBorder="1" applyAlignment="1">
      <alignment horizontal="center" vertical="center"/>
    </xf>
    <xf numFmtId="167" fontId="1" fillId="17" borderId="1" xfId="0" applyNumberFormat="1" applyFont="1" applyFill="1" applyBorder="1" applyAlignment="1">
      <alignment horizontal="left"/>
    </xf>
    <xf numFmtId="0" fontId="1" fillId="18" borderId="1" xfId="0" applyFont="1" applyFill="1" applyBorder="1" applyAlignment="1">
      <alignment horizontal="center"/>
    </xf>
    <xf numFmtId="2" fontId="1" fillId="18" borderId="1" xfId="0" applyNumberFormat="1" applyFont="1" applyFill="1" applyBorder="1" applyAlignment="1">
      <alignment horizontal="center" vertical="center"/>
    </xf>
    <xf numFmtId="2" fontId="1" fillId="18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165" fontId="3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39" fillId="2" borderId="0" xfId="0" applyFont="1" applyFill="1" applyBorder="1"/>
    <xf numFmtId="0" fontId="39" fillId="2" borderId="0" xfId="0" applyFont="1" applyFill="1" applyBorder="1" applyAlignment="1">
      <alignment horizontal="center"/>
    </xf>
    <xf numFmtId="0" fontId="39" fillId="12" borderId="0" xfId="0" applyFont="1" applyFill="1" applyBorder="1"/>
    <xf numFmtId="0" fontId="40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0" fontId="31" fillId="16" borderId="21" xfId="0" applyFont="1" applyFill="1" applyBorder="1" applyAlignment="1">
      <alignment horizontal="center" vertical="center"/>
    </xf>
    <xf numFmtId="0" fontId="32" fillId="16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5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2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2" fontId="32" fillId="16" borderId="21" xfId="0" applyNumberFormat="1" applyFont="1" applyFill="1" applyBorder="1" applyAlignment="1">
      <alignment horizontal="center" vertical="center"/>
    </xf>
    <xf numFmtId="166" fontId="32" fillId="16" borderId="21" xfId="0" applyNumberFormat="1" applyFont="1" applyFill="1" applyBorder="1" applyAlignment="1">
      <alignment horizontal="center" vertical="center"/>
    </xf>
    <xf numFmtId="43" fontId="32" fillId="15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1" fillId="0" borderId="1" xfId="2" applyBorder="1"/>
    <xf numFmtId="0" fontId="41" fillId="0" borderId="2" xfId="2" applyBorder="1"/>
    <xf numFmtId="0" fontId="41" fillId="5" borderId="0" xfId="2" applyFill="1" applyBorder="1" applyAlignment="1">
      <alignment horizontal="center" wrapText="1"/>
    </xf>
    <xf numFmtId="0" fontId="41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0" fontId="42" fillId="19" borderId="21" xfId="0" applyFont="1" applyFill="1" applyBorder="1" applyAlignment="1"/>
    <xf numFmtId="16" fontId="32" fillId="6" borderId="21" xfId="0" applyNumberFormat="1" applyFont="1" applyFill="1" applyBorder="1" applyAlignment="1">
      <alignment horizontal="center" vertical="center"/>
    </xf>
    <xf numFmtId="16" fontId="32" fillId="15" borderId="21" xfId="0" applyNumberFormat="1" applyFont="1" applyFill="1" applyBorder="1" applyAlignment="1">
      <alignment horizontal="center" vertical="center"/>
    </xf>
    <xf numFmtId="0" fontId="0" fillId="20" borderId="21" xfId="0" applyFont="1" applyFill="1" applyBorder="1" applyAlignment="1"/>
    <xf numFmtId="167" fontId="1" fillId="21" borderId="21" xfId="0" applyNumberFormat="1" applyFont="1" applyFill="1" applyBorder="1" applyAlignment="1">
      <alignment horizontal="center" vertical="center"/>
    </xf>
    <xf numFmtId="0" fontId="1" fillId="20" borderId="21" xfId="0" applyFont="1" applyFill="1" applyBorder="1" applyAlignment="1">
      <alignment horizontal="center"/>
    </xf>
    <xf numFmtId="0" fontId="1" fillId="22" borderId="3" xfId="0" applyFont="1" applyFill="1" applyBorder="1" applyAlignment="1">
      <alignment horizontal="center"/>
    </xf>
    <xf numFmtId="2" fontId="1" fillId="22" borderId="1" xfId="0" applyNumberFormat="1" applyFont="1" applyFill="1" applyBorder="1" applyAlignment="1">
      <alignment horizontal="center" vertical="center" wrapText="1"/>
    </xf>
    <xf numFmtId="10" fontId="1" fillId="22" borderId="1" xfId="0" applyNumberFormat="1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/>
    </xf>
    <xf numFmtId="167" fontId="1" fillId="22" borderId="1" xfId="0" applyNumberFormat="1" applyFont="1" applyFill="1" applyBorder="1" applyAlignment="1">
      <alignment horizontal="center" vertical="center" wrapText="1"/>
    </xf>
    <xf numFmtId="43" fontId="32" fillId="14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3" fillId="12" borderId="21" xfId="0" applyFont="1" applyFill="1" applyBorder="1" applyAlignment="1">
      <alignment horizontal="center" vertical="center"/>
    </xf>
    <xf numFmtId="15" fontId="31" fillId="13" borderId="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165" fontId="43" fillId="2" borderId="21" xfId="0" applyNumberFormat="1" applyFont="1" applyFill="1" applyBorder="1" applyAlignment="1">
      <alignment horizontal="center" vertical="center"/>
    </xf>
    <xf numFmtId="15" fontId="43" fillId="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/>
    <xf numFmtId="43" fontId="43" fillId="2" borderId="21" xfId="0" applyNumberFormat="1" applyFont="1" applyFill="1" applyBorder="1" applyAlignment="1">
      <alignment horizontal="center" vertical="top"/>
    </xf>
    <xf numFmtId="0" fontId="43" fillId="2" borderId="21" xfId="0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42" fillId="13" borderId="21" xfId="0" applyFont="1" applyFill="1" applyBorder="1" applyAlignment="1"/>
    <xf numFmtId="0" fontId="31" fillId="12" borderId="21" xfId="0" applyFont="1" applyFill="1" applyBorder="1" applyAlignment="1">
      <alignment horizontal="left" vertical="center"/>
    </xf>
    <xf numFmtId="0" fontId="40" fillId="13" borderId="21" xfId="0" applyFont="1" applyFill="1" applyBorder="1" applyAlignment="1"/>
    <xf numFmtId="165" fontId="31" fillId="11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0" fontId="42" fillId="25" borderId="21" xfId="0" applyFont="1" applyFill="1" applyBorder="1" applyAlignment="1"/>
    <xf numFmtId="0" fontId="31" fillId="23" borderId="21" xfId="0" applyFont="1" applyFill="1" applyBorder="1" applyAlignment="1">
      <alignment horizontal="left" vertical="center"/>
    </xf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43" fillId="11" borderId="21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9" borderId="1" xfId="0" applyFont="1" applyFill="1" applyBorder="1" applyAlignment="1">
      <alignment horizontal="center" vertical="center"/>
    </xf>
    <xf numFmtId="15" fontId="31" fillId="19" borderId="1" xfId="0" applyNumberFormat="1" applyFont="1" applyFill="1" applyBorder="1" applyAlignment="1">
      <alignment horizontal="center" vertical="center"/>
    </xf>
    <xf numFmtId="0" fontId="32" fillId="19" borderId="1" xfId="0" applyFont="1" applyFill="1" applyBorder="1"/>
    <xf numFmtId="43" fontId="31" fillId="19" borderId="1" xfId="0" applyNumberFormat="1" applyFont="1" applyFill="1" applyBorder="1" applyAlignment="1">
      <alignment horizontal="center" vertical="top"/>
    </xf>
    <xf numFmtId="0" fontId="31" fillId="19" borderId="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2" fontId="32" fillId="15" borderId="1" xfId="0" applyNumberFormat="1" applyFont="1" applyFill="1" applyBorder="1" applyAlignment="1">
      <alignment horizontal="center" vertical="center"/>
    </xf>
    <xf numFmtId="10" fontId="32" fillId="15" borderId="1" xfId="0" applyNumberFormat="1" applyFont="1" applyFill="1" applyBorder="1" applyAlignment="1">
      <alignment horizontal="center" vertical="center" wrapText="1"/>
    </xf>
    <xf numFmtId="16" fontId="32" fillId="15" borderId="1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top"/>
    </xf>
    <xf numFmtId="16" fontId="31" fillId="16" borderId="21" xfId="0" applyNumberFormat="1" applyFont="1" applyFill="1" applyBorder="1" applyAlignment="1">
      <alignment horizontal="center" vertical="center"/>
    </xf>
    <xf numFmtId="0" fontId="42" fillId="26" borderId="21" xfId="0" applyFont="1" applyFill="1" applyBorder="1" applyAlignment="1"/>
    <xf numFmtId="2" fontId="32" fillId="6" borderId="2" xfId="0" applyNumberFormat="1" applyFont="1" applyFill="1" applyBorder="1" applyAlignment="1">
      <alignment horizontal="center" vertical="center"/>
    </xf>
    <xf numFmtId="1" fontId="31" fillId="16" borderId="21" xfId="0" applyNumberFormat="1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left"/>
    </xf>
    <xf numFmtId="0" fontId="32" fillId="6" borderId="2" xfId="0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5" fontId="31" fillId="26" borderId="1" xfId="0" applyNumberFormat="1" applyFont="1" applyFill="1" applyBorder="1" applyAlignment="1">
      <alignment horizontal="center" vertical="center"/>
    </xf>
    <xf numFmtId="0" fontId="32" fillId="26" borderId="1" xfId="0" applyFont="1" applyFill="1" applyBorder="1"/>
    <xf numFmtId="43" fontId="31" fillId="26" borderId="1" xfId="0" applyNumberFormat="1" applyFont="1" applyFill="1" applyBorder="1" applyAlignment="1">
      <alignment horizontal="center" vertical="top"/>
    </xf>
    <xf numFmtId="0" fontId="31" fillId="26" borderId="1" xfId="0" applyFont="1" applyFill="1" applyBorder="1" applyAlignment="1">
      <alignment horizontal="center" vertical="top"/>
    </xf>
    <xf numFmtId="2" fontId="32" fillId="15" borderId="2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0" fontId="45" fillId="11" borderId="21" xfId="0" applyFont="1" applyFill="1" applyBorder="1" applyAlignment="1">
      <alignment horizontal="center" vertical="center"/>
    </xf>
    <xf numFmtId="0" fontId="45" fillId="19" borderId="21" xfId="0" applyFont="1" applyFill="1" applyBorder="1" applyAlignment="1"/>
    <xf numFmtId="0" fontId="45" fillId="11" borderId="21" xfId="0" applyFont="1" applyFill="1" applyBorder="1" applyAlignment="1">
      <alignment horizontal="left" vertical="center"/>
    </xf>
    <xf numFmtId="0" fontId="45" fillId="6" borderId="21" xfId="0" applyFont="1" applyFill="1" applyBorder="1" applyAlignment="1">
      <alignment horizontal="center" vertical="center"/>
    </xf>
    <xf numFmtId="0" fontId="31" fillId="27" borderId="21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7" borderId="21" xfId="0" applyNumberFormat="1" applyFont="1" applyFill="1" applyBorder="1" applyAlignment="1">
      <alignment horizontal="center" vertical="center"/>
    </xf>
    <xf numFmtId="0" fontId="32" fillId="27" borderId="21" xfId="0" applyFont="1" applyFill="1" applyBorder="1"/>
    <xf numFmtId="43" fontId="31" fillId="27" borderId="21" xfId="0" applyNumberFormat="1" applyFont="1" applyFill="1" applyBorder="1" applyAlignment="1">
      <alignment horizontal="center" vertical="top"/>
    </xf>
    <xf numFmtId="0" fontId="31" fillId="27" borderId="2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513</xdr:row>
      <xdr:rowOff>0</xdr:rowOff>
    </xdr:from>
    <xdr:to>
      <xdr:col>12</xdr:col>
      <xdr:colOff>331694</xdr:colOff>
      <xdr:row>517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512</xdr:row>
      <xdr:rowOff>11206</xdr:rowOff>
    </xdr:from>
    <xdr:to>
      <xdr:col>5</xdr:col>
      <xdr:colOff>224117</xdr:colOff>
      <xdr:row>516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1" sqref="D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44631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4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4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4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4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4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G21" sqref="G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5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44631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5" t="s">
        <v>16</v>
      </c>
      <c r="B9" s="467" t="s">
        <v>17</v>
      </c>
      <c r="C9" s="467" t="s">
        <v>18</v>
      </c>
      <c r="D9" s="467" t="s">
        <v>19</v>
      </c>
      <c r="E9" s="23" t="s">
        <v>20</v>
      </c>
      <c r="F9" s="23" t="s">
        <v>21</v>
      </c>
      <c r="G9" s="462" t="s">
        <v>22</v>
      </c>
      <c r="H9" s="463"/>
      <c r="I9" s="464"/>
      <c r="J9" s="462" t="s">
        <v>23</v>
      </c>
      <c r="K9" s="463"/>
      <c r="L9" s="464"/>
      <c r="M9" s="23"/>
      <c r="N9" s="24"/>
      <c r="O9" s="24"/>
      <c r="P9" s="24"/>
    </row>
    <row r="10" spans="1:16" ht="59.25" customHeight="1">
      <c r="A10" s="466"/>
      <c r="B10" s="468"/>
      <c r="C10" s="468"/>
      <c r="D10" s="46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16611.900000000001</v>
      </c>
      <c r="F11" s="32">
        <v>16605.133333333335</v>
      </c>
      <c r="G11" s="33">
        <v>16456.76666666667</v>
      </c>
      <c r="H11" s="33">
        <v>16301.633333333335</v>
      </c>
      <c r="I11" s="33">
        <v>16153.26666666667</v>
      </c>
      <c r="J11" s="33">
        <v>16760.26666666667</v>
      </c>
      <c r="K11" s="33">
        <v>16908.633333333331</v>
      </c>
      <c r="L11" s="33">
        <v>17063.76666666667</v>
      </c>
      <c r="M11" s="34">
        <v>16753.5</v>
      </c>
      <c r="N11" s="34">
        <v>16450</v>
      </c>
      <c r="O11" s="35">
        <v>16601700</v>
      </c>
      <c r="P11" s="36">
        <v>-5.0134598165116617E-2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34547.199999999997</v>
      </c>
      <c r="F12" s="37">
        <v>34733.966666666667</v>
      </c>
      <c r="G12" s="38">
        <v>34043.683333333334</v>
      </c>
      <c r="H12" s="38">
        <v>33540.166666666664</v>
      </c>
      <c r="I12" s="38">
        <v>32849.883333333331</v>
      </c>
      <c r="J12" s="38">
        <v>35237.483333333337</v>
      </c>
      <c r="K12" s="38">
        <v>35927.766666666677</v>
      </c>
      <c r="L12" s="38">
        <v>36431.28333333334</v>
      </c>
      <c r="M12" s="28">
        <v>35424.25</v>
      </c>
      <c r="N12" s="28">
        <v>34230.449999999997</v>
      </c>
      <c r="O12" s="39">
        <v>5789975</v>
      </c>
      <c r="P12" s="40">
        <v>-3.4396641220100978E-2</v>
      </c>
    </row>
    <row r="13" spans="1:16" ht="12.75" customHeight="1">
      <c r="A13" s="28">
        <v>3</v>
      </c>
      <c r="B13" s="29" t="s">
        <v>35</v>
      </c>
      <c r="C13" s="30" t="s">
        <v>827</v>
      </c>
      <c r="D13" s="31">
        <v>44649</v>
      </c>
      <c r="E13" s="37">
        <v>16101.6</v>
      </c>
      <c r="F13" s="37">
        <v>16237.266666666668</v>
      </c>
      <c r="G13" s="38">
        <v>15912.333333333336</v>
      </c>
      <c r="H13" s="38">
        <v>15723.066666666668</v>
      </c>
      <c r="I13" s="38">
        <v>15398.133333333335</v>
      </c>
      <c r="J13" s="38">
        <v>16426.533333333336</v>
      </c>
      <c r="K13" s="38">
        <v>16751.466666666667</v>
      </c>
      <c r="L13" s="38">
        <v>16940.733333333337</v>
      </c>
      <c r="M13" s="28">
        <v>16562.2</v>
      </c>
      <c r="N13" s="28">
        <v>16048</v>
      </c>
      <c r="O13" s="39">
        <v>3600</v>
      </c>
      <c r="P13" s="40">
        <v>-3.2258064516129031E-2</v>
      </c>
    </row>
    <row r="14" spans="1:16" ht="12.75" customHeight="1">
      <c r="A14" s="28">
        <v>4</v>
      </c>
      <c r="B14" s="29" t="s">
        <v>35</v>
      </c>
      <c r="C14" s="30" t="s">
        <v>860</v>
      </c>
      <c r="D14" s="31">
        <v>44649</v>
      </c>
      <c r="E14" s="37">
        <v>6875.1</v>
      </c>
      <c r="F14" s="37">
        <v>6969.6833333333334</v>
      </c>
      <c r="G14" s="38">
        <v>6755.4666666666672</v>
      </c>
      <c r="H14" s="38">
        <v>6635.8333333333339</v>
      </c>
      <c r="I14" s="38">
        <v>6421.6166666666677</v>
      </c>
      <c r="J14" s="38">
        <v>7089.3166666666666</v>
      </c>
      <c r="K14" s="38">
        <v>7303.5333333333319</v>
      </c>
      <c r="L14" s="38">
        <v>7423.1666666666661</v>
      </c>
      <c r="M14" s="28">
        <v>7183.9</v>
      </c>
      <c r="N14" s="28">
        <v>6850.05</v>
      </c>
      <c r="O14" s="39">
        <v>1800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830.35</v>
      </c>
      <c r="F15" s="37">
        <v>839.13333333333333</v>
      </c>
      <c r="G15" s="38">
        <v>814.2166666666667</v>
      </c>
      <c r="H15" s="38">
        <v>798.08333333333337</v>
      </c>
      <c r="I15" s="38">
        <v>773.16666666666674</v>
      </c>
      <c r="J15" s="38">
        <v>855.26666666666665</v>
      </c>
      <c r="K15" s="38">
        <v>880.18333333333339</v>
      </c>
      <c r="L15" s="38">
        <v>896.31666666666661</v>
      </c>
      <c r="M15" s="28">
        <v>864.05</v>
      </c>
      <c r="N15" s="28">
        <v>823</v>
      </c>
      <c r="O15" s="39">
        <v>2821150</v>
      </c>
      <c r="P15" s="40">
        <v>7.5502268308489953E-2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44651</v>
      </c>
      <c r="E16" s="37">
        <v>2159.65</v>
      </c>
      <c r="F16" s="37">
        <v>2159.2166666666667</v>
      </c>
      <c r="G16" s="38">
        <v>2143.4333333333334</v>
      </c>
      <c r="H16" s="38">
        <v>2127.2166666666667</v>
      </c>
      <c r="I16" s="38">
        <v>2111.4333333333334</v>
      </c>
      <c r="J16" s="38">
        <v>2175.4333333333334</v>
      </c>
      <c r="K16" s="38">
        <v>2191.2166666666672</v>
      </c>
      <c r="L16" s="38">
        <v>2207.4333333333334</v>
      </c>
      <c r="M16" s="28">
        <v>2175</v>
      </c>
      <c r="N16" s="28">
        <v>2143</v>
      </c>
      <c r="O16" s="39">
        <v>238000</v>
      </c>
      <c r="P16" s="40">
        <v>-0.16928446771378708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44651</v>
      </c>
      <c r="E17" s="37">
        <v>17559.599999999999</v>
      </c>
      <c r="F17" s="37">
        <v>17720.366666666665</v>
      </c>
      <c r="G17" s="38">
        <v>17368.48333333333</v>
      </c>
      <c r="H17" s="38">
        <v>17177.366666666665</v>
      </c>
      <c r="I17" s="38">
        <v>16825.48333333333</v>
      </c>
      <c r="J17" s="38">
        <v>17911.48333333333</v>
      </c>
      <c r="K17" s="38">
        <v>18263.366666666669</v>
      </c>
      <c r="L17" s="38">
        <v>18454.48333333333</v>
      </c>
      <c r="M17" s="28">
        <v>18072.25</v>
      </c>
      <c r="N17" s="28">
        <v>17529.25</v>
      </c>
      <c r="O17" s="39">
        <v>33275</v>
      </c>
      <c r="P17" s="40">
        <v>-2.8467153284671531E-2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44651</v>
      </c>
      <c r="E18" s="37">
        <v>104.2</v>
      </c>
      <c r="F18" s="37">
        <v>104.85000000000001</v>
      </c>
      <c r="G18" s="38">
        <v>102.85000000000002</v>
      </c>
      <c r="H18" s="38">
        <v>101.50000000000001</v>
      </c>
      <c r="I18" s="38">
        <v>99.500000000000028</v>
      </c>
      <c r="J18" s="38">
        <v>106.20000000000002</v>
      </c>
      <c r="K18" s="38">
        <v>108.19999999999999</v>
      </c>
      <c r="L18" s="38">
        <v>109.55000000000001</v>
      </c>
      <c r="M18" s="28">
        <v>106.85</v>
      </c>
      <c r="N18" s="28">
        <v>103.5</v>
      </c>
      <c r="O18" s="39">
        <v>16319600</v>
      </c>
      <c r="P18" s="40">
        <v>9.8012523822488436E-3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44651</v>
      </c>
      <c r="E19" s="37">
        <v>277.05</v>
      </c>
      <c r="F19" s="37">
        <v>280.05</v>
      </c>
      <c r="G19" s="38">
        <v>272.10000000000002</v>
      </c>
      <c r="H19" s="38">
        <v>267.15000000000003</v>
      </c>
      <c r="I19" s="38">
        <v>259.20000000000005</v>
      </c>
      <c r="J19" s="38">
        <v>285</v>
      </c>
      <c r="K19" s="38">
        <v>292.94999999999993</v>
      </c>
      <c r="L19" s="38">
        <v>297.89999999999998</v>
      </c>
      <c r="M19" s="28">
        <v>288</v>
      </c>
      <c r="N19" s="28">
        <v>275.10000000000002</v>
      </c>
      <c r="O19" s="39">
        <v>12272000</v>
      </c>
      <c r="P19" s="40">
        <v>-1.9118869492934332E-2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44651</v>
      </c>
      <c r="E20" s="37">
        <v>2052.15</v>
      </c>
      <c r="F20" s="37">
        <v>2052.8166666666671</v>
      </c>
      <c r="G20" s="38">
        <v>2027.3333333333339</v>
      </c>
      <c r="H20" s="38">
        <v>2002.5166666666669</v>
      </c>
      <c r="I20" s="38">
        <v>1977.0333333333338</v>
      </c>
      <c r="J20" s="38">
        <v>2077.6333333333341</v>
      </c>
      <c r="K20" s="38">
        <v>2103.1166666666668</v>
      </c>
      <c r="L20" s="38">
        <v>2127.9333333333343</v>
      </c>
      <c r="M20" s="28">
        <v>2078.3000000000002</v>
      </c>
      <c r="N20" s="28">
        <v>2028</v>
      </c>
      <c r="O20" s="39">
        <v>2321000</v>
      </c>
      <c r="P20" s="40">
        <v>1.2652705061082025E-2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44651</v>
      </c>
      <c r="E21" s="37">
        <v>1749.55</v>
      </c>
      <c r="F21" s="37">
        <v>1729.1166666666668</v>
      </c>
      <c r="G21" s="38">
        <v>1700.2333333333336</v>
      </c>
      <c r="H21" s="38">
        <v>1650.9166666666667</v>
      </c>
      <c r="I21" s="38">
        <v>1622.0333333333335</v>
      </c>
      <c r="J21" s="38">
        <v>1778.4333333333336</v>
      </c>
      <c r="K21" s="38">
        <v>1807.3166666666668</v>
      </c>
      <c r="L21" s="38">
        <v>1856.6333333333337</v>
      </c>
      <c r="M21" s="28">
        <v>1758</v>
      </c>
      <c r="N21" s="28">
        <v>1679.8</v>
      </c>
      <c r="O21" s="39">
        <v>20548000</v>
      </c>
      <c r="P21" s="40">
        <v>-3.0566202513221097E-3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44651</v>
      </c>
      <c r="E22" s="37">
        <v>731.15</v>
      </c>
      <c r="F22" s="37">
        <v>730.29999999999984</v>
      </c>
      <c r="G22" s="38">
        <v>722.39999999999964</v>
      </c>
      <c r="H22" s="38">
        <v>713.64999999999975</v>
      </c>
      <c r="I22" s="38">
        <v>705.74999999999955</v>
      </c>
      <c r="J22" s="38">
        <v>739.04999999999973</v>
      </c>
      <c r="K22" s="38">
        <v>746.95</v>
      </c>
      <c r="L22" s="38">
        <v>755.69999999999982</v>
      </c>
      <c r="M22" s="28">
        <v>738.2</v>
      </c>
      <c r="N22" s="28">
        <v>721.55</v>
      </c>
      <c r="O22" s="39">
        <v>83090000</v>
      </c>
      <c r="P22" s="40">
        <v>-1.0759729146513878E-2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44651</v>
      </c>
      <c r="E23" s="37">
        <v>3302.65</v>
      </c>
      <c r="F23" s="37">
        <v>3308.5666666666671</v>
      </c>
      <c r="G23" s="38">
        <v>3272.1833333333343</v>
      </c>
      <c r="H23" s="38">
        <v>3241.7166666666672</v>
      </c>
      <c r="I23" s="38">
        <v>3205.3333333333344</v>
      </c>
      <c r="J23" s="38">
        <v>3339.0333333333342</v>
      </c>
      <c r="K23" s="38">
        <v>3375.4166666666665</v>
      </c>
      <c r="L23" s="38">
        <v>3405.8833333333341</v>
      </c>
      <c r="M23" s="28">
        <v>3344.95</v>
      </c>
      <c r="N23" s="28">
        <v>3278.1</v>
      </c>
      <c r="O23" s="39">
        <v>187600</v>
      </c>
      <c r="P23" s="40">
        <v>-6.0120240480961921E-2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44651</v>
      </c>
      <c r="E24" s="37">
        <v>576</v>
      </c>
      <c r="F24" s="37">
        <v>577.56666666666672</v>
      </c>
      <c r="G24" s="38">
        <v>571.13333333333344</v>
      </c>
      <c r="H24" s="38">
        <v>566.26666666666677</v>
      </c>
      <c r="I24" s="38">
        <v>559.83333333333348</v>
      </c>
      <c r="J24" s="38">
        <v>582.43333333333339</v>
      </c>
      <c r="K24" s="38">
        <v>588.86666666666656</v>
      </c>
      <c r="L24" s="38">
        <v>593.73333333333335</v>
      </c>
      <c r="M24" s="28">
        <v>584</v>
      </c>
      <c r="N24" s="28">
        <v>572.70000000000005</v>
      </c>
      <c r="O24" s="39">
        <v>6836000</v>
      </c>
      <c r="P24" s="40">
        <v>1.9053202403634766E-3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44651</v>
      </c>
      <c r="E25" s="37">
        <v>287.89999999999998</v>
      </c>
      <c r="F25" s="37">
        <v>290.38333333333333</v>
      </c>
      <c r="G25" s="38">
        <v>282.86666666666667</v>
      </c>
      <c r="H25" s="38">
        <v>277.83333333333337</v>
      </c>
      <c r="I25" s="38">
        <v>270.31666666666672</v>
      </c>
      <c r="J25" s="38">
        <v>295.41666666666663</v>
      </c>
      <c r="K25" s="38">
        <v>302.93333333333328</v>
      </c>
      <c r="L25" s="38">
        <v>307.96666666666658</v>
      </c>
      <c r="M25" s="28">
        <v>297.89999999999998</v>
      </c>
      <c r="N25" s="28">
        <v>285.35000000000002</v>
      </c>
      <c r="O25" s="39">
        <v>28099500</v>
      </c>
      <c r="P25" s="40">
        <v>-3.5638297872340424E-3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44651</v>
      </c>
      <c r="E26" s="37">
        <v>723.95</v>
      </c>
      <c r="F26" s="37">
        <v>728.6</v>
      </c>
      <c r="G26" s="38">
        <v>713.40000000000009</v>
      </c>
      <c r="H26" s="38">
        <v>702.85</v>
      </c>
      <c r="I26" s="38">
        <v>687.65000000000009</v>
      </c>
      <c r="J26" s="38">
        <v>739.15000000000009</v>
      </c>
      <c r="K26" s="38">
        <v>754.35000000000014</v>
      </c>
      <c r="L26" s="38">
        <v>764.90000000000009</v>
      </c>
      <c r="M26" s="28">
        <v>743.8</v>
      </c>
      <c r="N26" s="28">
        <v>718.05</v>
      </c>
      <c r="O26" s="39">
        <v>1848700</v>
      </c>
      <c r="P26" s="40">
        <v>-3.7721614485099961E-3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44651</v>
      </c>
      <c r="E27" s="37">
        <v>4788.6000000000004</v>
      </c>
      <c r="F27" s="37">
        <v>4790.9333333333334</v>
      </c>
      <c r="G27" s="38">
        <v>4754.9666666666672</v>
      </c>
      <c r="H27" s="38">
        <v>4721.3333333333339</v>
      </c>
      <c r="I27" s="38">
        <v>4685.3666666666677</v>
      </c>
      <c r="J27" s="38">
        <v>4824.5666666666666</v>
      </c>
      <c r="K27" s="38">
        <v>4860.5333333333319</v>
      </c>
      <c r="L27" s="38">
        <v>4894.1666666666661</v>
      </c>
      <c r="M27" s="28">
        <v>4826.8999999999996</v>
      </c>
      <c r="N27" s="28">
        <v>4757.3</v>
      </c>
      <c r="O27" s="39">
        <v>2120125</v>
      </c>
      <c r="P27" s="40">
        <v>3.2532828581568673E-3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44651</v>
      </c>
      <c r="E28" s="37">
        <v>183.8</v>
      </c>
      <c r="F28" s="37">
        <v>184.68333333333331</v>
      </c>
      <c r="G28" s="38">
        <v>181.16666666666663</v>
      </c>
      <c r="H28" s="38">
        <v>178.53333333333333</v>
      </c>
      <c r="I28" s="38">
        <v>175.01666666666665</v>
      </c>
      <c r="J28" s="38">
        <v>187.31666666666661</v>
      </c>
      <c r="K28" s="38">
        <v>190.83333333333331</v>
      </c>
      <c r="L28" s="38">
        <v>193.46666666666658</v>
      </c>
      <c r="M28" s="28">
        <v>188.2</v>
      </c>
      <c r="N28" s="28">
        <v>182.05</v>
      </c>
      <c r="O28" s="39">
        <v>14377500</v>
      </c>
      <c r="P28" s="40">
        <v>-6.2285993804011085E-2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44651</v>
      </c>
      <c r="E29" s="37">
        <v>107.05</v>
      </c>
      <c r="F29" s="37">
        <v>109.25</v>
      </c>
      <c r="G29" s="38">
        <v>103.8</v>
      </c>
      <c r="H29" s="38">
        <v>100.55</v>
      </c>
      <c r="I29" s="38">
        <v>95.1</v>
      </c>
      <c r="J29" s="38">
        <v>112.5</v>
      </c>
      <c r="K29" s="38">
        <v>117.94999999999999</v>
      </c>
      <c r="L29" s="38">
        <v>121.2</v>
      </c>
      <c r="M29" s="28">
        <v>114.7</v>
      </c>
      <c r="N29" s="28">
        <v>106</v>
      </c>
      <c r="O29" s="39">
        <v>47052000</v>
      </c>
      <c r="P29" s="40">
        <v>7.671712490989599E-2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44651</v>
      </c>
      <c r="E30" s="37">
        <v>2920.2</v>
      </c>
      <c r="F30" s="37">
        <v>2952.8833333333332</v>
      </c>
      <c r="G30" s="38">
        <v>2861.8166666666666</v>
      </c>
      <c r="H30" s="38">
        <v>2803.4333333333334</v>
      </c>
      <c r="I30" s="38">
        <v>2712.3666666666668</v>
      </c>
      <c r="J30" s="38">
        <v>3011.2666666666664</v>
      </c>
      <c r="K30" s="38">
        <v>3102.333333333333</v>
      </c>
      <c r="L30" s="38">
        <v>3160.7166666666662</v>
      </c>
      <c r="M30" s="28">
        <v>3043.95</v>
      </c>
      <c r="N30" s="28">
        <v>2894.5</v>
      </c>
      <c r="O30" s="39">
        <v>5719050</v>
      </c>
      <c r="P30" s="40">
        <v>-2.3836345947053101E-2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44651</v>
      </c>
      <c r="E31" s="37">
        <v>1939.15</v>
      </c>
      <c r="F31" s="37">
        <v>1926.0833333333333</v>
      </c>
      <c r="G31" s="38">
        <v>1905.0666666666666</v>
      </c>
      <c r="H31" s="38">
        <v>1870.9833333333333</v>
      </c>
      <c r="I31" s="38">
        <v>1849.9666666666667</v>
      </c>
      <c r="J31" s="38">
        <v>1960.1666666666665</v>
      </c>
      <c r="K31" s="38">
        <v>1981.1833333333334</v>
      </c>
      <c r="L31" s="38">
        <v>2015.2666666666664</v>
      </c>
      <c r="M31" s="28">
        <v>1947.1</v>
      </c>
      <c r="N31" s="28">
        <v>1892</v>
      </c>
      <c r="O31" s="39">
        <v>1083500</v>
      </c>
      <c r="P31" s="40">
        <v>4.1776837652035957E-2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44651</v>
      </c>
      <c r="E32" s="37">
        <v>8909.5</v>
      </c>
      <c r="F32" s="37">
        <v>8973.3833333333332</v>
      </c>
      <c r="G32" s="38">
        <v>8807.8666666666668</v>
      </c>
      <c r="H32" s="38">
        <v>8706.2333333333336</v>
      </c>
      <c r="I32" s="38">
        <v>8540.7166666666672</v>
      </c>
      <c r="J32" s="38">
        <v>9075.0166666666664</v>
      </c>
      <c r="K32" s="38">
        <v>9240.5333333333328</v>
      </c>
      <c r="L32" s="38">
        <v>9342.1666666666661</v>
      </c>
      <c r="M32" s="28">
        <v>9138.9</v>
      </c>
      <c r="N32" s="28">
        <v>8871.75</v>
      </c>
      <c r="O32" s="39">
        <v>119475</v>
      </c>
      <c r="P32" s="40">
        <v>7.4173971679028991E-2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44651</v>
      </c>
      <c r="E33" s="37">
        <v>1164.95</v>
      </c>
      <c r="F33" s="37">
        <v>1170.5333333333333</v>
      </c>
      <c r="G33" s="38">
        <v>1144.0666666666666</v>
      </c>
      <c r="H33" s="38">
        <v>1123.1833333333334</v>
      </c>
      <c r="I33" s="38">
        <v>1096.7166666666667</v>
      </c>
      <c r="J33" s="38">
        <v>1191.4166666666665</v>
      </c>
      <c r="K33" s="38">
        <v>1217.8833333333332</v>
      </c>
      <c r="L33" s="38">
        <v>1238.7666666666664</v>
      </c>
      <c r="M33" s="28">
        <v>1197</v>
      </c>
      <c r="N33" s="28">
        <v>1149.6500000000001</v>
      </c>
      <c r="O33" s="39">
        <v>2553000</v>
      </c>
      <c r="P33" s="40">
        <v>1.6119402985074627E-2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44651</v>
      </c>
      <c r="E34" s="37">
        <v>631.6</v>
      </c>
      <c r="F34" s="37">
        <v>634.28333333333342</v>
      </c>
      <c r="G34" s="38">
        <v>623.61666666666679</v>
      </c>
      <c r="H34" s="38">
        <v>615.63333333333333</v>
      </c>
      <c r="I34" s="38">
        <v>604.9666666666667</v>
      </c>
      <c r="J34" s="38">
        <v>642.26666666666688</v>
      </c>
      <c r="K34" s="38">
        <v>652.93333333333362</v>
      </c>
      <c r="L34" s="38">
        <v>660.91666666666697</v>
      </c>
      <c r="M34" s="28">
        <v>644.95000000000005</v>
      </c>
      <c r="N34" s="28">
        <v>626.29999999999995</v>
      </c>
      <c r="O34" s="39">
        <v>14875500</v>
      </c>
      <c r="P34" s="40">
        <v>-1.4753365456261488E-2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44651</v>
      </c>
      <c r="E35" s="37">
        <v>695.6</v>
      </c>
      <c r="F35" s="37">
        <v>701.78333333333342</v>
      </c>
      <c r="G35" s="38">
        <v>682.86666666666679</v>
      </c>
      <c r="H35" s="38">
        <v>670.13333333333333</v>
      </c>
      <c r="I35" s="38">
        <v>651.2166666666667</v>
      </c>
      <c r="J35" s="38">
        <v>714.51666666666688</v>
      </c>
      <c r="K35" s="38">
        <v>733.43333333333362</v>
      </c>
      <c r="L35" s="38">
        <v>746.16666666666697</v>
      </c>
      <c r="M35" s="28">
        <v>720.7</v>
      </c>
      <c r="N35" s="28">
        <v>689.05</v>
      </c>
      <c r="O35" s="39">
        <v>51370800</v>
      </c>
      <c r="P35" s="40">
        <v>-4.369485088797051E-2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44651</v>
      </c>
      <c r="E36" s="37">
        <v>3375.4</v>
      </c>
      <c r="F36" s="37">
        <v>3371.7333333333336</v>
      </c>
      <c r="G36" s="38">
        <v>3348.8166666666671</v>
      </c>
      <c r="H36" s="38">
        <v>3322.2333333333336</v>
      </c>
      <c r="I36" s="38">
        <v>3299.3166666666671</v>
      </c>
      <c r="J36" s="38">
        <v>3398.3166666666671</v>
      </c>
      <c r="K36" s="38">
        <v>3421.2333333333331</v>
      </c>
      <c r="L36" s="38">
        <v>3447.8166666666671</v>
      </c>
      <c r="M36" s="28">
        <v>3394.65</v>
      </c>
      <c r="N36" s="28">
        <v>3345.15</v>
      </c>
      <c r="O36" s="39">
        <v>2208250</v>
      </c>
      <c r="P36" s="40">
        <v>2.8887594641817123E-2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44651</v>
      </c>
      <c r="E37" s="37">
        <v>15494.1</v>
      </c>
      <c r="F37" s="37">
        <v>15565.516666666668</v>
      </c>
      <c r="G37" s="38">
        <v>15258.033333333336</v>
      </c>
      <c r="H37" s="38">
        <v>15021.966666666669</v>
      </c>
      <c r="I37" s="38">
        <v>14714.483333333337</v>
      </c>
      <c r="J37" s="38">
        <v>15801.583333333336</v>
      </c>
      <c r="K37" s="38">
        <v>16109.066666666669</v>
      </c>
      <c r="L37" s="38">
        <v>16345.133333333335</v>
      </c>
      <c r="M37" s="28">
        <v>15873</v>
      </c>
      <c r="N37" s="28">
        <v>15329.45</v>
      </c>
      <c r="O37" s="39">
        <v>669750</v>
      </c>
      <c r="P37" s="40">
        <v>-4.0404040404040407E-2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44651</v>
      </c>
      <c r="E38" s="37">
        <v>6592</v>
      </c>
      <c r="F38" s="37">
        <v>6629.1500000000005</v>
      </c>
      <c r="G38" s="38">
        <v>6468.4000000000015</v>
      </c>
      <c r="H38" s="38">
        <v>6344.8000000000011</v>
      </c>
      <c r="I38" s="38">
        <v>6184.050000000002</v>
      </c>
      <c r="J38" s="38">
        <v>6752.7500000000009</v>
      </c>
      <c r="K38" s="38">
        <v>6913.4999999999991</v>
      </c>
      <c r="L38" s="38">
        <v>7037.1</v>
      </c>
      <c r="M38" s="28">
        <v>6789.9</v>
      </c>
      <c r="N38" s="28">
        <v>6505.55</v>
      </c>
      <c r="O38" s="39">
        <v>4206750</v>
      </c>
      <c r="P38" s="40">
        <v>-4.2887207781127354E-2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44651</v>
      </c>
      <c r="E39" s="37">
        <v>1961.3</v>
      </c>
      <c r="F39" s="37">
        <v>1972.6666666666667</v>
      </c>
      <c r="G39" s="38">
        <v>1930.8333333333335</v>
      </c>
      <c r="H39" s="38">
        <v>1900.3666666666668</v>
      </c>
      <c r="I39" s="38">
        <v>1858.5333333333335</v>
      </c>
      <c r="J39" s="38">
        <v>2003.1333333333334</v>
      </c>
      <c r="K39" s="38">
        <v>2044.9666666666669</v>
      </c>
      <c r="L39" s="38">
        <v>2075.4333333333334</v>
      </c>
      <c r="M39" s="28">
        <v>2014.5</v>
      </c>
      <c r="N39" s="28">
        <v>1942.2</v>
      </c>
      <c r="O39" s="39">
        <v>1337000</v>
      </c>
      <c r="P39" s="40">
        <v>-3.7437005039596835E-2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44651</v>
      </c>
      <c r="E40" s="37">
        <v>449.9</v>
      </c>
      <c r="F40" s="37">
        <v>452.63333333333338</v>
      </c>
      <c r="G40" s="38">
        <v>441.76666666666677</v>
      </c>
      <c r="H40" s="38">
        <v>433.63333333333338</v>
      </c>
      <c r="I40" s="38">
        <v>422.76666666666677</v>
      </c>
      <c r="J40" s="38">
        <v>460.76666666666677</v>
      </c>
      <c r="K40" s="38">
        <v>471.63333333333344</v>
      </c>
      <c r="L40" s="38">
        <v>479.76666666666677</v>
      </c>
      <c r="M40" s="28">
        <v>463.5</v>
      </c>
      <c r="N40" s="28">
        <v>444.5</v>
      </c>
      <c r="O40" s="39">
        <v>7627200</v>
      </c>
      <c r="P40" s="40">
        <v>-1.8731988472622477E-2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44651</v>
      </c>
      <c r="E41" s="37">
        <v>266.95</v>
      </c>
      <c r="F41" s="37">
        <v>271.55</v>
      </c>
      <c r="G41" s="38">
        <v>260.5</v>
      </c>
      <c r="H41" s="38">
        <v>254.05</v>
      </c>
      <c r="I41" s="38">
        <v>243</v>
      </c>
      <c r="J41" s="38">
        <v>278</v>
      </c>
      <c r="K41" s="38">
        <v>289.05000000000007</v>
      </c>
      <c r="L41" s="38">
        <v>295.5</v>
      </c>
      <c r="M41" s="28">
        <v>282.60000000000002</v>
      </c>
      <c r="N41" s="28">
        <v>265.10000000000002</v>
      </c>
      <c r="O41" s="39">
        <v>28963800</v>
      </c>
      <c r="P41" s="40">
        <v>0.13653058341573668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44651</v>
      </c>
      <c r="E42" s="37">
        <v>101.95</v>
      </c>
      <c r="F42" s="37">
        <v>102.91666666666667</v>
      </c>
      <c r="G42" s="38">
        <v>100.33333333333334</v>
      </c>
      <c r="H42" s="38">
        <v>98.716666666666669</v>
      </c>
      <c r="I42" s="38">
        <v>96.13333333333334</v>
      </c>
      <c r="J42" s="38">
        <v>104.53333333333335</v>
      </c>
      <c r="K42" s="38">
        <v>107.11666666666669</v>
      </c>
      <c r="L42" s="38">
        <v>108.73333333333335</v>
      </c>
      <c r="M42" s="28">
        <v>105.5</v>
      </c>
      <c r="N42" s="28">
        <v>101.3</v>
      </c>
      <c r="O42" s="39">
        <v>116789400</v>
      </c>
      <c r="P42" s="40">
        <v>-4.8154858396109466E-2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44651</v>
      </c>
      <c r="E43" s="37">
        <v>1812.25</v>
      </c>
      <c r="F43" s="37">
        <v>1819.9666666666665</v>
      </c>
      <c r="G43" s="38">
        <v>1798.333333333333</v>
      </c>
      <c r="H43" s="38">
        <v>1784.4166666666665</v>
      </c>
      <c r="I43" s="38">
        <v>1762.7833333333331</v>
      </c>
      <c r="J43" s="38">
        <v>1833.883333333333</v>
      </c>
      <c r="K43" s="38">
        <v>1855.5166666666667</v>
      </c>
      <c r="L43" s="38">
        <v>1869.4333333333329</v>
      </c>
      <c r="M43" s="28">
        <v>1841.6</v>
      </c>
      <c r="N43" s="28">
        <v>1806.05</v>
      </c>
      <c r="O43" s="39">
        <v>1387650</v>
      </c>
      <c r="P43" s="40">
        <v>-3.2962821004216172E-2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44651</v>
      </c>
      <c r="E44" s="37">
        <v>216.3</v>
      </c>
      <c r="F44" s="37">
        <v>218.91666666666666</v>
      </c>
      <c r="G44" s="38">
        <v>212.58333333333331</v>
      </c>
      <c r="H44" s="38">
        <v>208.86666666666665</v>
      </c>
      <c r="I44" s="38">
        <v>202.5333333333333</v>
      </c>
      <c r="J44" s="38">
        <v>222.63333333333333</v>
      </c>
      <c r="K44" s="38">
        <v>228.96666666666664</v>
      </c>
      <c r="L44" s="38">
        <v>232.68333333333334</v>
      </c>
      <c r="M44" s="28">
        <v>225.25</v>
      </c>
      <c r="N44" s="28">
        <v>215.2</v>
      </c>
      <c r="O44" s="39">
        <v>25034400</v>
      </c>
      <c r="P44" s="40">
        <v>4.7709923664122141E-2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44651</v>
      </c>
      <c r="E45" s="37">
        <v>678</v>
      </c>
      <c r="F45" s="37">
        <v>680.80000000000007</v>
      </c>
      <c r="G45" s="38">
        <v>663.20000000000016</v>
      </c>
      <c r="H45" s="38">
        <v>648.40000000000009</v>
      </c>
      <c r="I45" s="38">
        <v>630.80000000000018</v>
      </c>
      <c r="J45" s="38">
        <v>695.60000000000014</v>
      </c>
      <c r="K45" s="38">
        <v>713.2</v>
      </c>
      <c r="L45" s="38">
        <v>728.00000000000011</v>
      </c>
      <c r="M45" s="28">
        <v>698.4</v>
      </c>
      <c r="N45" s="28">
        <v>666</v>
      </c>
      <c r="O45" s="39">
        <v>4684900</v>
      </c>
      <c r="P45" s="40">
        <v>-5.4815801154016866E-2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44651</v>
      </c>
      <c r="E46" s="37">
        <v>639</v>
      </c>
      <c r="F46" s="37">
        <v>643.94999999999993</v>
      </c>
      <c r="G46" s="38">
        <v>630.64999999999986</v>
      </c>
      <c r="H46" s="38">
        <v>622.29999999999995</v>
      </c>
      <c r="I46" s="38">
        <v>608.99999999999989</v>
      </c>
      <c r="J46" s="38">
        <v>652.29999999999984</v>
      </c>
      <c r="K46" s="38">
        <v>665.5999999999998</v>
      </c>
      <c r="L46" s="38">
        <v>673.94999999999982</v>
      </c>
      <c r="M46" s="28">
        <v>657.25</v>
      </c>
      <c r="N46" s="28">
        <v>635.6</v>
      </c>
      <c r="O46" s="39">
        <v>6264750</v>
      </c>
      <c r="P46" s="40">
        <v>4.7004261719729254E-2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44651</v>
      </c>
      <c r="E47" s="37">
        <v>698.05</v>
      </c>
      <c r="F47" s="37">
        <v>699.20000000000016</v>
      </c>
      <c r="G47" s="38">
        <v>690.5500000000003</v>
      </c>
      <c r="H47" s="38">
        <v>683.05000000000018</v>
      </c>
      <c r="I47" s="38">
        <v>674.40000000000032</v>
      </c>
      <c r="J47" s="38">
        <v>706.70000000000027</v>
      </c>
      <c r="K47" s="38">
        <v>715.35000000000014</v>
      </c>
      <c r="L47" s="38">
        <v>722.85000000000025</v>
      </c>
      <c r="M47" s="28">
        <v>707.85</v>
      </c>
      <c r="N47" s="28">
        <v>691.7</v>
      </c>
      <c r="O47" s="39">
        <v>53416600</v>
      </c>
      <c r="P47" s="40">
        <v>-1.8571528311108008E-2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44651</v>
      </c>
      <c r="E48" s="37">
        <v>51.25</v>
      </c>
      <c r="F48" s="37">
        <v>51.516666666666673</v>
      </c>
      <c r="G48" s="38">
        <v>50.483333333333348</v>
      </c>
      <c r="H48" s="38">
        <v>49.716666666666676</v>
      </c>
      <c r="I48" s="38">
        <v>48.683333333333351</v>
      </c>
      <c r="J48" s="38">
        <v>52.283333333333346</v>
      </c>
      <c r="K48" s="38">
        <v>53.316666666666663</v>
      </c>
      <c r="L48" s="38">
        <v>54.083333333333343</v>
      </c>
      <c r="M48" s="28">
        <v>52.55</v>
      </c>
      <c r="N48" s="28">
        <v>50.75</v>
      </c>
      <c r="O48" s="39">
        <v>106764000</v>
      </c>
      <c r="P48" s="40">
        <v>-2.6483570377636096E-3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44651</v>
      </c>
      <c r="E49" s="37">
        <v>334.65</v>
      </c>
      <c r="F49" s="37">
        <v>337.06666666666666</v>
      </c>
      <c r="G49" s="38">
        <v>330.18333333333334</v>
      </c>
      <c r="H49" s="38">
        <v>325.7166666666667</v>
      </c>
      <c r="I49" s="38">
        <v>318.83333333333337</v>
      </c>
      <c r="J49" s="38">
        <v>341.5333333333333</v>
      </c>
      <c r="K49" s="38">
        <v>348.41666666666663</v>
      </c>
      <c r="L49" s="38">
        <v>352.88333333333327</v>
      </c>
      <c r="M49" s="28">
        <v>343.95</v>
      </c>
      <c r="N49" s="28">
        <v>332.6</v>
      </c>
      <c r="O49" s="39">
        <v>19239500</v>
      </c>
      <c r="P49" s="40">
        <v>3.4376159267960928E-2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44651</v>
      </c>
      <c r="E50" s="37">
        <v>14321.45</v>
      </c>
      <c r="F50" s="37">
        <v>14433.016666666668</v>
      </c>
      <c r="G50" s="38">
        <v>14128.433333333336</v>
      </c>
      <c r="H50" s="38">
        <v>13935.416666666668</v>
      </c>
      <c r="I50" s="38">
        <v>13630.833333333336</v>
      </c>
      <c r="J50" s="38">
        <v>14626.033333333336</v>
      </c>
      <c r="K50" s="38">
        <v>14930.616666666669</v>
      </c>
      <c r="L50" s="38">
        <v>15123.633333333337</v>
      </c>
      <c r="M50" s="28">
        <v>14737.6</v>
      </c>
      <c r="N50" s="28">
        <v>14240</v>
      </c>
      <c r="O50" s="39">
        <v>154750</v>
      </c>
      <c r="P50" s="40">
        <v>3.5809906291834004E-2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44651</v>
      </c>
      <c r="E51" s="37">
        <v>349.4</v>
      </c>
      <c r="F51" s="37">
        <v>349.2</v>
      </c>
      <c r="G51" s="38">
        <v>345.75</v>
      </c>
      <c r="H51" s="38">
        <v>342.1</v>
      </c>
      <c r="I51" s="38">
        <v>338.65000000000003</v>
      </c>
      <c r="J51" s="38">
        <v>352.84999999999997</v>
      </c>
      <c r="K51" s="38">
        <v>356.2999999999999</v>
      </c>
      <c r="L51" s="38">
        <v>359.94999999999993</v>
      </c>
      <c r="M51" s="28">
        <v>352.65</v>
      </c>
      <c r="N51" s="28">
        <v>345.55</v>
      </c>
      <c r="O51" s="39">
        <v>26022600</v>
      </c>
      <c r="P51" s="40">
        <v>4.5861997081509277E-3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44651</v>
      </c>
      <c r="E52" s="37">
        <v>3240.35</v>
      </c>
      <c r="F52" s="37">
        <v>3218.9833333333331</v>
      </c>
      <c r="G52" s="38">
        <v>3177.5166666666664</v>
      </c>
      <c r="H52" s="38">
        <v>3114.6833333333334</v>
      </c>
      <c r="I52" s="38">
        <v>3073.2166666666667</v>
      </c>
      <c r="J52" s="38">
        <v>3281.8166666666662</v>
      </c>
      <c r="K52" s="38">
        <v>3323.2833333333324</v>
      </c>
      <c r="L52" s="38">
        <v>3386.1166666666659</v>
      </c>
      <c r="M52" s="28">
        <v>3260.45</v>
      </c>
      <c r="N52" s="28">
        <v>3156.15</v>
      </c>
      <c r="O52" s="39">
        <v>1838200</v>
      </c>
      <c r="P52" s="40">
        <v>-4.4693898763122339E-2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44651</v>
      </c>
      <c r="E53" s="37">
        <v>451.95</v>
      </c>
      <c r="F53" s="37">
        <v>455.86666666666662</v>
      </c>
      <c r="G53" s="38">
        <v>441.73333333333323</v>
      </c>
      <c r="H53" s="38">
        <v>431.51666666666659</v>
      </c>
      <c r="I53" s="38">
        <v>417.38333333333321</v>
      </c>
      <c r="J53" s="38">
        <v>466.08333333333326</v>
      </c>
      <c r="K53" s="38">
        <v>480.21666666666658</v>
      </c>
      <c r="L53" s="38">
        <v>490.43333333333328</v>
      </c>
      <c r="M53" s="28">
        <v>470</v>
      </c>
      <c r="N53" s="28">
        <v>445.65</v>
      </c>
      <c r="O53" s="39">
        <v>3164200</v>
      </c>
      <c r="P53" s="40">
        <v>-4.097714736012608E-2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44651</v>
      </c>
      <c r="E54" s="37">
        <v>214.95</v>
      </c>
      <c r="F54" s="37">
        <v>216.94999999999996</v>
      </c>
      <c r="G54" s="38">
        <v>211.19999999999993</v>
      </c>
      <c r="H54" s="38">
        <v>207.44999999999996</v>
      </c>
      <c r="I54" s="38">
        <v>201.69999999999993</v>
      </c>
      <c r="J54" s="38">
        <v>220.69999999999993</v>
      </c>
      <c r="K54" s="38">
        <v>226.45</v>
      </c>
      <c r="L54" s="38">
        <v>230.19999999999993</v>
      </c>
      <c r="M54" s="28">
        <v>222.7</v>
      </c>
      <c r="N54" s="28">
        <v>213.2</v>
      </c>
      <c r="O54" s="39">
        <v>43918200</v>
      </c>
      <c r="P54" s="40">
        <v>-1.0343149184716476E-2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44651</v>
      </c>
      <c r="E55" s="37">
        <v>591.6</v>
      </c>
      <c r="F55" s="37">
        <v>594.93333333333339</v>
      </c>
      <c r="G55" s="38">
        <v>583.06666666666683</v>
      </c>
      <c r="H55" s="38">
        <v>574.53333333333342</v>
      </c>
      <c r="I55" s="38">
        <v>562.66666666666686</v>
      </c>
      <c r="J55" s="38">
        <v>603.46666666666681</v>
      </c>
      <c r="K55" s="38">
        <v>615.33333333333337</v>
      </c>
      <c r="L55" s="38">
        <v>623.86666666666679</v>
      </c>
      <c r="M55" s="28">
        <v>606.79999999999995</v>
      </c>
      <c r="N55" s="28">
        <v>586.4</v>
      </c>
      <c r="O55" s="39">
        <v>3179475</v>
      </c>
      <c r="P55" s="40">
        <v>-2.3652694610778444E-2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44651</v>
      </c>
      <c r="E56" s="37">
        <v>415.5</v>
      </c>
      <c r="F56" s="37">
        <v>410.01666666666665</v>
      </c>
      <c r="G56" s="38">
        <v>401.5333333333333</v>
      </c>
      <c r="H56" s="38">
        <v>387.56666666666666</v>
      </c>
      <c r="I56" s="38">
        <v>379.08333333333331</v>
      </c>
      <c r="J56" s="38">
        <v>423.98333333333329</v>
      </c>
      <c r="K56" s="38">
        <v>432.46666666666664</v>
      </c>
      <c r="L56" s="38">
        <v>446.43333333333328</v>
      </c>
      <c r="M56" s="28">
        <v>418.5</v>
      </c>
      <c r="N56" s="28">
        <v>396.05</v>
      </c>
      <c r="O56" s="39">
        <v>1746000</v>
      </c>
      <c r="P56" s="40">
        <v>-8.0568720379146919E-2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44651</v>
      </c>
      <c r="E57" s="37">
        <v>670.1</v>
      </c>
      <c r="F57" s="37">
        <v>666.61666666666667</v>
      </c>
      <c r="G57" s="38">
        <v>655.68333333333339</v>
      </c>
      <c r="H57" s="38">
        <v>641.26666666666677</v>
      </c>
      <c r="I57" s="38">
        <v>630.33333333333348</v>
      </c>
      <c r="J57" s="38">
        <v>681.0333333333333</v>
      </c>
      <c r="K57" s="38">
        <v>691.96666666666647</v>
      </c>
      <c r="L57" s="38">
        <v>706.38333333333321</v>
      </c>
      <c r="M57" s="28">
        <v>677.55</v>
      </c>
      <c r="N57" s="28">
        <v>652.20000000000005</v>
      </c>
      <c r="O57" s="39">
        <v>9085000</v>
      </c>
      <c r="P57" s="40">
        <v>6.6481994459833792E-3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44651</v>
      </c>
      <c r="E58" s="37">
        <v>990.7</v>
      </c>
      <c r="F58" s="37">
        <v>987.11666666666679</v>
      </c>
      <c r="G58" s="38">
        <v>977.63333333333355</v>
      </c>
      <c r="H58" s="38">
        <v>964.56666666666672</v>
      </c>
      <c r="I58" s="38">
        <v>955.08333333333348</v>
      </c>
      <c r="J58" s="38">
        <v>1000.1833333333336</v>
      </c>
      <c r="K58" s="38">
        <v>1009.6666666666667</v>
      </c>
      <c r="L58" s="38">
        <v>1022.7333333333337</v>
      </c>
      <c r="M58" s="28">
        <v>996.6</v>
      </c>
      <c r="N58" s="28">
        <v>974.05</v>
      </c>
      <c r="O58" s="39">
        <v>9036950</v>
      </c>
      <c r="P58" s="40">
        <v>1.5707188778492111E-2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44651</v>
      </c>
      <c r="E59" s="37">
        <v>179.05</v>
      </c>
      <c r="F59" s="37">
        <v>179.96666666666667</v>
      </c>
      <c r="G59" s="38">
        <v>172.83333333333334</v>
      </c>
      <c r="H59" s="38">
        <v>166.61666666666667</v>
      </c>
      <c r="I59" s="38">
        <v>159.48333333333335</v>
      </c>
      <c r="J59" s="38">
        <v>186.18333333333334</v>
      </c>
      <c r="K59" s="38">
        <v>193.31666666666666</v>
      </c>
      <c r="L59" s="38">
        <v>199.53333333333333</v>
      </c>
      <c r="M59" s="28">
        <v>187.1</v>
      </c>
      <c r="N59" s="28">
        <v>173.75</v>
      </c>
      <c r="O59" s="39">
        <v>36384600</v>
      </c>
      <c r="P59" s="40">
        <v>8.2469074097213546E-2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44651</v>
      </c>
      <c r="E60" s="37">
        <v>4279.75</v>
      </c>
      <c r="F60" s="37">
        <v>4300.8</v>
      </c>
      <c r="G60" s="38">
        <v>4228.9500000000007</v>
      </c>
      <c r="H60" s="38">
        <v>4178.1500000000005</v>
      </c>
      <c r="I60" s="38">
        <v>4106.3000000000011</v>
      </c>
      <c r="J60" s="38">
        <v>4351.6000000000004</v>
      </c>
      <c r="K60" s="38">
        <v>4423.4500000000007</v>
      </c>
      <c r="L60" s="38">
        <v>4474.25</v>
      </c>
      <c r="M60" s="28">
        <v>4372.6499999999996</v>
      </c>
      <c r="N60" s="28">
        <v>4250</v>
      </c>
      <c r="O60" s="39">
        <v>1750200</v>
      </c>
      <c r="P60" s="40">
        <v>2.004119464469619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44651</v>
      </c>
      <c r="E61" s="37">
        <v>1495.05</v>
      </c>
      <c r="F61" s="37">
        <v>1481.8999999999999</v>
      </c>
      <c r="G61" s="38">
        <v>1465.9999999999998</v>
      </c>
      <c r="H61" s="38">
        <v>1436.9499999999998</v>
      </c>
      <c r="I61" s="38">
        <v>1421.0499999999997</v>
      </c>
      <c r="J61" s="38">
        <v>1510.9499999999998</v>
      </c>
      <c r="K61" s="38">
        <v>1526.85</v>
      </c>
      <c r="L61" s="38">
        <v>1555.8999999999999</v>
      </c>
      <c r="M61" s="28">
        <v>1497.8</v>
      </c>
      <c r="N61" s="28">
        <v>1452.85</v>
      </c>
      <c r="O61" s="39">
        <v>2488850</v>
      </c>
      <c r="P61" s="40">
        <v>6.8841124304824891E-2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44651</v>
      </c>
      <c r="E62" s="37">
        <v>595</v>
      </c>
      <c r="F62" s="37">
        <v>597.4</v>
      </c>
      <c r="G62" s="38">
        <v>589.9</v>
      </c>
      <c r="H62" s="38">
        <v>584.79999999999995</v>
      </c>
      <c r="I62" s="38">
        <v>577.29999999999995</v>
      </c>
      <c r="J62" s="38">
        <v>602.5</v>
      </c>
      <c r="K62" s="38">
        <v>610</v>
      </c>
      <c r="L62" s="38">
        <v>615.1</v>
      </c>
      <c r="M62" s="28">
        <v>604.9</v>
      </c>
      <c r="N62" s="28">
        <v>592.29999999999995</v>
      </c>
      <c r="O62" s="39">
        <v>5949600</v>
      </c>
      <c r="P62" s="40">
        <v>1.3491414554374489E-2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44651</v>
      </c>
      <c r="E63" s="37">
        <v>767.85</v>
      </c>
      <c r="F63" s="37">
        <v>767.08333333333337</v>
      </c>
      <c r="G63" s="38">
        <v>756.66666666666674</v>
      </c>
      <c r="H63" s="38">
        <v>745.48333333333335</v>
      </c>
      <c r="I63" s="38">
        <v>735.06666666666672</v>
      </c>
      <c r="J63" s="38">
        <v>778.26666666666677</v>
      </c>
      <c r="K63" s="38">
        <v>788.68333333333351</v>
      </c>
      <c r="L63" s="38">
        <v>799.86666666666679</v>
      </c>
      <c r="M63" s="28">
        <v>777.5</v>
      </c>
      <c r="N63" s="28">
        <v>755.9</v>
      </c>
      <c r="O63" s="39">
        <v>825000</v>
      </c>
      <c r="P63" s="40">
        <v>3.8022813688212928E-3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44651</v>
      </c>
      <c r="E64" s="37">
        <v>399.9</v>
      </c>
      <c r="F64" s="37">
        <v>398.63333333333327</v>
      </c>
      <c r="G64" s="38">
        <v>391.81666666666655</v>
      </c>
      <c r="H64" s="38">
        <v>383.73333333333329</v>
      </c>
      <c r="I64" s="38">
        <v>376.91666666666657</v>
      </c>
      <c r="J64" s="38">
        <v>406.71666666666653</v>
      </c>
      <c r="K64" s="38">
        <v>413.53333333333325</v>
      </c>
      <c r="L64" s="38">
        <v>421.6166666666665</v>
      </c>
      <c r="M64" s="28">
        <v>405.45</v>
      </c>
      <c r="N64" s="28">
        <v>390.55</v>
      </c>
      <c r="O64" s="39">
        <v>4219600</v>
      </c>
      <c r="P64" s="40">
        <v>7.8267675450039136E-4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44651</v>
      </c>
      <c r="E65" s="37">
        <v>123.4</v>
      </c>
      <c r="F65" s="37">
        <v>124.11666666666667</v>
      </c>
      <c r="G65" s="38">
        <v>121.48333333333335</v>
      </c>
      <c r="H65" s="38">
        <v>119.56666666666668</v>
      </c>
      <c r="I65" s="38">
        <v>116.93333333333335</v>
      </c>
      <c r="J65" s="38">
        <v>126.03333333333335</v>
      </c>
      <c r="K65" s="38">
        <v>128.66666666666669</v>
      </c>
      <c r="L65" s="38">
        <v>130.58333333333334</v>
      </c>
      <c r="M65" s="28">
        <v>126.75</v>
      </c>
      <c r="N65" s="28">
        <v>122.2</v>
      </c>
      <c r="O65" s="39">
        <v>9819200</v>
      </c>
      <c r="P65" s="40">
        <v>-3.0221625251846879E-2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44651</v>
      </c>
      <c r="E66" s="37">
        <v>997.35</v>
      </c>
      <c r="F66" s="37">
        <v>1002.7833333333333</v>
      </c>
      <c r="G66" s="38">
        <v>980.56666666666661</v>
      </c>
      <c r="H66" s="38">
        <v>963.7833333333333</v>
      </c>
      <c r="I66" s="38">
        <v>941.56666666666661</v>
      </c>
      <c r="J66" s="38">
        <v>1019.5666666666666</v>
      </c>
      <c r="K66" s="38">
        <v>1041.7833333333333</v>
      </c>
      <c r="L66" s="38">
        <v>1058.5666666666666</v>
      </c>
      <c r="M66" s="28">
        <v>1025</v>
      </c>
      <c r="N66" s="28">
        <v>986</v>
      </c>
      <c r="O66" s="39">
        <v>1482600</v>
      </c>
      <c r="P66" s="40">
        <v>4.1297935103244837E-2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44651</v>
      </c>
      <c r="E67" s="37">
        <v>546</v>
      </c>
      <c r="F67" s="37">
        <v>541.9</v>
      </c>
      <c r="G67" s="38">
        <v>536.4</v>
      </c>
      <c r="H67" s="38">
        <v>526.79999999999995</v>
      </c>
      <c r="I67" s="38">
        <v>521.29999999999995</v>
      </c>
      <c r="J67" s="38">
        <v>551.5</v>
      </c>
      <c r="K67" s="38">
        <v>557</v>
      </c>
      <c r="L67" s="38">
        <v>566.6</v>
      </c>
      <c r="M67" s="28">
        <v>547.4</v>
      </c>
      <c r="N67" s="28">
        <v>532.29999999999995</v>
      </c>
      <c r="O67" s="39">
        <v>13112500</v>
      </c>
      <c r="P67" s="40">
        <v>-4.6493974760413699E-3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44651</v>
      </c>
      <c r="E68" s="37">
        <v>1486.2</v>
      </c>
      <c r="F68" s="37">
        <v>1498.4666666666665</v>
      </c>
      <c r="G68" s="38">
        <v>1435.083333333333</v>
      </c>
      <c r="H68" s="38">
        <v>1383.9666666666665</v>
      </c>
      <c r="I68" s="38">
        <v>1320.583333333333</v>
      </c>
      <c r="J68" s="38">
        <v>1549.583333333333</v>
      </c>
      <c r="K68" s="38">
        <v>1612.9666666666667</v>
      </c>
      <c r="L68" s="38">
        <v>1664.083333333333</v>
      </c>
      <c r="M68" s="28">
        <v>1561.85</v>
      </c>
      <c r="N68" s="28">
        <v>1447.35</v>
      </c>
      <c r="O68" s="39">
        <v>563500</v>
      </c>
      <c r="P68" s="40">
        <v>-7.7741407528641573E-2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44651</v>
      </c>
      <c r="E69" s="37">
        <v>2019.55</v>
      </c>
      <c r="F69" s="37">
        <v>2043</v>
      </c>
      <c r="G69" s="38">
        <v>1986</v>
      </c>
      <c r="H69" s="38">
        <v>1952.45</v>
      </c>
      <c r="I69" s="38">
        <v>1895.45</v>
      </c>
      <c r="J69" s="38">
        <v>2076.5500000000002</v>
      </c>
      <c r="K69" s="38">
        <v>2133.5500000000002</v>
      </c>
      <c r="L69" s="38">
        <v>2167.1</v>
      </c>
      <c r="M69" s="28">
        <v>2100</v>
      </c>
      <c r="N69" s="28">
        <v>2009.45</v>
      </c>
      <c r="O69" s="39">
        <v>1727750</v>
      </c>
      <c r="P69" s="40">
        <v>-2.1382044746530729E-2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44651</v>
      </c>
      <c r="E70" s="37">
        <v>273.89999999999998</v>
      </c>
      <c r="F70" s="37">
        <v>275</v>
      </c>
      <c r="G70" s="38">
        <v>270.14999999999998</v>
      </c>
      <c r="H70" s="38">
        <v>266.39999999999998</v>
      </c>
      <c r="I70" s="38">
        <v>261.54999999999995</v>
      </c>
      <c r="J70" s="38">
        <v>278.75</v>
      </c>
      <c r="K70" s="38">
        <v>283.60000000000002</v>
      </c>
      <c r="L70" s="38">
        <v>287.35000000000002</v>
      </c>
      <c r="M70" s="28">
        <v>279.85000000000002</v>
      </c>
      <c r="N70" s="28">
        <v>271.25</v>
      </c>
      <c r="O70" s="39">
        <v>14710800</v>
      </c>
      <c r="P70" s="40">
        <v>-1.5848592091090938E-2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44651</v>
      </c>
      <c r="E71" s="37">
        <v>4309.55</v>
      </c>
      <c r="F71" s="37">
        <v>4299.5999999999995</v>
      </c>
      <c r="G71" s="38">
        <v>4263.1999999999989</v>
      </c>
      <c r="H71" s="38">
        <v>4216.8499999999995</v>
      </c>
      <c r="I71" s="38">
        <v>4180.4499999999989</v>
      </c>
      <c r="J71" s="38">
        <v>4345.9499999999989</v>
      </c>
      <c r="K71" s="38">
        <v>4382.3499999999985</v>
      </c>
      <c r="L71" s="38">
        <v>4428.6999999999989</v>
      </c>
      <c r="M71" s="28">
        <v>4336</v>
      </c>
      <c r="N71" s="28">
        <v>4253.25</v>
      </c>
      <c r="O71" s="39">
        <v>2479900</v>
      </c>
      <c r="P71" s="40">
        <v>-2.0769990128331688E-2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44651</v>
      </c>
      <c r="E72" s="37">
        <v>4109.3999999999996</v>
      </c>
      <c r="F72" s="37">
        <v>4134.1499999999996</v>
      </c>
      <c r="G72" s="38">
        <v>4061.3499999999995</v>
      </c>
      <c r="H72" s="38">
        <v>4013.2999999999997</v>
      </c>
      <c r="I72" s="38">
        <v>3940.4999999999995</v>
      </c>
      <c r="J72" s="38">
        <v>4182.1999999999989</v>
      </c>
      <c r="K72" s="38">
        <v>4254.9999999999982</v>
      </c>
      <c r="L72" s="38">
        <v>4303.0499999999993</v>
      </c>
      <c r="M72" s="28">
        <v>4206.95</v>
      </c>
      <c r="N72" s="28">
        <v>4086.1</v>
      </c>
      <c r="O72" s="39">
        <v>573125</v>
      </c>
      <c r="P72" s="40">
        <v>4.133545310015898E-2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44651</v>
      </c>
      <c r="E73" s="37">
        <v>355.5</v>
      </c>
      <c r="F73" s="37">
        <v>353.95</v>
      </c>
      <c r="G73" s="38">
        <v>346.65</v>
      </c>
      <c r="H73" s="38">
        <v>337.8</v>
      </c>
      <c r="I73" s="38">
        <v>330.5</v>
      </c>
      <c r="J73" s="38">
        <v>362.79999999999995</v>
      </c>
      <c r="K73" s="38">
        <v>370.1</v>
      </c>
      <c r="L73" s="38">
        <v>378.94999999999993</v>
      </c>
      <c r="M73" s="28">
        <v>361.25</v>
      </c>
      <c r="N73" s="28">
        <v>345.1</v>
      </c>
      <c r="O73" s="39">
        <v>37616700</v>
      </c>
      <c r="P73" s="40">
        <v>-4.032665431890891E-2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44651</v>
      </c>
      <c r="E74" s="37">
        <v>3907.7</v>
      </c>
      <c r="F74" s="37">
        <v>3930.1833333333329</v>
      </c>
      <c r="G74" s="38">
        <v>3870.3666666666659</v>
      </c>
      <c r="H74" s="38">
        <v>3833.0333333333328</v>
      </c>
      <c r="I74" s="38">
        <v>3773.2166666666658</v>
      </c>
      <c r="J74" s="38">
        <v>3967.516666666666</v>
      </c>
      <c r="K74" s="38">
        <v>4027.3333333333326</v>
      </c>
      <c r="L74" s="38">
        <v>4064.6666666666661</v>
      </c>
      <c r="M74" s="28">
        <v>3990</v>
      </c>
      <c r="N74" s="28">
        <v>3892.85</v>
      </c>
      <c r="O74" s="39">
        <v>3174750</v>
      </c>
      <c r="P74" s="40">
        <v>3.449961305038491E-2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44651</v>
      </c>
      <c r="E75" s="37">
        <v>2313</v>
      </c>
      <c r="F75" s="37">
        <v>2335.3666666666668</v>
      </c>
      <c r="G75" s="38">
        <v>2272.6333333333337</v>
      </c>
      <c r="H75" s="38">
        <v>2232.2666666666669</v>
      </c>
      <c r="I75" s="38">
        <v>2169.5333333333338</v>
      </c>
      <c r="J75" s="38">
        <v>2375.7333333333336</v>
      </c>
      <c r="K75" s="38">
        <v>2438.4666666666672</v>
      </c>
      <c r="L75" s="38">
        <v>2478.8333333333335</v>
      </c>
      <c r="M75" s="28">
        <v>2398.1</v>
      </c>
      <c r="N75" s="28">
        <v>2295</v>
      </c>
      <c r="O75" s="39">
        <v>3398500</v>
      </c>
      <c r="P75" s="40">
        <v>-9.2602119559625476E-4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44651</v>
      </c>
      <c r="E76" s="37">
        <v>1674.25</v>
      </c>
      <c r="F76" s="37">
        <v>1649.3999999999999</v>
      </c>
      <c r="G76" s="38">
        <v>1604.8499999999997</v>
      </c>
      <c r="H76" s="38">
        <v>1535.4499999999998</v>
      </c>
      <c r="I76" s="38">
        <v>1490.8999999999996</v>
      </c>
      <c r="J76" s="38">
        <v>1718.7999999999997</v>
      </c>
      <c r="K76" s="38">
        <v>1763.35</v>
      </c>
      <c r="L76" s="38">
        <v>1832.7499999999998</v>
      </c>
      <c r="M76" s="28">
        <v>1693.95</v>
      </c>
      <c r="N76" s="28">
        <v>1580</v>
      </c>
      <c r="O76" s="39">
        <v>6290900</v>
      </c>
      <c r="P76" s="40">
        <v>-1.7185083347654236E-2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44651</v>
      </c>
      <c r="E77" s="37">
        <v>151.44999999999999</v>
      </c>
      <c r="F77" s="37">
        <v>152.11666666666665</v>
      </c>
      <c r="G77" s="38">
        <v>149.7833333333333</v>
      </c>
      <c r="H77" s="38">
        <v>148.11666666666665</v>
      </c>
      <c r="I77" s="38">
        <v>145.7833333333333</v>
      </c>
      <c r="J77" s="38">
        <v>153.7833333333333</v>
      </c>
      <c r="K77" s="38">
        <v>156.11666666666662</v>
      </c>
      <c r="L77" s="38">
        <v>157.7833333333333</v>
      </c>
      <c r="M77" s="28">
        <v>154.44999999999999</v>
      </c>
      <c r="N77" s="28">
        <v>150.44999999999999</v>
      </c>
      <c r="O77" s="39">
        <v>21906000</v>
      </c>
      <c r="P77" s="40">
        <v>6.9501903028297207E-3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44651</v>
      </c>
      <c r="E78" s="37">
        <v>94.8</v>
      </c>
      <c r="F78" s="37">
        <v>95.366666666666674</v>
      </c>
      <c r="G78" s="38">
        <v>93.233333333333348</v>
      </c>
      <c r="H78" s="38">
        <v>91.666666666666671</v>
      </c>
      <c r="I78" s="38">
        <v>89.533333333333346</v>
      </c>
      <c r="J78" s="38">
        <v>96.933333333333351</v>
      </c>
      <c r="K78" s="38">
        <v>99.066666666666677</v>
      </c>
      <c r="L78" s="38">
        <v>100.63333333333335</v>
      </c>
      <c r="M78" s="28">
        <v>97.5</v>
      </c>
      <c r="N78" s="28">
        <v>93.8</v>
      </c>
      <c r="O78" s="39">
        <v>63670000</v>
      </c>
      <c r="P78" s="40">
        <v>-2.6898976004890721E-2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44651</v>
      </c>
      <c r="E79" s="37">
        <v>128.80000000000001</v>
      </c>
      <c r="F79" s="37">
        <v>129.46666666666667</v>
      </c>
      <c r="G79" s="38">
        <v>125.43333333333334</v>
      </c>
      <c r="H79" s="38">
        <v>122.06666666666666</v>
      </c>
      <c r="I79" s="38">
        <v>118.03333333333333</v>
      </c>
      <c r="J79" s="38">
        <v>132.83333333333334</v>
      </c>
      <c r="K79" s="38">
        <v>136.8666666666667</v>
      </c>
      <c r="L79" s="38">
        <v>140.23333333333335</v>
      </c>
      <c r="M79" s="28">
        <v>133.5</v>
      </c>
      <c r="N79" s="28">
        <v>126.1</v>
      </c>
      <c r="O79" s="39">
        <v>14726400</v>
      </c>
      <c r="P79" s="40">
        <v>2.8328611898016999E-3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44651</v>
      </c>
      <c r="E80" s="37">
        <v>144.94999999999999</v>
      </c>
      <c r="F80" s="37">
        <v>146.43333333333331</v>
      </c>
      <c r="G80" s="38">
        <v>142.66666666666663</v>
      </c>
      <c r="H80" s="38">
        <v>140.38333333333333</v>
      </c>
      <c r="I80" s="38">
        <v>136.61666666666665</v>
      </c>
      <c r="J80" s="38">
        <v>148.71666666666661</v>
      </c>
      <c r="K80" s="38">
        <v>152.48333333333332</v>
      </c>
      <c r="L80" s="38">
        <v>154.76666666666659</v>
      </c>
      <c r="M80" s="28">
        <v>150.19999999999999</v>
      </c>
      <c r="N80" s="28">
        <v>144.15</v>
      </c>
      <c r="O80" s="39">
        <v>32708200</v>
      </c>
      <c r="P80" s="40">
        <v>0.19714221924536726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44651</v>
      </c>
      <c r="E81" s="37">
        <v>447.55</v>
      </c>
      <c r="F81" s="37">
        <v>448.34999999999997</v>
      </c>
      <c r="G81" s="38">
        <v>444.24999999999994</v>
      </c>
      <c r="H81" s="38">
        <v>440.95</v>
      </c>
      <c r="I81" s="38">
        <v>436.84999999999997</v>
      </c>
      <c r="J81" s="38">
        <v>451.64999999999992</v>
      </c>
      <c r="K81" s="38">
        <v>455.74999999999994</v>
      </c>
      <c r="L81" s="38">
        <v>459.0499999999999</v>
      </c>
      <c r="M81" s="28">
        <v>452.45</v>
      </c>
      <c r="N81" s="28">
        <v>445.05</v>
      </c>
      <c r="O81" s="39">
        <v>7479600</v>
      </c>
      <c r="P81" s="40">
        <v>-9.894961181306134E-3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44651</v>
      </c>
      <c r="E82" s="37">
        <v>39.299999999999997</v>
      </c>
      <c r="F82" s="37">
        <v>39.6</v>
      </c>
      <c r="G82" s="38">
        <v>38.650000000000006</v>
      </c>
      <c r="H82" s="38">
        <v>38.000000000000007</v>
      </c>
      <c r="I82" s="38">
        <v>37.050000000000011</v>
      </c>
      <c r="J82" s="38">
        <v>40.25</v>
      </c>
      <c r="K82" s="38">
        <v>41.2</v>
      </c>
      <c r="L82" s="38">
        <v>41.849999999999994</v>
      </c>
      <c r="M82" s="28">
        <v>40.549999999999997</v>
      </c>
      <c r="N82" s="28">
        <v>38.950000000000003</v>
      </c>
      <c r="O82" s="39">
        <v>99630000</v>
      </c>
      <c r="P82" s="40">
        <v>6.5924073653102974E-3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44651</v>
      </c>
      <c r="E83" s="37">
        <v>630.54999999999995</v>
      </c>
      <c r="F83" s="37">
        <v>627.55000000000007</v>
      </c>
      <c r="G83" s="38">
        <v>620.10000000000014</v>
      </c>
      <c r="H83" s="38">
        <v>609.65000000000009</v>
      </c>
      <c r="I83" s="38">
        <v>602.20000000000016</v>
      </c>
      <c r="J83" s="38">
        <v>638.00000000000011</v>
      </c>
      <c r="K83" s="38">
        <v>645.45000000000016</v>
      </c>
      <c r="L83" s="38">
        <v>655.90000000000009</v>
      </c>
      <c r="M83" s="28">
        <v>635</v>
      </c>
      <c r="N83" s="28">
        <v>617.1</v>
      </c>
      <c r="O83" s="39">
        <v>2356900</v>
      </c>
      <c r="P83" s="40">
        <v>1.4549524342473419E-2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44651</v>
      </c>
      <c r="E84" s="37">
        <v>713.8</v>
      </c>
      <c r="F84" s="37">
        <v>721.0333333333333</v>
      </c>
      <c r="G84" s="38">
        <v>700.76666666666665</v>
      </c>
      <c r="H84" s="38">
        <v>687.73333333333335</v>
      </c>
      <c r="I84" s="38">
        <v>667.4666666666667</v>
      </c>
      <c r="J84" s="38">
        <v>734.06666666666661</v>
      </c>
      <c r="K84" s="38">
        <v>754.33333333333326</v>
      </c>
      <c r="L84" s="38">
        <v>767.36666666666656</v>
      </c>
      <c r="M84" s="28">
        <v>741.3</v>
      </c>
      <c r="N84" s="28">
        <v>708</v>
      </c>
      <c r="O84" s="39">
        <v>9180000</v>
      </c>
      <c r="P84" s="40">
        <v>2.6558568632932624E-2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44651</v>
      </c>
      <c r="E85" s="37">
        <v>1491.55</v>
      </c>
      <c r="F85" s="37">
        <v>1498.3333333333333</v>
      </c>
      <c r="G85" s="38">
        <v>1475.2166666666665</v>
      </c>
      <c r="H85" s="38">
        <v>1458.8833333333332</v>
      </c>
      <c r="I85" s="38">
        <v>1435.7666666666664</v>
      </c>
      <c r="J85" s="38">
        <v>1514.6666666666665</v>
      </c>
      <c r="K85" s="38">
        <v>1537.7833333333333</v>
      </c>
      <c r="L85" s="38">
        <v>1554.1166666666666</v>
      </c>
      <c r="M85" s="28">
        <v>1521.45</v>
      </c>
      <c r="N85" s="28">
        <v>1482</v>
      </c>
      <c r="O85" s="39">
        <v>4930250</v>
      </c>
      <c r="P85" s="40">
        <v>5.9014654200649826E-3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44651</v>
      </c>
      <c r="E86" s="37">
        <v>293.8</v>
      </c>
      <c r="F86" s="37">
        <v>295.2</v>
      </c>
      <c r="G86" s="38">
        <v>288.64999999999998</v>
      </c>
      <c r="H86" s="38">
        <v>283.5</v>
      </c>
      <c r="I86" s="38">
        <v>276.95</v>
      </c>
      <c r="J86" s="38">
        <v>300.34999999999997</v>
      </c>
      <c r="K86" s="38">
        <v>306.90000000000003</v>
      </c>
      <c r="L86" s="38">
        <v>312.04999999999995</v>
      </c>
      <c r="M86" s="28">
        <v>301.75</v>
      </c>
      <c r="N86" s="28">
        <v>290.05</v>
      </c>
      <c r="O86" s="39">
        <v>11214250</v>
      </c>
      <c r="P86" s="40">
        <v>-4.1293874741913286E-3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44651</v>
      </c>
      <c r="E87" s="37">
        <v>1556.1</v>
      </c>
      <c r="F87" s="37">
        <v>1555.45</v>
      </c>
      <c r="G87" s="38">
        <v>1535.8000000000002</v>
      </c>
      <c r="H87" s="38">
        <v>1515.5000000000002</v>
      </c>
      <c r="I87" s="38">
        <v>1495.8500000000004</v>
      </c>
      <c r="J87" s="38">
        <v>1575.75</v>
      </c>
      <c r="K87" s="38">
        <v>1595.4</v>
      </c>
      <c r="L87" s="38">
        <v>1615.6999999999998</v>
      </c>
      <c r="M87" s="28">
        <v>1575.1</v>
      </c>
      <c r="N87" s="28">
        <v>1535.15</v>
      </c>
      <c r="O87" s="39">
        <v>10711725</v>
      </c>
      <c r="P87" s="40">
        <v>-2.5116721424865988E-2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44651</v>
      </c>
      <c r="E88" s="37">
        <v>268.60000000000002</v>
      </c>
      <c r="F88" s="37">
        <v>271</v>
      </c>
      <c r="G88" s="38">
        <v>264.39999999999998</v>
      </c>
      <c r="H88" s="38">
        <v>260.2</v>
      </c>
      <c r="I88" s="38">
        <v>253.59999999999997</v>
      </c>
      <c r="J88" s="38">
        <v>275.2</v>
      </c>
      <c r="K88" s="38">
        <v>281.8</v>
      </c>
      <c r="L88" s="38">
        <v>286</v>
      </c>
      <c r="M88" s="28">
        <v>277.60000000000002</v>
      </c>
      <c r="N88" s="28">
        <v>266.8</v>
      </c>
      <c r="O88" s="39">
        <v>2118200</v>
      </c>
      <c r="P88" s="40">
        <v>8.6312118570183088E-2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44651</v>
      </c>
      <c r="E89" s="37">
        <v>510.1</v>
      </c>
      <c r="F89" s="37">
        <v>524.13333333333333</v>
      </c>
      <c r="G89" s="38">
        <v>492.41666666666663</v>
      </c>
      <c r="H89" s="38">
        <v>474.73333333333329</v>
      </c>
      <c r="I89" s="38">
        <v>443.01666666666659</v>
      </c>
      <c r="J89" s="38">
        <v>541.81666666666661</v>
      </c>
      <c r="K89" s="38">
        <v>573.5333333333333</v>
      </c>
      <c r="L89" s="38">
        <v>591.2166666666667</v>
      </c>
      <c r="M89" s="28">
        <v>555.85</v>
      </c>
      <c r="N89" s="28">
        <v>506.45</v>
      </c>
      <c r="O89" s="39">
        <v>2936250</v>
      </c>
      <c r="P89" s="40">
        <v>-2.3284823284823286E-2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44651</v>
      </c>
      <c r="E90" s="37">
        <v>1363.65</v>
      </c>
      <c r="F90" s="37">
        <v>1367.7</v>
      </c>
      <c r="G90" s="38">
        <v>1342.3500000000001</v>
      </c>
      <c r="H90" s="38">
        <v>1321.0500000000002</v>
      </c>
      <c r="I90" s="38">
        <v>1295.7000000000003</v>
      </c>
      <c r="J90" s="38">
        <v>1389</v>
      </c>
      <c r="K90" s="38">
        <v>1414.35</v>
      </c>
      <c r="L90" s="38">
        <v>1435.6499999999999</v>
      </c>
      <c r="M90" s="28">
        <v>1393.05</v>
      </c>
      <c r="N90" s="28">
        <v>1346.4</v>
      </c>
      <c r="O90" s="39">
        <v>1820675</v>
      </c>
      <c r="P90" s="40">
        <v>-7.37071048815853E-2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44651</v>
      </c>
      <c r="E91" s="37">
        <v>1128.0999999999999</v>
      </c>
      <c r="F91" s="37">
        <v>1122.6499999999999</v>
      </c>
      <c r="G91" s="38">
        <v>1112.4499999999998</v>
      </c>
      <c r="H91" s="38">
        <v>1096.8</v>
      </c>
      <c r="I91" s="38">
        <v>1086.5999999999999</v>
      </c>
      <c r="J91" s="38">
        <v>1138.2999999999997</v>
      </c>
      <c r="K91" s="38">
        <v>1148.5</v>
      </c>
      <c r="L91" s="38">
        <v>1164.1499999999996</v>
      </c>
      <c r="M91" s="28">
        <v>1132.8499999999999</v>
      </c>
      <c r="N91" s="28">
        <v>1107</v>
      </c>
      <c r="O91" s="39">
        <v>4980000</v>
      </c>
      <c r="P91" s="40">
        <v>-6.6191636977311077E-2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44651</v>
      </c>
      <c r="E92" s="37">
        <v>1193</v>
      </c>
      <c r="F92" s="37">
        <v>1188.4666666666667</v>
      </c>
      <c r="G92" s="38">
        <v>1180.7833333333333</v>
      </c>
      <c r="H92" s="38">
        <v>1168.5666666666666</v>
      </c>
      <c r="I92" s="38">
        <v>1160.8833333333332</v>
      </c>
      <c r="J92" s="38">
        <v>1200.6833333333334</v>
      </c>
      <c r="K92" s="38">
        <v>1208.3666666666668</v>
      </c>
      <c r="L92" s="38">
        <v>1220.5833333333335</v>
      </c>
      <c r="M92" s="28">
        <v>1196.1500000000001</v>
      </c>
      <c r="N92" s="28">
        <v>1176.25</v>
      </c>
      <c r="O92" s="39">
        <v>20491100</v>
      </c>
      <c r="P92" s="40">
        <v>-7.0553916081544047E-3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44651</v>
      </c>
      <c r="E93" s="37">
        <v>2241.85</v>
      </c>
      <c r="F93" s="37">
        <v>2246.3666666666663</v>
      </c>
      <c r="G93" s="38">
        <v>2206.5333333333328</v>
      </c>
      <c r="H93" s="38">
        <v>2171.2166666666667</v>
      </c>
      <c r="I93" s="38">
        <v>2131.3833333333332</v>
      </c>
      <c r="J93" s="38">
        <v>2281.6833333333325</v>
      </c>
      <c r="K93" s="38">
        <v>2321.5166666666655</v>
      </c>
      <c r="L93" s="38">
        <v>2356.8333333333321</v>
      </c>
      <c r="M93" s="28">
        <v>2286.1999999999998</v>
      </c>
      <c r="N93" s="28">
        <v>2211.0500000000002</v>
      </c>
      <c r="O93" s="39">
        <v>26435100</v>
      </c>
      <c r="P93" s="40">
        <v>-2.7320293182620983E-2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44651</v>
      </c>
      <c r="E94" s="37">
        <v>2171.5</v>
      </c>
      <c r="F94" s="37">
        <v>2166.2833333333333</v>
      </c>
      <c r="G94" s="38">
        <v>2147.5666666666666</v>
      </c>
      <c r="H94" s="38">
        <v>2123.6333333333332</v>
      </c>
      <c r="I94" s="38">
        <v>2104.9166666666665</v>
      </c>
      <c r="J94" s="38">
        <v>2190.2166666666667</v>
      </c>
      <c r="K94" s="38">
        <v>2208.9333333333329</v>
      </c>
      <c r="L94" s="38">
        <v>2232.8666666666668</v>
      </c>
      <c r="M94" s="28">
        <v>2185</v>
      </c>
      <c r="N94" s="28">
        <v>2142.35</v>
      </c>
      <c r="O94" s="39">
        <v>2475200</v>
      </c>
      <c r="P94" s="40">
        <v>-9.92E-3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44651</v>
      </c>
      <c r="E95" s="37">
        <v>1387</v>
      </c>
      <c r="F95" s="37">
        <v>1392.9833333333333</v>
      </c>
      <c r="G95" s="38">
        <v>1367.2666666666667</v>
      </c>
      <c r="H95" s="38">
        <v>1347.5333333333333</v>
      </c>
      <c r="I95" s="38">
        <v>1321.8166666666666</v>
      </c>
      <c r="J95" s="38">
        <v>1412.7166666666667</v>
      </c>
      <c r="K95" s="38">
        <v>1438.4333333333334</v>
      </c>
      <c r="L95" s="38">
        <v>1458.1666666666667</v>
      </c>
      <c r="M95" s="28">
        <v>1418.7</v>
      </c>
      <c r="N95" s="28">
        <v>1373.25</v>
      </c>
      <c r="O95" s="39">
        <v>40991500</v>
      </c>
      <c r="P95" s="40">
        <v>9.166858489160901E-3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44651</v>
      </c>
      <c r="E96" s="37">
        <v>523.5</v>
      </c>
      <c r="F96" s="37">
        <v>524.83333333333337</v>
      </c>
      <c r="G96" s="38">
        <v>516.66666666666674</v>
      </c>
      <c r="H96" s="38">
        <v>509.83333333333337</v>
      </c>
      <c r="I96" s="38">
        <v>501.66666666666674</v>
      </c>
      <c r="J96" s="38">
        <v>531.66666666666674</v>
      </c>
      <c r="K96" s="38">
        <v>539.83333333333348</v>
      </c>
      <c r="L96" s="38">
        <v>546.66666666666674</v>
      </c>
      <c r="M96" s="28">
        <v>533</v>
      </c>
      <c r="N96" s="28">
        <v>518</v>
      </c>
      <c r="O96" s="39">
        <v>32154100</v>
      </c>
      <c r="P96" s="40">
        <v>1.683653946498765E-2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44651</v>
      </c>
      <c r="E97" s="37">
        <v>2329.1999999999998</v>
      </c>
      <c r="F97" s="37">
        <v>2352.5166666666669</v>
      </c>
      <c r="G97" s="38">
        <v>2291.7333333333336</v>
      </c>
      <c r="H97" s="38">
        <v>2254.2666666666669</v>
      </c>
      <c r="I97" s="38">
        <v>2193.4833333333336</v>
      </c>
      <c r="J97" s="38">
        <v>2389.9833333333336</v>
      </c>
      <c r="K97" s="38">
        <v>2450.7666666666673</v>
      </c>
      <c r="L97" s="38">
        <v>2488.2333333333336</v>
      </c>
      <c r="M97" s="28">
        <v>2413.3000000000002</v>
      </c>
      <c r="N97" s="28">
        <v>2315.0500000000002</v>
      </c>
      <c r="O97" s="39">
        <v>3432900</v>
      </c>
      <c r="P97" s="40">
        <v>-1.0377929603044192E-2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44651</v>
      </c>
      <c r="E98" s="37">
        <v>596.15</v>
      </c>
      <c r="F98" s="37">
        <v>588.4</v>
      </c>
      <c r="G98" s="38">
        <v>578</v>
      </c>
      <c r="H98" s="38">
        <v>559.85</v>
      </c>
      <c r="I98" s="38">
        <v>549.45000000000005</v>
      </c>
      <c r="J98" s="38">
        <v>606.54999999999995</v>
      </c>
      <c r="K98" s="38">
        <v>616.94999999999982</v>
      </c>
      <c r="L98" s="38">
        <v>635.09999999999991</v>
      </c>
      <c r="M98" s="28">
        <v>598.79999999999995</v>
      </c>
      <c r="N98" s="28">
        <v>570.25</v>
      </c>
      <c r="O98" s="39">
        <v>34949325</v>
      </c>
      <c r="P98" s="40">
        <v>5.3329013445650414E-2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44651</v>
      </c>
      <c r="E99" s="37">
        <v>123.35</v>
      </c>
      <c r="F99" s="37">
        <v>123.11666666666666</v>
      </c>
      <c r="G99" s="38">
        <v>121.43333333333332</v>
      </c>
      <c r="H99" s="38">
        <v>119.51666666666667</v>
      </c>
      <c r="I99" s="38">
        <v>117.83333333333333</v>
      </c>
      <c r="J99" s="38">
        <v>125.03333333333332</v>
      </c>
      <c r="K99" s="38">
        <v>126.71666666666665</v>
      </c>
      <c r="L99" s="38">
        <v>128.63333333333333</v>
      </c>
      <c r="M99" s="28">
        <v>124.8</v>
      </c>
      <c r="N99" s="28">
        <v>121.2</v>
      </c>
      <c r="O99" s="39">
        <v>15836900</v>
      </c>
      <c r="P99" s="40">
        <v>9.0410958904109592E-3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44651</v>
      </c>
      <c r="E100" s="37">
        <v>280</v>
      </c>
      <c r="F100" s="37">
        <v>281.2833333333333</v>
      </c>
      <c r="G100" s="38">
        <v>273.41666666666663</v>
      </c>
      <c r="H100" s="38">
        <v>266.83333333333331</v>
      </c>
      <c r="I100" s="38">
        <v>258.96666666666664</v>
      </c>
      <c r="J100" s="38">
        <v>287.86666666666662</v>
      </c>
      <c r="K100" s="38">
        <v>295.73333333333329</v>
      </c>
      <c r="L100" s="38">
        <v>302.31666666666661</v>
      </c>
      <c r="M100" s="28">
        <v>289.14999999999998</v>
      </c>
      <c r="N100" s="28">
        <v>274.7</v>
      </c>
      <c r="O100" s="39">
        <v>14504400</v>
      </c>
      <c r="P100" s="40">
        <v>4.7173489278752437E-2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44651</v>
      </c>
      <c r="E101" s="37">
        <v>2104.5500000000002</v>
      </c>
      <c r="F101" s="37">
        <v>2090.4500000000003</v>
      </c>
      <c r="G101" s="38">
        <v>2064.1500000000005</v>
      </c>
      <c r="H101" s="38">
        <v>2023.7500000000005</v>
      </c>
      <c r="I101" s="38">
        <v>1997.4500000000007</v>
      </c>
      <c r="J101" s="38">
        <v>2130.8500000000004</v>
      </c>
      <c r="K101" s="38">
        <v>2157.1500000000005</v>
      </c>
      <c r="L101" s="38">
        <v>2197.5500000000002</v>
      </c>
      <c r="M101" s="28">
        <v>2116.75</v>
      </c>
      <c r="N101" s="28">
        <v>2050.0500000000002</v>
      </c>
      <c r="O101" s="39">
        <v>12308700</v>
      </c>
      <c r="P101" s="40">
        <v>-9.2037709126316716E-2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44651</v>
      </c>
      <c r="E102" s="37">
        <v>40132.449999999997</v>
      </c>
      <c r="F102" s="37">
        <v>40394.149999999994</v>
      </c>
      <c r="G102" s="38">
        <v>39738.44999999999</v>
      </c>
      <c r="H102" s="38">
        <v>39344.449999999997</v>
      </c>
      <c r="I102" s="38">
        <v>38688.749999999993</v>
      </c>
      <c r="J102" s="38">
        <v>40788.149999999987</v>
      </c>
      <c r="K102" s="38">
        <v>41443.85</v>
      </c>
      <c r="L102" s="38">
        <v>41837.849999999984</v>
      </c>
      <c r="M102" s="28">
        <v>41049.85</v>
      </c>
      <c r="N102" s="28">
        <v>40000.15</v>
      </c>
      <c r="O102" s="39">
        <v>8310</v>
      </c>
      <c r="P102" s="40">
        <v>9.1074681238615673E-3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44651</v>
      </c>
      <c r="E103" s="37">
        <v>149.65</v>
      </c>
      <c r="F103" s="37">
        <v>151.29999999999998</v>
      </c>
      <c r="G103" s="38">
        <v>145.59999999999997</v>
      </c>
      <c r="H103" s="38">
        <v>141.54999999999998</v>
      </c>
      <c r="I103" s="38">
        <v>135.84999999999997</v>
      </c>
      <c r="J103" s="38">
        <v>155.34999999999997</v>
      </c>
      <c r="K103" s="38">
        <v>161.04999999999995</v>
      </c>
      <c r="L103" s="38">
        <v>165.09999999999997</v>
      </c>
      <c r="M103" s="28">
        <v>157</v>
      </c>
      <c r="N103" s="28">
        <v>147.25</v>
      </c>
      <c r="O103" s="39">
        <v>38982500</v>
      </c>
      <c r="P103" s="40">
        <v>-7.5763554573435405E-3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44651</v>
      </c>
      <c r="E104" s="37">
        <v>679.4</v>
      </c>
      <c r="F104" s="37">
        <v>685.66666666666663</v>
      </c>
      <c r="G104" s="38">
        <v>669.43333333333328</v>
      </c>
      <c r="H104" s="38">
        <v>659.4666666666667</v>
      </c>
      <c r="I104" s="38">
        <v>643.23333333333335</v>
      </c>
      <c r="J104" s="38">
        <v>695.63333333333321</v>
      </c>
      <c r="K104" s="38">
        <v>711.86666666666656</v>
      </c>
      <c r="L104" s="38">
        <v>721.83333333333314</v>
      </c>
      <c r="M104" s="28">
        <v>701.9</v>
      </c>
      <c r="N104" s="28">
        <v>675.7</v>
      </c>
      <c r="O104" s="39">
        <v>134681250</v>
      </c>
      <c r="P104" s="40">
        <v>-2.2942643391521196E-2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44651</v>
      </c>
      <c r="E105" s="37">
        <v>1261.25</v>
      </c>
      <c r="F105" s="37">
        <v>1265.3999999999999</v>
      </c>
      <c r="G105" s="38">
        <v>1246.7999999999997</v>
      </c>
      <c r="H105" s="38">
        <v>1232.3499999999999</v>
      </c>
      <c r="I105" s="38">
        <v>1213.7499999999998</v>
      </c>
      <c r="J105" s="38">
        <v>1279.8499999999997</v>
      </c>
      <c r="K105" s="38">
        <v>1298.4499999999996</v>
      </c>
      <c r="L105" s="38">
        <v>1312.8999999999996</v>
      </c>
      <c r="M105" s="28">
        <v>1284</v>
      </c>
      <c r="N105" s="28">
        <v>1250.95</v>
      </c>
      <c r="O105" s="39">
        <v>3607825</v>
      </c>
      <c r="P105" s="40">
        <v>-3.0493375970762904E-2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44651</v>
      </c>
      <c r="E106" s="37">
        <v>462</v>
      </c>
      <c r="F106" s="37">
        <v>464.51666666666671</v>
      </c>
      <c r="G106" s="38">
        <v>457.58333333333343</v>
      </c>
      <c r="H106" s="38">
        <v>453.16666666666674</v>
      </c>
      <c r="I106" s="38">
        <v>446.23333333333346</v>
      </c>
      <c r="J106" s="38">
        <v>468.93333333333339</v>
      </c>
      <c r="K106" s="38">
        <v>475.86666666666667</v>
      </c>
      <c r="L106" s="38">
        <v>480.28333333333336</v>
      </c>
      <c r="M106" s="28">
        <v>471.45</v>
      </c>
      <c r="N106" s="28">
        <v>460.1</v>
      </c>
      <c r="O106" s="39">
        <v>8857500</v>
      </c>
      <c r="P106" s="40">
        <v>2.410683315990288E-2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44651</v>
      </c>
      <c r="E107" s="37">
        <v>10.3</v>
      </c>
      <c r="F107" s="37">
        <v>10.383333333333335</v>
      </c>
      <c r="G107" s="38">
        <v>10.116666666666669</v>
      </c>
      <c r="H107" s="38">
        <v>9.9333333333333336</v>
      </c>
      <c r="I107" s="38">
        <v>9.6666666666666679</v>
      </c>
      <c r="J107" s="38">
        <v>10.56666666666667</v>
      </c>
      <c r="K107" s="38">
        <v>10.833333333333336</v>
      </c>
      <c r="L107" s="38">
        <v>11.016666666666671</v>
      </c>
      <c r="M107" s="28">
        <v>10.65</v>
      </c>
      <c r="N107" s="28">
        <v>10.199999999999999</v>
      </c>
      <c r="O107" s="39">
        <v>812840000</v>
      </c>
      <c r="P107" s="40">
        <v>-1.4618625849170178E-3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44651</v>
      </c>
      <c r="E108" s="37">
        <v>56.5</v>
      </c>
      <c r="F108" s="37">
        <v>57.183333333333337</v>
      </c>
      <c r="G108" s="38">
        <v>55.566666666666677</v>
      </c>
      <c r="H108" s="38">
        <v>54.63333333333334</v>
      </c>
      <c r="I108" s="38">
        <v>53.01666666666668</v>
      </c>
      <c r="J108" s="38">
        <v>58.116666666666674</v>
      </c>
      <c r="K108" s="38">
        <v>59.733333333333334</v>
      </c>
      <c r="L108" s="38">
        <v>60.666666666666671</v>
      </c>
      <c r="M108" s="28">
        <v>58.8</v>
      </c>
      <c r="N108" s="28">
        <v>56.25</v>
      </c>
      <c r="O108" s="39">
        <v>89320000</v>
      </c>
      <c r="P108" s="40">
        <v>-2.2341376228775692E-3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44651</v>
      </c>
      <c r="E109" s="37">
        <v>42.35</v>
      </c>
      <c r="F109" s="37">
        <v>42.716666666666669</v>
      </c>
      <c r="G109" s="38">
        <v>41.733333333333334</v>
      </c>
      <c r="H109" s="38">
        <v>41.116666666666667</v>
      </c>
      <c r="I109" s="38">
        <v>40.133333333333333</v>
      </c>
      <c r="J109" s="38">
        <v>43.333333333333336</v>
      </c>
      <c r="K109" s="38">
        <v>44.31666666666667</v>
      </c>
      <c r="L109" s="38">
        <v>44.933333333333337</v>
      </c>
      <c r="M109" s="28">
        <v>43.7</v>
      </c>
      <c r="N109" s="28">
        <v>42.1</v>
      </c>
      <c r="O109" s="39">
        <v>155666400</v>
      </c>
      <c r="P109" s="40">
        <v>-1.1396011396011395E-3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44651</v>
      </c>
      <c r="E110" s="37">
        <v>225.2</v>
      </c>
      <c r="F110" s="37">
        <v>226.45000000000002</v>
      </c>
      <c r="G110" s="38">
        <v>222.10000000000002</v>
      </c>
      <c r="H110" s="38">
        <v>219</v>
      </c>
      <c r="I110" s="38">
        <v>214.65</v>
      </c>
      <c r="J110" s="38">
        <v>229.55000000000004</v>
      </c>
      <c r="K110" s="38">
        <v>233.9</v>
      </c>
      <c r="L110" s="38">
        <v>237.00000000000006</v>
      </c>
      <c r="M110" s="28">
        <v>230.8</v>
      </c>
      <c r="N110" s="28">
        <v>223.35</v>
      </c>
      <c r="O110" s="39">
        <v>40121250</v>
      </c>
      <c r="P110" s="40">
        <v>-4.0534481212447314E-2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44651</v>
      </c>
      <c r="E111" s="37">
        <v>383.2</v>
      </c>
      <c r="F111" s="37">
        <v>381.40000000000003</v>
      </c>
      <c r="G111" s="38">
        <v>378.05000000000007</v>
      </c>
      <c r="H111" s="38">
        <v>372.90000000000003</v>
      </c>
      <c r="I111" s="38">
        <v>369.55000000000007</v>
      </c>
      <c r="J111" s="38">
        <v>386.55000000000007</v>
      </c>
      <c r="K111" s="38">
        <v>389.90000000000009</v>
      </c>
      <c r="L111" s="38">
        <v>395.05000000000007</v>
      </c>
      <c r="M111" s="28">
        <v>384.75</v>
      </c>
      <c r="N111" s="28">
        <v>376.25</v>
      </c>
      <c r="O111" s="39">
        <v>15581500</v>
      </c>
      <c r="P111" s="40">
        <v>-2.679491583648231E-2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44651</v>
      </c>
      <c r="E112" s="37">
        <v>201.85</v>
      </c>
      <c r="F112" s="37">
        <v>205.23333333333335</v>
      </c>
      <c r="G112" s="38">
        <v>196.4666666666667</v>
      </c>
      <c r="H112" s="38">
        <v>191.08333333333334</v>
      </c>
      <c r="I112" s="38">
        <v>182.31666666666669</v>
      </c>
      <c r="J112" s="38">
        <v>210.6166666666667</v>
      </c>
      <c r="K112" s="38">
        <v>219.38333333333335</v>
      </c>
      <c r="L112" s="38">
        <v>224.76666666666671</v>
      </c>
      <c r="M112" s="28">
        <v>214</v>
      </c>
      <c r="N112" s="28">
        <v>199.85</v>
      </c>
      <c r="O112" s="39">
        <v>18826982</v>
      </c>
      <c r="P112" s="40">
        <v>0.13396317829457363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44651</v>
      </c>
      <c r="E113" s="37">
        <v>200.3</v>
      </c>
      <c r="F113" s="37">
        <v>201.20000000000002</v>
      </c>
      <c r="G113" s="38">
        <v>197.60000000000002</v>
      </c>
      <c r="H113" s="38">
        <v>194.9</v>
      </c>
      <c r="I113" s="38">
        <v>191.3</v>
      </c>
      <c r="J113" s="38">
        <v>203.90000000000003</v>
      </c>
      <c r="K113" s="38">
        <v>207.5</v>
      </c>
      <c r="L113" s="38">
        <v>210.20000000000005</v>
      </c>
      <c r="M113" s="28">
        <v>204.8</v>
      </c>
      <c r="N113" s="28">
        <v>198.5</v>
      </c>
      <c r="O113" s="39">
        <v>12902100</v>
      </c>
      <c r="P113" s="40">
        <v>1.1366219595362582E-2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44651</v>
      </c>
      <c r="E114" s="37">
        <v>4492.3999999999996</v>
      </c>
      <c r="F114" s="37">
        <v>4471.25</v>
      </c>
      <c r="G114" s="38">
        <v>4425.3999999999996</v>
      </c>
      <c r="H114" s="38">
        <v>4358.3999999999996</v>
      </c>
      <c r="I114" s="38">
        <v>4312.5499999999993</v>
      </c>
      <c r="J114" s="38">
        <v>4538.25</v>
      </c>
      <c r="K114" s="38">
        <v>4584.1000000000004</v>
      </c>
      <c r="L114" s="38">
        <v>4651.1000000000004</v>
      </c>
      <c r="M114" s="28">
        <v>4517.1000000000004</v>
      </c>
      <c r="N114" s="28">
        <v>4404.25</v>
      </c>
      <c r="O114" s="39">
        <v>363450</v>
      </c>
      <c r="P114" s="40">
        <v>-2.807862013638187E-2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44651</v>
      </c>
      <c r="E115" s="37">
        <v>1790.85</v>
      </c>
      <c r="F115" s="37">
        <v>1791.4666666666665</v>
      </c>
      <c r="G115" s="38">
        <v>1755.383333333333</v>
      </c>
      <c r="H115" s="38">
        <v>1719.9166666666665</v>
      </c>
      <c r="I115" s="38">
        <v>1683.833333333333</v>
      </c>
      <c r="J115" s="38">
        <v>1826.9333333333329</v>
      </c>
      <c r="K115" s="38">
        <v>1863.0166666666664</v>
      </c>
      <c r="L115" s="38">
        <v>1898.4833333333329</v>
      </c>
      <c r="M115" s="28">
        <v>1827.55</v>
      </c>
      <c r="N115" s="28">
        <v>1756</v>
      </c>
      <c r="O115" s="39">
        <v>3200500</v>
      </c>
      <c r="P115" s="40">
        <v>-4.9238767174155214E-2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44651</v>
      </c>
      <c r="E116" s="37">
        <v>907.9</v>
      </c>
      <c r="F116" s="37">
        <v>910.13333333333333</v>
      </c>
      <c r="G116" s="38">
        <v>889.11666666666667</v>
      </c>
      <c r="H116" s="38">
        <v>870.33333333333337</v>
      </c>
      <c r="I116" s="38">
        <v>849.31666666666672</v>
      </c>
      <c r="J116" s="38">
        <v>928.91666666666663</v>
      </c>
      <c r="K116" s="38">
        <v>949.93333333333328</v>
      </c>
      <c r="L116" s="38">
        <v>968.71666666666658</v>
      </c>
      <c r="M116" s="28">
        <v>931.15</v>
      </c>
      <c r="N116" s="28">
        <v>891.35</v>
      </c>
      <c r="O116" s="39">
        <v>26365500</v>
      </c>
      <c r="P116" s="40">
        <v>-2.9324055666003976E-2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44651</v>
      </c>
      <c r="E117" s="37">
        <v>213.2</v>
      </c>
      <c r="F117" s="37">
        <v>214.03333333333333</v>
      </c>
      <c r="G117" s="38">
        <v>210.56666666666666</v>
      </c>
      <c r="H117" s="38">
        <v>207.93333333333334</v>
      </c>
      <c r="I117" s="38">
        <v>204.46666666666667</v>
      </c>
      <c r="J117" s="38">
        <v>216.66666666666666</v>
      </c>
      <c r="K117" s="38">
        <v>220.1333333333333</v>
      </c>
      <c r="L117" s="38">
        <v>222.76666666666665</v>
      </c>
      <c r="M117" s="28">
        <v>217.5</v>
      </c>
      <c r="N117" s="28">
        <v>211.4</v>
      </c>
      <c r="O117" s="39">
        <v>21988400</v>
      </c>
      <c r="P117" s="40">
        <v>2.3592283628779978E-2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44651</v>
      </c>
      <c r="E118" s="37">
        <v>1832.65</v>
      </c>
      <c r="F118" s="37">
        <v>1830.1166666666668</v>
      </c>
      <c r="G118" s="38">
        <v>1819.0333333333335</v>
      </c>
      <c r="H118" s="38">
        <v>1805.4166666666667</v>
      </c>
      <c r="I118" s="38">
        <v>1794.3333333333335</v>
      </c>
      <c r="J118" s="38">
        <v>1843.7333333333336</v>
      </c>
      <c r="K118" s="38">
        <v>1854.8166666666666</v>
      </c>
      <c r="L118" s="38">
        <v>1868.4333333333336</v>
      </c>
      <c r="M118" s="28">
        <v>1841.2</v>
      </c>
      <c r="N118" s="28">
        <v>1816.5</v>
      </c>
      <c r="O118" s="39">
        <v>34470600</v>
      </c>
      <c r="P118" s="40">
        <v>-4.4346856962256931E-2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44651</v>
      </c>
      <c r="E119" s="37">
        <v>722.35</v>
      </c>
      <c r="F119" s="37">
        <v>723.05000000000007</v>
      </c>
      <c r="G119" s="38">
        <v>711.05000000000018</v>
      </c>
      <c r="H119" s="38">
        <v>699.75000000000011</v>
      </c>
      <c r="I119" s="38">
        <v>687.75000000000023</v>
      </c>
      <c r="J119" s="38">
        <v>734.35000000000014</v>
      </c>
      <c r="K119" s="38">
        <v>746.34999999999991</v>
      </c>
      <c r="L119" s="38">
        <v>757.65000000000009</v>
      </c>
      <c r="M119" s="28">
        <v>735.05</v>
      </c>
      <c r="N119" s="28">
        <v>711.75</v>
      </c>
      <c r="O119" s="39">
        <v>561750</v>
      </c>
      <c r="P119" s="40">
        <v>-1.9633507853403141E-2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44651</v>
      </c>
      <c r="E120" s="37">
        <v>119.4</v>
      </c>
      <c r="F120" s="37">
        <v>118.36666666666667</v>
      </c>
      <c r="G120" s="38">
        <v>117.03333333333335</v>
      </c>
      <c r="H120" s="38">
        <v>114.66666666666667</v>
      </c>
      <c r="I120" s="38">
        <v>113.33333333333334</v>
      </c>
      <c r="J120" s="38">
        <v>120.73333333333335</v>
      </c>
      <c r="K120" s="38">
        <v>122.06666666666666</v>
      </c>
      <c r="L120" s="38">
        <v>124.43333333333335</v>
      </c>
      <c r="M120" s="28">
        <v>119.7</v>
      </c>
      <c r="N120" s="28">
        <v>116</v>
      </c>
      <c r="O120" s="39">
        <v>35275500</v>
      </c>
      <c r="P120" s="40">
        <v>-3.4513431773705749E-2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44651</v>
      </c>
      <c r="E121" s="37">
        <v>999.15</v>
      </c>
      <c r="F121" s="37">
        <v>1006</v>
      </c>
      <c r="G121" s="38">
        <v>987.15000000000009</v>
      </c>
      <c r="H121" s="38">
        <v>975.15000000000009</v>
      </c>
      <c r="I121" s="38">
        <v>956.30000000000018</v>
      </c>
      <c r="J121" s="38">
        <v>1018</v>
      </c>
      <c r="K121" s="38">
        <v>1036.8499999999999</v>
      </c>
      <c r="L121" s="38">
        <v>1048.8499999999999</v>
      </c>
      <c r="M121" s="28">
        <v>1024.8499999999999</v>
      </c>
      <c r="N121" s="28">
        <v>994</v>
      </c>
      <c r="O121" s="39">
        <v>897750</v>
      </c>
      <c r="P121" s="40">
        <v>1.3719512195121951E-2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44651</v>
      </c>
      <c r="E122" s="37">
        <v>756.1</v>
      </c>
      <c r="F122" s="37">
        <v>756.75</v>
      </c>
      <c r="G122" s="38">
        <v>744.3</v>
      </c>
      <c r="H122" s="38">
        <v>732.5</v>
      </c>
      <c r="I122" s="38">
        <v>720.05</v>
      </c>
      <c r="J122" s="38">
        <v>768.55</v>
      </c>
      <c r="K122" s="38">
        <v>781</v>
      </c>
      <c r="L122" s="38">
        <v>792.8</v>
      </c>
      <c r="M122" s="28">
        <v>769.2</v>
      </c>
      <c r="N122" s="28">
        <v>744.95</v>
      </c>
      <c r="O122" s="39">
        <v>13223000</v>
      </c>
      <c r="P122" s="40">
        <v>-5.8735596387418251E-2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44651</v>
      </c>
      <c r="E123" s="37">
        <v>232.2</v>
      </c>
      <c r="F123" s="37">
        <v>231.20000000000002</v>
      </c>
      <c r="G123" s="38">
        <v>229.75000000000003</v>
      </c>
      <c r="H123" s="38">
        <v>227.3</v>
      </c>
      <c r="I123" s="38">
        <v>225.85000000000002</v>
      </c>
      <c r="J123" s="38">
        <v>233.65000000000003</v>
      </c>
      <c r="K123" s="38">
        <v>235.10000000000002</v>
      </c>
      <c r="L123" s="38">
        <v>237.55000000000004</v>
      </c>
      <c r="M123" s="28">
        <v>232.65</v>
      </c>
      <c r="N123" s="28">
        <v>228.75</v>
      </c>
      <c r="O123" s="39">
        <v>121068800</v>
      </c>
      <c r="P123" s="40">
        <v>-2.1315122355010607E-2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44651</v>
      </c>
      <c r="E124" s="37">
        <v>465.05</v>
      </c>
      <c r="F124" s="37">
        <v>456.11666666666662</v>
      </c>
      <c r="G124" s="38">
        <v>444.43333333333322</v>
      </c>
      <c r="H124" s="38">
        <v>423.81666666666661</v>
      </c>
      <c r="I124" s="38">
        <v>412.13333333333321</v>
      </c>
      <c r="J124" s="38">
        <v>476.73333333333323</v>
      </c>
      <c r="K124" s="38">
        <v>488.41666666666663</v>
      </c>
      <c r="L124" s="38">
        <v>509.03333333333325</v>
      </c>
      <c r="M124" s="28">
        <v>467.8</v>
      </c>
      <c r="N124" s="28">
        <v>435.5</v>
      </c>
      <c r="O124" s="39">
        <v>38320000</v>
      </c>
      <c r="P124" s="40">
        <v>7.3239042150959249E-2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44651</v>
      </c>
      <c r="E125" s="37">
        <v>2297.85</v>
      </c>
      <c r="F125" s="37">
        <v>2343.7000000000003</v>
      </c>
      <c r="G125" s="38">
        <v>2232.7500000000005</v>
      </c>
      <c r="H125" s="38">
        <v>2167.65</v>
      </c>
      <c r="I125" s="38">
        <v>2056.7000000000003</v>
      </c>
      <c r="J125" s="38">
        <v>2408.8000000000006</v>
      </c>
      <c r="K125" s="38">
        <v>2519.7500000000005</v>
      </c>
      <c r="L125" s="38">
        <v>2584.8500000000008</v>
      </c>
      <c r="M125" s="28">
        <v>2454.65</v>
      </c>
      <c r="N125" s="28">
        <v>2278.6</v>
      </c>
      <c r="O125" s="39">
        <v>487550</v>
      </c>
      <c r="P125" s="40">
        <v>5.7305502846299809E-2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44651</v>
      </c>
      <c r="E126" s="37">
        <v>652.75</v>
      </c>
      <c r="F126" s="37">
        <v>643.7166666666667</v>
      </c>
      <c r="G126" s="38">
        <v>632.98333333333335</v>
      </c>
      <c r="H126" s="38">
        <v>613.2166666666667</v>
      </c>
      <c r="I126" s="38">
        <v>602.48333333333335</v>
      </c>
      <c r="J126" s="38">
        <v>663.48333333333335</v>
      </c>
      <c r="K126" s="38">
        <v>674.2166666666667</v>
      </c>
      <c r="L126" s="38">
        <v>693.98333333333335</v>
      </c>
      <c r="M126" s="28">
        <v>654.45000000000005</v>
      </c>
      <c r="N126" s="28">
        <v>623.95000000000005</v>
      </c>
      <c r="O126" s="39">
        <v>34560000</v>
      </c>
      <c r="P126" s="40">
        <v>-2.2303696914146045E-2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44651</v>
      </c>
      <c r="E127" s="37">
        <v>2762.6</v>
      </c>
      <c r="F127" s="37">
        <v>2776.3333333333335</v>
      </c>
      <c r="G127" s="38">
        <v>2710.5666666666671</v>
      </c>
      <c r="H127" s="38">
        <v>2658.5333333333338</v>
      </c>
      <c r="I127" s="38">
        <v>2592.7666666666673</v>
      </c>
      <c r="J127" s="38">
        <v>2828.3666666666668</v>
      </c>
      <c r="K127" s="38">
        <v>2894.1333333333332</v>
      </c>
      <c r="L127" s="38">
        <v>2946.1666666666665</v>
      </c>
      <c r="M127" s="28">
        <v>2842.1</v>
      </c>
      <c r="N127" s="28">
        <v>2724.3</v>
      </c>
      <c r="O127" s="39">
        <v>2891500</v>
      </c>
      <c r="P127" s="40">
        <v>-3.7570210110255874E-2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44651</v>
      </c>
      <c r="E128" s="37">
        <v>1759.25</v>
      </c>
      <c r="F128" s="37">
        <v>1770.4000000000003</v>
      </c>
      <c r="G128" s="38">
        <v>1727.5000000000007</v>
      </c>
      <c r="H128" s="38">
        <v>1695.7500000000005</v>
      </c>
      <c r="I128" s="38">
        <v>1652.8500000000008</v>
      </c>
      <c r="J128" s="38">
        <v>1802.1500000000005</v>
      </c>
      <c r="K128" s="38">
        <v>1845.0500000000002</v>
      </c>
      <c r="L128" s="38">
        <v>1876.8000000000004</v>
      </c>
      <c r="M128" s="28">
        <v>1813.3</v>
      </c>
      <c r="N128" s="28">
        <v>1738.65</v>
      </c>
      <c r="O128" s="39">
        <v>15015200</v>
      </c>
      <c r="P128" s="40">
        <v>-2.3083929733246585E-2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44651</v>
      </c>
      <c r="E129" s="37">
        <v>65.650000000000006</v>
      </c>
      <c r="F129" s="37">
        <v>66.166666666666671</v>
      </c>
      <c r="G129" s="38">
        <v>64.783333333333346</v>
      </c>
      <c r="H129" s="38">
        <v>63.916666666666671</v>
      </c>
      <c r="I129" s="38">
        <v>62.533333333333346</v>
      </c>
      <c r="J129" s="38">
        <v>67.033333333333346</v>
      </c>
      <c r="K129" s="38">
        <v>68.416666666666671</v>
      </c>
      <c r="L129" s="38">
        <v>69.283333333333346</v>
      </c>
      <c r="M129" s="28">
        <v>67.55</v>
      </c>
      <c r="N129" s="28">
        <v>65.3</v>
      </c>
      <c r="O129" s="39">
        <v>63797676</v>
      </c>
      <c r="P129" s="40">
        <v>-2.0550760378133991E-2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44651</v>
      </c>
      <c r="E130" s="37">
        <v>2577.9499999999998</v>
      </c>
      <c r="F130" s="37">
        <v>2628.0166666666664</v>
      </c>
      <c r="G130" s="38">
        <v>2507.0333333333328</v>
      </c>
      <c r="H130" s="38">
        <v>2436.1166666666663</v>
      </c>
      <c r="I130" s="38">
        <v>2315.1333333333328</v>
      </c>
      <c r="J130" s="38">
        <v>2698.9333333333329</v>
      </c>
      <c r="K130" s="38">
        <v>2819.9166666666665</v>
      </c>
      <c r="L130" s="38">
        <v>2890.833333333333</v>
      </c>
      <c r="M130" s="28">
        <v>2749</v>
      </c>
      <c r="N130" s="28">
        <v>2557.1</v>
      </c>
      <c r="O130" s="39">
        <v>750125</v>
      </c>
      <c r="P130" s="40">
        <v>-3.567411216455086E-2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44651</v>
      </c>
      <c r="E131" s="37">
        <v>556.1</v>
      </c>
      <c r="F131" s="37">
        <v>559.38333333333333</v>
      </c>
      <c r="G131" s="38">
        <v>549.06666666666661</v>
      </c>
      <c r="H131" s="38">
        <v>542.0333333333333</v>
      </c>
      <c r="I131" s="38">
        <v>531.71666666666658</v>
      </c>
      <c r="J131" s="38">
        <v>566.41666666666663</v>
      </c>
      <c r="K131" s="38">
        <v>576.73333333333346</v>
      </c>
      <c r="L131" s="38">
        <v>583.76666666666665</v>
      </c>
      <c r="M131" s="28">
        <v>569.70000000000005</v>
      </c>
      <c r="N131" s="28">
        <v>552.35</v>
      </c>
      <c r="O131" s="39">
        <v>5345100</v>
      </c>
      <c r="P131" s="40">
        <v>9.1758708581138482E-3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44651</v>
      </c>
      <c r="E132" s="37">
        <v>354.4</v>
      </c>
      <c r="F132" s="37">
        <v>355.86666666666662</v>
      </c>
      <c r="G132" s="38">
        <v>349.98333333333323</v>
      </c>
      <c r="H132" s="38">
        <v>345.56666666666661</v>
      </c>
      <c r="I132" s="38">
        <v>339.68333333333322</v>
      </c>
      <c r="J132" s="38">
        <v>360.28333333333325</v>
      </c>
      <c r="K132" s="38">
        <v>366.16666666666657</v>
      </c>
      <c r="L132" s="38">
        <v>370.58333333333326</v>
      </c>
      <c r="M132" s="28">
        <v>361.75</v>
      </c>
      <c r="N132" s="28">
        <v>351.45</v>
      </c>
      <c r="O132" s="39">
        <v>19676000</v>
      </c>
      <c r="P132" s="40">
        <v>-5.2578361981799795E-3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44651</v>
      </c>
      <c r="E133" s="37">
        <v>1730.4</v>
      </c>
      <c r="F133" s="37">
        <v>1733.4000000000003</v>
      </c>
      <c r="G133" s="38">
        <v>1706.8500000000006</v>
      </c>
      <c r="H133" s="38">
        <v>1683.3000000000002</v>
      </c>
      <c r="I133" s="38">
        <v>1656.7500000000005</v>
      </c>
      <c r="J133" s="38">
        <v>1756.9500000000007</v>
      </c>
      <c r="K133" s="38">
        <v>1783.5000000000005</v>
      </c>
      <c r="L133" s="38">
        <v>1807.0500000000009</v>
      </c>
      <c r="M133" s="28">
        <v>1759.95</v>
      </c>
      <c r="N133" s="28">
        <v>1709.85</v>
      </c>
      <c r="O133" s="39">
        <v>15176550</v>
      </c>
      <c r="P133" s="40">
        <v>-3.3965302686479758E-2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44651</v>
      </c>
      <c r="E134" s="37">
        <v>6313.1</v>
      </c>
      <c r="F134" s="37">
        <v>6339.3666666666659</v>
      </c>
      <c r="G134" s="38">
        <v>6223.7333333333318</v>
      </c>
      <c r="H134" s="38">
        <v>6134.3666666666659</v>
      </c>
      <c r="I134" s="38">
        <v>6018.7333333333318</v>
      </c>
      <c r="J134" s="38">
        <v>6428.7333333333318</v>
      </c>
      <c r="K134" s="38">
        <v>6544.366666666665</v>
      </c>
      <c r="L134" s="38">
        <v>6633.7333333333318</v>
      </c>
      <c r="M134" s="28">
        <v>6455</v>
      </c>
      <c r="N134" s="28">
        <v>6250</v>
      </c>
      <c r="O134" s="39">
        <v>972000</v>
      </c>
      <c r="P134" s="40">
        <v>5.4859189321178579E-2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44651</v>
      </c>
      <c r="E135" s="37">
        <v>4955.05</v>
      </c>
      <c r="F135" s="37">
        <v>4918.8999999999996</v>
      </c>
      <c r="G135" s="38">
        <v>4859.7999999999993</v>
      </c>
      <c r="H135" s="38">
        <v>4764.5499999999993</v>
      </c>
      <c r="I135" s="38">
        <v>4705.4499999999989</v>
      </c>
      <c r="J135" s="38">
        <v>5014.1499999999996</v>
      </c>
      <c r="K135" s="38">
        <v>5073.25</v>
      </c>
      <c r="L135" s="38">
        <v>5168.5</v>
      </c>
      <c r="M135" s="28">
        <v>4978</v>
      </c>
      <c r="N135" s="28">
        <v>4823.6499999999996</v>
      </c>
      <c r="O135" s="39">
        <v>526600</v>
      </c>
      <c r="P135" s="40">
        <v>-8.3217270194986079E-2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44651</v>
      </c>
      <c r="E136" s="37">
        <v>741.5</v>
      </c>
      <c r="F136" s="37">
        <v>744.4</v>
      </c>
      <c r="G136" s="38">
        <v>735.09999999999991</v>
      </c>
      <c r="H136" s="38">
        <v>728.69999999999993</v>
      </c>
      <c r="I136" s="38">
        <v>719.39999999999986</v>
      </c>
      <c r="J136" s="38">
        <v>750.8</v>
      </c>
      <c r="K136" s="38">
        <v>760.09999999999991</v>
      </c>
      <c r="L136" s="38">
        <v>766.5</v>
      </c>
      <c r="M136" s="28">
        <v>753.7</v>
      </c>
      <c r="N136" s="28">
        <v>738</v>
      </c>
      <c r="O136" s="39">
        <v>9182550</v>
      </c>
      <c r="P136" s="40">
        <v>-7.2596949090240762E-3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44651</v>
      </c>
      <c r="E137" s="37">
        <v>739.25</v>
      </c>
      <c r="F137" s="37">
        <v>745.55000000000007</v>
      </c>
      <c r="G137" s="38">
        <v>729.20000000000016</v>
      </c>
      <c r="H137" s="38">
        <v>719.15000000000009</v>
      </c>
      <c r="I137" s="38">
        <v>702.80000000000018</v>
      </c>
      <c r="J137" s="38">
        <v>755.60000000000014</v>
      </c>
      <c r="K137" s="38">
        <v>771.95</v>
      </c>
      <c r="L137" s="38">
        <v>782.00000000000011</v>
      </c>
      <c r="M137" s="28">
        <v>761.9</v>
      </c>
      <c r="N137" s="28">
        <v>735.5</v>
      </c>
      <c r="O137" s="39">
        <v>15535100</v>
      </c>
      <c r="P137" s="40">
        <v>-3.0577032280609793E-2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44651</v>
      </c>
      <c r="E138" s="37">
        <v>144.35</v>
      </c>
      <c r="F138" s="37">
        <v>145.66666666666666</v>
      </c>
      <c r="G138" s="38">
        <v>142.33333333333331</v>
      </c>
      <c r="H138" s="38">
        <v>140.31666666666666</v>
      </c>
      <c r="I138" s="38">
        <v>136.98333333333332</v>
      </c>
      <c r="J138" s="38">
        <v>147.68333333333331</v>
      </c>
      <c r="K138" s="38">
        <v>151.01666666666662</v>
      </c>
      <c r="L138" s="38">
        <v>153.0333333333333</v>
      </c>
      <c r="M138" s="28">
        <v>149</v>
      </c>
      <c r="N138" s="28">
        <v>143.65</v>
      </c>
      <c r="O138" s="39">
        <v>34236000</v>
      </c>
      <c r="P138" s="40">
        <v>-7.191741097320496E-3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44651</v>
      </c>
      <c r="E139" s="37">
        <v>121.35</v>
      </c>
      <c r="F139" s="37">
        <v>122.03333333333332</v>
      </c>
      <c r="G139" s="38">
        <v>119.51666666666664</v>
      </c>
      <c r="H139" s="38">
        <v>117.68333333333332</v>
      </c>
      <c r="I139" s="38">
        <v>115.16666666666664</v>
      </c>
      <c r="J139" s="38">
        <v>123.86666666666663</v>
      </c>
      <c r="K139" s="38">
        <v>126.38333333333331</v>
      </c>
      <c r="L139" s="38">
        <v>128.21666666666664</v>
      </c>
      <c r="M139" s="28">
        <v>124.55</v>
      </c>
      <c r="N139" s="28">
        <v>120.2</v>
      </c>
      <c r="O139" s="39">
        <v>25830000</v>
      </c>
      <c r="P139" s="40">
        <v>-1.6449623029472241E-2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44651</v>
      </c>
      <c r="E140" s="37">
        <v>503.05</v>
      </c>
      <c r="F140" s="37">
        <v>502.70000000000005</v>
      </c>
      <c r="G140" s="38">
        <v>498.80000000000007</v>
      </c>
      <c r="H140" s="38">
        <v>494.55</v>
      </c>
      <c r="I140" s="38">
        <v>490.65000000000003</v>
      </c>
      <c r="J140" s="38">
        <v>506.9500000000001</v>
      </c>
      <c r="K140" s="38">
        <v>510.85000000000008</v>
      </c>
      <c r="L140" s="38">
        <v>515.10000000000014</v>
      </c>
      <c r="M140" s="28">
        <v>506.6</v>
      </c>
      <c r="N140" s="28">
        <v>498.45</v>
      </c>
      <c r="O140" s="39">
        <v>8811000</v>
      </c>
      <c r="P140" s="40">
        <v>2.0145883987495658E-2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44651</v>
      </c>
      <c r="E141" s="37">
        <v>7218.75</v>
      </c>
      <c r="F141" s="37">
        <v>7269.55</v>
      </c>
      <c r="G141" s="38">
        <v>7133.6</v>
      </c>
      <c r="H141" s="38">
        <v>7048.45</v>
      </c>
      <c r="I141" s="38">
        <v>6912.5</v>
      </c>
      <c r="J141" s="38">
        <v>7354.7000000000007</v>
      </c>
      <c r="K141" s="38">
        <v>7490.65</v>
      </c>
      <c r="L141" s="38">
        <v>7575.8000000000011</v>
      </c>
      <c r="M141" s="28">
        <v>7405.5</v>
      </c>
      <c r="N141" s="28">
        <v>7184.4</v>
      </c>
      <c r="O141" s="39">
        <v>2986000</v>
      </c>
      <c r="P141" s="40">
        <v>-4.618922890180796E-2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44651</v>
      </c>
      <c r="E142" s="37">
        <v>847.8</v>
      </c>
      <c r="F142" s="37">
        <v>846.19999999999993</v>
      </c>
      <c r="G142" s="38">
        <v>831.24999999999989</v>
      </c>
      <c r="H142" s="38">
        <v>814.69999999999993</v>
      </c>
      <c r="I142" s="38">
        <v>799.74999999999989</v>
      </c>
      <c r="J142" s="38">
        <v>862.74999999999989</v>
      </c>
      <c r="K142" s="38">
        <v>877.69999999999993</v>
      </c>
      <c r="L142" s="38">
        <v>894.24999999999989</v>
      </c>
      <c r="M142" s="28">
        <v>861.15</v>
      </c>
      <c r="N142" s="28">
        <v>829.65</v>
      </c>
      <c r="O142" s="39">
        <v>12622500</v>
      </c>
      <c r="P142" s="40">
        <v>-4.4925754279769227E-2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44651</v>
      </c>
      <c r="E143" s="37">
        <v>1336.65</v>
      </c>
      <c r="F143" s="37">
        <v>1319.4166666666667</v>
      </c>
      <c r="G143" s="38">
        <v>1293.1333333333334</v>
      </c>
      <c r="H143" s="38">
        <v>1249.6166666666668</v>
      </c>
      <c r="I143" s="38">
        <v>1223.3333333333335</v>
      </c>
      <c r="J143" s="38">
        <v>1362.9333333333334</v>
      </c>
      <c r="K143" s="38">
        <v>1389.2166666666667</v>
      </c>
      <c r="L143" s="38">
        <v>1432.7333333333333</v>
      </c>
      <c r="M143" s="28">
        <v>1345.7</v>
      </c>
      <c r="N143" s="28">
        <v>1275.9000000000001</v>
      </c>
      <c r="O143" s="39">
        <v>2279900</v>
      </c>
      <c r="P143" s="40">
        <v>2.2927135678391958E-2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44651</v>
      </c>
      <c r="E144" s="37">
        <v>1920.6</v>
      </c>
      <c r="F144" s="37">
        <v>1941.9333333333334</v>
      </c>
      <c r="G144" s="38">
        <v>1889.6666666666667</v>
      </c>
      <c r="H144" s="38">
        <v>1858.7333333333333</v>
      </c>
      <c r="I144" s="38">
        <v>1806.4666666666667</v>
      </c>
      <c r="J144" s="38">
        <v>1972.8666666666668</v>
      </c>
      <c r="K144" s="38">
        <v>2025.1333333333332</v>
      </c>
      <c r="L144" s="38">
        <v>2056.0666666666666</v>
      </c>
      <c r="M144" s="28">
        <v>1994.2</v>
      </c>
      <c r="N144" s="28">
        <v>1911</v>
      </c>
      <c r="O144" s="39">
        <v>854400</v>
      </c>
      <c r="P144" s="40">
        <v>2.11118930330753E-3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44651</v>
      </c>
      <c r="E145" s="37">
        <v>776.15</v>
      </c>
      <c r="F145" s="37">
        <v>783.63333333333321</v>
      </c>
      <c r="G145" s="38">
        <v>763.81666666666638</v>
      </c>
      <c r="H145" s="38">
        <v>751.48333333333312</v>
      </c>
      <c r="I145" s="38">
        <v>731.66666666666629</v>
      </c>
      <c r="J145" s="38">
        <v>795.96666666666647</v>
      </c>
      <c r="K145" s="38">
        <v>815.7833333333333</v>
      </c>
      <c r="L145" s="38">
        <v>828.11666666666656</v>
      </c>
      <c r="M145" s="28">
        <v>803.45</v>
      </c>
      <c r="N145" s="28">
        <v>771.3</v>
      </c>
      <c r="O145" s="39">
        <v>1705600</v>
      </c>
      <c r="P145" s="40">
        <v>6.8839103869653764E-2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44651</v>
      </c>
      <c r="E146" s="37">
        <v>761.75</v>
      </c>
      <c r="F146" s="37">
        <v>763.7166666666667</v>
      </c>
      <c r="G146" s="38">
        <v>755.03333333333342</v>
      </c>
      <c r="H146" s="38">
        <v>748.31666666666672</v>
      </c>
      <c r="I146" s="38">
        <v>739.63333333333344</v>
      </c>
      <c r="J146" s="38">
        <v>770.43333333333339</v>
      </c>
      <c r="K146" s="38">
        <v>779.11666666666679</v>
      </c>
      <c r="L146" s="38">
        <v>785.83333333333337</v>
      </c>
      <c r="M146" s="28">
        <v>772.4</v>
      </c>
      <c r="N146" s="28">
        <v>757</v>
      </c>
      <c r="O146" s="39">
        <v>3486000</v>
      </c>
      <c r="P146" s="40">
        <v>-8.5324232081911266E-3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44651</v>
      </c>
      <c r="E147" s="37">
        <v>4099.05</v>
      </c>
      <c r="F147" s="37">
        <v>4150.3499999999995</v>
      </c>
      <c r="G147" s="38">
        <v>4038.6999999999989</v>
      </c>
      <c r="H147" s="38">
        <v>3978.3499999999995</v>
      </c>
      <c r="I147" s="38">
        <v>3866.6999999999989</v>
      </c>
      <c r="J147" s="38">
        <v>4210.6999999999989</v>
      </c>
      <c r="K147" s="38">
        <v>4322.3499999999985</v>
      </c>
      <c r="L147" s="38">
        <v>4382.6999999999989</v>
      </c>
      <c r="M147" s="28">
        <v>4262</v>
      </c>
      <c r="N147" s="28">
        <v>4090</v>
      </c>
      <c r="O147" s="39">
        <v>2695400</v>
      </c>
      <c r="P147" s="40">
        <v>-1.4837895986349135E-4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44651</v>
      </c>
      <c r="E148" s="37">
        <v>133</v>
      </c>
      <c r="F148" s="37">
        <v>134.75</v>
      </c>
      <c r="G148" s="38">
        <v>130.05000000000001</v>
      </c>
      <c r="H148" s="38">
        <v>127.10000000000002</v>
      </c>
      <c r="I148" s="38">
        <v>122.40000000000003</v>
      </c>
      <c r="J148" s="38">
        <v>137.69999999999999</v>
      </c>
      <c r="K148" s="38">
        <v>142.39999999999998</v>
      </c>
      <c r="L148" s="38">
        <v>145.34999999999997</v>
      </c>
      <c r="M148" s="28">
        <v>139.44999999999999</v>
      </c>
      <c r="N148" s="28">
        <v>131.80000000000001</v>
      </c>
      <c r="O148" s="39">
        <v>32753000</v>
      </c>
      <c r="P148" s="40">
        <v>-4.3442706736175001E-2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44651</v>
      </c>
      <c r="E149" s="37">
        <v>3212.4</v>
      </c>
      <c r="F149" s="37">
        <v>3231.4</v>
      </c>
      <c r="G149" s="38">
        <v>3176.1000000000004</v>
      </c>
      <c r="H149" s="38">
        <v>3139.8</v>
      </c>
      <c r="I149" s="38">
        <v>3084.5000000000005</v>
      </c>
      <c r="J149" s="38">
        <v>3267.7000000000003</v>
      </c>
      <c r="K149" s="38">
        <v>3323.0000000000005</v>
      </c>
      <c r="L149" s="38">
        <v>3359.3</v>
      </c>
      <c r="M149" s="28">
        <v>3286.7</v>
      </c>
      <c r="N149" s="28">
        <v>3195.1</v>
      </c>
      <c r="O149" s="39">
        <v>1680700</v>
      </c>
      <c r="P149" s="40">
        <v>3.6576444769568397E-3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44651</v>
      </c>
      <c r="E150" s="37">
        <v>66850</v>
      </c>
      <c r="F150" s="37">
        <v>66871.666666666672</v>
      </c>
      <c r="G150" s="38">
        <v>66243.333333333343</v>
      </c>
      <c r="H150" s="38">
        <v>65636.666666666672</v>
      </c>
      <c r="I150" s="38">
        <v>65008.333333333343</v>
      </c>
      <c r="J150" s="38">
        <v>67478.333333333343</v>
      </c>
      <c r="K150" s="38">
        <v>68106.666666666686</v>
      </c>
      <c r="L150" s="38">
        <v>68713.333333333343</v>
      </c>
      <c r="M150" s="28">
        <v>67500</v>
      </c>
      <c r="N150" s="28">
        <v>66265</v>
      </c>
      <c r="O150" s="39">
        <v>84030</v>
      </c>
      <c r="P150" s="40">
        <v>-8.378569742742507E-3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44651</v>
      </c>
      <c r="E151" s="37">
        <v>1393.35</v>
      </c>
      <c r="F151" s="37">
        <v>1408.4333333333334</v>
      </c>
      <c r="G151" s="38">
        <v>1373.4166666666667</v>
      </c>
      <c r="H151" s="38">
        <v>1353.4833333333333</v>
      </c>
      <c r="I151" s="38">
        <v>1318.4666666666667</v>
      </c>
      <c r="J151" s="38">
        <v>1428.3666666666668</v>
      </c>
      <c r="K151" s="38">
        <v>1463.3833333333332</v>
      </c>
      <c r="L151" s="38">
        <v>1483.3166666666668</v>
      </c>
      <c r="M151" s="28">
        <v>1443.45</v>
      </c>
      <c r="N151" s="28">
        <v>1388.5</v>
      </c>
      <c r="O151" s="39">
        <v>3135750</v>
      </c>
      <c r="P151" s="40">
        <v>-4.4670398720438709E-2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44651</v>
      </c>
      <c r="E152" s="37">
        <v>311.8</v>
      </c>
      <c r="F152" s="37">
        <v>311.95</v>
      </c>
      <c r="G152" s="38">
        <v>307.95</v>
      </c>
      <c r="H152" s="38">
        <v>304.10000000000002</v>
      </c>
      <c r="I152" s="38">
        <v>300.10000000000002</v>
      </c>
      <c r="J152" s="38">
        <v>315.79999999999995</v>
      </c>
      <c r="K152" s="38">
        <v>319.79999999999995</v>
      </c>
      <c r="L152" s="38">
        <v>323.64999999999992</v>
      </c>
      <c r="M152" s="28">
        <v>315.95</v>
      </c>
      <c r="N152" s="28">
        <v>308.10000000000002</v>
      </c>
      <c r="O152" s="39">
        <v>2481600</v>
      </c>
      <c r="P152" s="40">
        <v>-3.1835205992509365E-2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44651</v>
      </c>
      <c r="E153" s="37">
        <v>122.75</v>
      </c>
      <c r="F153" s="37">
        <v>121.28333333333335</v>
      </c>
      <c r="G153" s="38">
        <v>119.11666666666669</v>
      </c>
      <c r="H153" s="38">
        <v>115.48333333333335</v>
      </c>
      <c r="I153" s="38">
        <v>113.31666666666669</v>
      </c>
      <c r="J153" s="38">
        <v>124.91666666666669</v>
      </c>
      <c r="K153" s="38">
        <v>127.08333333333334</v>
      </c>
      <c r="L153" s="38">
        <v>130.7166666666667</v>
      </c>
      <c r="M153" s="28">
        <v>123.45</v>
      </c>
      <c r="N153" s="28">
        <v>117.65</v>
      </c>
      <c r="O153" s="39">
        <v>90508000</v>
      </c>
      <c r="P153" s="40">
        <v>5.9607921186187678E-2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44651</v>
      </c>
      <c r="E154" s="37">
        <v>4626.6000000000004</v>
      </c>
      <c r="F154" s="37">
        <v>4647.2666666666664</v>
      </c>
      <c r="G154" s="38">
        <v>4569.6333333333332</v>
      </c>
      <c r="H154" s="38">
        <v>4512.666666666667</v>
      </c>
      <c r="I154" s="38">
        <v>4435.0333333333338</v>
      </c>
      <c r="J154" s="38">
        <v>4704.2333333333327</v>
      </c>
      <c r="K154" s="38">
        <v>4781.8666666666659</v>
      </c>
      <c r="L154" s="38">
        <v>4838.8333333333321</v>
      </c>
      <c r="M154" s="28">
        <v>4724.8999999999996</v>
      </c>
      <c r="N154" s="28">
        <v>4590.3</v>
      </c>
      <c r="O154" s="39">
        <v>1555250</v>
      </c>
      <c r="P154" s="40">
        <v>8.0437580437580432E-4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44651</v>
      </c>
      <c r="E155" s="37">
        <v>3749.95</v>
      </c>
      <c r="F155" s="37">
        <v>3748.0166666666664</v>
      </c>
      <c r="G155" s="38">
        <v>3691.9333333333329</v>
      </c>
      <c r="H155" s="38">
        <v>3633.9166666666665</v>
      </c>
      <c r="I155" s="38">
        <v>3577.833333333333</v>
      </c>
      <c r="J155" s="38">
        <v>3806.0333333333328</v>
      </c>
      <c r="K155" s="38">
        <v>3862.1166666666668</v>
      </c>
      <c r="L155" s="38">
        <v>3920.1333333333328</v>
      </c>
      <c r="M155" s="28">
        <v>3804.1</v>
      </c>
      <c r="N155" s="28">
        <v>3690</v>
      </c>
      <c r="O155" s="39">
        <v>377100</v>
      </c>
      <c r="P155" s="40">
        <v>1.8226002430133656E-2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44651</v>
      </c>
      <c r="E156" s="37">
        <v>39.200000000000003</v>
      </c>
      <c r="F156" s="37">
        <v>39.5</v>
      </c>
      <c r="G156" s="38">
        <v>38.700000000000003</v>
      </c>
      <c r="H156" s="38">
        <v>38.200000000000003</v>
      </c>
      <c r="I156" s="38">
        <v>37.400000000000006</v>
      </c>
      <c r="J156" s="38">
        <v>40</v>
      </c>
      <c r="K156" s="38">
        <v>40.799999999999997</v>
      </c>
      <c r="L156" s="38">
        <v>41.3</v>
      </c>
      <c r="M156" s="28">
        <v>40.299999999999997</v>
      </c>
      <c r="N156" s="28">
        <v>39</v>
      </c>
      <c r="O156" s="39">
        <v>22500000</v>
      </c>
      <c r="P156" s="40">
        <v>-3.6979969183359017E-2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44651</v>
      </c>
      <c r="E157" s="37">
        <v>17691.05</v>
      </c>
      <c r="F157" s="37">
        <v>17545.166666666668</v>
      </c>
      <c r="G157" s="38">
        <v>17346.533333333336</v>
      </c>
      <c r="H157" s="38">
        <v>17002.01666666667</v>
      </c>
      <c r="I157" s="38">
        <v>16803.383333333339</v>
      </c>
      <c r="J157" s="38">
        <v>17889.683333333334</v>
      </c>
      <c r="K157" s="38">
        <v>18088.316666666666</v>
      </c>
      <c r="L157" s="38">
        <v>18432.833333333332</v>
      </c>
      <c r="M157" s="28">
        <v>17743.8</v>
      </c>
      <c r="N157" s="28">
        <v>17200.650000000001</v>
      </c>
      <c r="O157" s="39">
        <v>381050</v>
      </c>
      <c r="P157" s="40">
        <v>-1.2120033702767515E-2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44651</v>
      </c>
      <c r="E158" s="37">
        <v>153.80000000000001</v>
      </c>
      <c r="F158" s="37">
        <v>152.73333333333335</v>
      </c>
      <c r="G158" s="38">
        <v>151.06666666666669</v>
      </c>
      <c r="H158" s="38">
        <v>148.33333333333334</v>
      </c>
      <c r="I158" s="38">
        <v>146.66666666666669</v>
      </c>
      <c r="J158" s="38">
        <v>155.4666666666667</v>
      </c>
      <c r="K158" s="38">
        <v>157.13333333333333</v>
      </c>
      <c r="L158" s="38">
        <v>159.8666666666667</v>
      </c>
      <c r="M158" s="28">
        <v>154.4</v>
      </c>
      <c r="N158" s="28">
        <v>150</v>
      </c>
      <c r="O158" s="39">
        <v>69271300</v>
      </c>
      <c r="P158" s="40">
        <v>8.781344521416724E-3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44651</v>
      </c>
      <c r="E159" s="37">
        <v>132.30000000000001</v>
      </c>
      <c r="F159" s="37">
        <v>132.35</v>
      </c>
      <c r="G159" s="38">
        <v>130.5</v>
      </c>
      <c r="H159" s="38">
        <v>128.70000000000002</v>
      </c>
      <c r="I159" s="38">
        <v>126.85000000000002</v>
      </c>
      <c r="J159" s="38">
        <v>134.14999999999998</v>
      </c>
      <c r="K159" s="38">
        <v>135.99999999999994</v>
      </c>
      <c r="L159" s="38">
        <v>137.79999999999995</v>
      </c>
      <c r="M159" s="28">
        <v>134.19999999999999</v>
      </c>
      <c r="N159" s="28">
        <v>130.55000000000001</v>
      </c>
      <c r="O159" s="39">
        <v>49892100</v>
      </c>
      <c r="P159" s="40">
        <v>9.2240285944886428E-3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44651</v>
      </c>
      <c r="E160" s="37">
        <v>904.9</v>
      </c>
      <c r="F160" s="37">
        <v>904.93333333333339</v>
      </c>
      <c r="G160" s="38">
        <v>884.96666666666681</v>
      </c>
      <c r="H160" s="38">
        <v>865.03333333333342</v>
      </c>
      <c r="I160" s="38">
        <v>845.06666666666683</v>
      </c>
      <c r="J160" s="38">
        <v>924.86666666666679</v>
      </c>
      <c r="K160" s="38">
        <v>944.83333333333348</v>
      </c>
      <c r="L160" s="38">
        <v>964.76666666666677</v>
      </c>
      <c r="M160" s="28">
        <v>924.9</v>
      </c>
      <c r="N160" s="28">
        <v>885</v>
      </c>
      <c r="O160" s="39">
        <v>1758400</v>
      </c>
      <c r="P160" s="40">
        <v>-3.6440352896049098E-2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44651</v>
      </c>
      <c r="E161" s="37">
        <v>3472.4</v>
      </c>
      <c r="F161" s="37">
        <v>3467.4833333333336</v>
      </c>
      <c r="G161" s="38">
        <v>3414.9666666666672</v>
      </c>
      <c r="H161" s="38">
        <v>3357.5333333333338</v>
      </c>
      <c r="I161" s="38">
        <v>3305.0166666666673</v>
      </c>
      <c r="J161" s="38">
        <v>3524.916666666667</v>
      </c>
      <c r="K161" s="38">
        <v>3577.4333333333334</v>
      </c>
      <c r="L161" s="38">
        <v>3634.8666666666668</v>
      </c>
      <c r="M161" s="28">
        <v>3520</v>
      </c>
      <c r="N161" s="28">
        <v>3410.05</v>
      </c>
      <c r="O161" s="39">
        <v>588625</v>
      </c>
      <c r="P161" s="40">
        <v>-3.1069958847736626E-2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44651</v>
      </c>
      <c r="E162" s="37">
        <v>174.25</v>
      </c>
      <c r="F162" s="37">
        <v>171.35</v>
      </c>
      <c r="G162" s="38">
        <v>166.2</v>
      </c>
      <c r="H162" s="38">
        <v>158.15</v>
      </c>
      <c r="I162" s="38">
        <v>153</v>
      </c>
      <c r="J162" s="38">
        <v>179.39999999999998</v>
      </c>
      <c r="K162" s="38">
        <v>184.55</v>
      </c>
      <c r="L162" s="38">
        <v>192.59999999999997</v>
      </c>
      <c r="M162" s="28">
        <v>176.5</v>
      </c>
      <c r="N162" s="28">
        <v>163.30000000000001</v>
      </c>
      <c r="O162" s="39">
        <v>44844800</v>
      </c>
      <c r="P162" s="40">
        <v>5.3355037077229155E-2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44651</v>
      </c>
      <c r="E163" s="37">
        <v>41170.1</v>
      </c>
      <c r="F163" s="37">
        <v>41022.666666666664</v>
      </c>
      <c r="G163" s="38">
        <v>40597.433333333327</v>
      </c>
      <c r="H163" s="38">
        <v>40024.766666666663</v>
      </c>
      <c r="I163" s="38">
        <v>39599.533333333326</v>
      </c>
      <c r="J163" s="38">
        <v>41595.333333333328</v>
      </c>
      <c r="K163" s="38">
        <v>42020.566666666666</v>
      </c>
      <c r="L163" s="38">
        <v>42593.23333333333</v>
      </c>
      <c r="M163" s="28">
        <v>41447.9</v>
      </c>
      <c r="N163" s="28">
        <v>40450</v>
      </c>
      <c r="O163" s="39">
        <v>99960</v>
      </c>
      <c r="P163" s="40">
        <v>-1.7974835230677051E-3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44651</v>
      </c>
      <c r="E164" s="37">
        <v>2002.2</v>
      </c>
      <c r="F164" s="37">
        <v>2029.75</v>
      </c>
      <c r="G164" s="38">
        <v>1969.5</v>
      </c>
      <c r="H164" s="38">
        <v>1936.8</v>
      </c>
      <c r="I164" s="38">
        <v>1876.55</v>
      </c>
      <c r="J164" s="38">
        <v>2062.4499999999998</v>
      </c>
      <c r="K164" s="38">
        <v>2122.6999999999998</v>
      </c>
      <c r="L164" s="38">
        <v>2155.4</v>
      </c>
      <c r="M164" s="28">
        <v>2090</v>
      </c>
      <c r="N164" s="28">
        <v>1997.05</v>
      </c>
      <c r="O164" s="39">
        <v>4893625</v>
      </c>
      <c r="P164" s="40">
        <v>2.1058067477622216E-2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44651</v>
      </c>
      <c r="E165" s="37">
        <v>4293.95</v>
      </c>
      <c r="F165" s="37">
        <v>4261.45</v>
      </c>
      <c r="G165" s="38">
        <v>4213.8999999999996</v>
      </c>
      <c r="H165" s="38">
        <v>4133.8499999999995</v>
      </c>
      <c r="I165" s="38">
        <v>4086.2999999999993</v>
      </c>
      <c r="J165" s="38">
        <v>4341.5</v>
      </c>
      <c r="K165" s="38">
        <v>4389.0500000000011</v>
      </c>
      <c r="L165" s="38">
        <v>4469.1000000000004</v>
      </c>
      <c r="M165" s="28">
        <v>4309</v>
      </c>
      <c r="N165" s="28">
        <v>4181.3999999999996</v>
      </c>
      <c r="O165" s="39">
        <v>419850</v>
      </c>
      <c r="P165" s="40">
        <v>-6.3897763578274758E-3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44651</v>
      </c>
      <c r="E166" s="37">
        <v>211</v>
      </c>
      <c r="F166" s="37">
        <v>210.81666666666669</v>
      </c>
      <c r="G166" s="38">
        <v>208.63333333333338</v>
      </c>
      <c r="H166" s="38">
        <v>206.26666666666668</v>
      </c>
      <c r="I166" s="38">
        <v>204.08333333333337</v>
      </c>
      <c r="J166" s="38">
        <v>213.18333333333339</v>
      </c>
      <c r="K166" s="38">
        <v>215.36666666666673</v>
      </c>
      <c r="L166" s="38">
        <v>217.73333333333341</v>
      </c>
      <c r="M166" s="28">
        <v>213</v>
      </c>
      <c r="N166" s="28">
        <v>208.45</v>
      </c>
      <c r="O166" s="39">
        <v>17619000</v>
      </c>
      <c r="P166" s="40">
        <v>2.6389374344634745E-2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44651</v>
      </c>
      <c r="E167" s="37">
        <v>111.9</v>
      </c>
      <c r="F167" s="37">
        <v>112.16666666666667</v>
      </c>
      <c r="G167" s="38">
        <v>110.58333333333334</v>
      </c>
      <c r="H167" s="38">
        <v>109.26666666666667</v>
      </c>
      <c r="I167" s="38">
        <v>107.68333333333334</v>
      </c>
      <c r="J167" s="38">
        <v>113.48333333333335</v>
      </c>
      <c r="K167" s="38">
        <v>115.06666666666669</v>
      </c>
      <c r="L167" s="38">
        <v>116.38333333333335</v>
      </c>
      <c r="M167" s="28">
        <v>113.75</v>
      </c>
      <c r="N167" s="28">
        <v>110.85</v>
      </c>
      <c r="O167" s="39">
        <v>38080400</v>
      </c>
      <c r="P167" s="40">
        <v>-6.3096586312894358E-3</v>
      </c>
    </row>
    <row r="168" spans="1:16" ht="12.75" customHeight="1">
      <c r="A168" s="28">
        <v>158</v>
      </c>
      <c r="B168" s="29" t="s">
        <v>47</v>
      </c>
      <c r="C168" s="30" t="s">
        <v>176</v>
      </c>
      <c r="D168" s="31">
        <v>44651</v>
      </c>
      <c r="E168" s="37">
        <v>4405.2</v>
      </c>
      <c r="F168" s="37">
        <v>4436.0166666666664</v>
      </c>
      <c r="G168" s="38">
        <v>4357.2333333333327</v>
      </c>
      <c r="H168" s="38">
        <v>4309.2666666666664</v>
      </c>
      <c r="I168" s="38">
        <v>4230.4833333333327</v>
      </c>
      <c r="J168" s="38">
        <v>4483.9833333333327</v>
      </c>
      <c r="K168" s="38">
        <v>4562.7666666666655</v>
      </c>
      <c r="L168" s="38">
        <v>4610.7333333333327</v>
      </c>
      <c r="M168" s="28">
        <v>4514.8</v>
      </c>
      <c r="N168" s="28">
        <v>4388.05</v>
      </c>
      <c r="O168" s="39">
        <v>99750</v>
      </c>
      <c r="P168" s="40">
        <v>-5.3380782918149468E-2</v>
      </c>
    </row>
    <row r="169" spans="1:16" ht="12.75" customHeight="1">
      <c r="A169" s="28">
        <v>159</v>
      </c>
      <c r="B169" s="29" t="s">
        <v>56</v>
      </c>
      <c r="C169" s="30" t="s">
        <v>177</v>
      </c>
      <c r="D169" s="31">
        <v>44651</v>
      </c>
      <c r="E169" s="37">
        <v>2349.65</v>
      </c>
      <c r="F169" s="37">
        <v>2330.6166666666663</v>
      </c>
      <c r="G169" s="38">
        <v>2295.7333333333327</v>
      </c>
      <c r="H169" s="38">
        <v>2241.8166666666662</v>
      </c>
      <c r="I169" s="38">
        <v>2206.9333333333325</v>
      </c>
      <c r="J169" s="38">
        <v>2384.5333333333328</v>
      </c>
      <c r="K169" s="38">
        <v>2419.416666666667</v>
      </c>
      <c r="L169" s="38">
        <v>2473.333333333333</v>
      </c>
      <c r="M169" s="28">
        <v>2365.5</v>
      </c>
      <c r="N169" s="28">
        <v>2276.6999999999998</v>
      </c>
      <c r="O169" s="39">
        <v>2998500</v>
      </c>
      <c r="P169" s="40">
        <v>-7.0016282856478249E-2</v>
      </c>
    </row>
    <row r="170" spans="1:16" ht="12.75" customHeight="1">
      <c r="A170" s="28">
        <v>160</v>
      </c>
      <c r="B170" s="29" t="s">
        <v>38</v>
      </c>
      <c r="C170" s="30" t="s">
        <v>178</v>
      </c>
      <c r="D170" s="31">
        <v>44651</v>
      </c>
      <c r="E170" s="37">
        <v>2552.35</v>
      </c>
      <c r="F170" s="37">
        <v>2563.65</v>
      </c>
      <c r="G170" s="38">
        <v>2528.3000000000002</v>
      </c>
      <c r="H170" s="38">
        <v>2504.25</v>
      </c>
      <c r="I170" s="38">
        <v>2468.9</v>
      </c>
      <c r="J170" s="38">
        <v>2587.7000000000003</v>
      </c>
      <c r="K170" s="38">
        <v>2623.0499999999997</v>
      </c>
      <c r="L170" s="38">
        <v>2647.1000000000004</v>
      </c>
      <c r="M170" s="28">
        <v>2599</v>
      </c>
      <c r="N170" s="28">
        <v>2539.6</v>
      </c>
      <c r="O170" s="39">
        <v>1859000</v>
      </c>
      <c r="P170" s="40">
        <v>-3.8847957133288681E-3</v>
      </c>
    </row>
    <row r="171" spans="1:16" ht="12.75" customHeight="1">
      <c r="A171" s="28">
        <v>161</v>
      </c>
      <c r="B171" s="29" t="s">
        <v>58</v>
      </c>
      <c r="C171" s="30" t="s">
        <v>179</v>
      </c>
      <c r="D171" s="31">
        <v>44651</v>
      </c>
      <c r="E171" s="37">
        <v>35.950000000000003</v>
      </c>
      <c r="F171" s="37">
        <v>36.216666666666669</v>
      </c>
      <c r="G171" s="38">
        <v>35.483333333333334</v>
      </c>
      <c r="H171" s="38">
        <v>35.016666666666666</v>
      </c>
      <c r="I171" s="38">
        <v>34.283333333333331</v>
      </c>
      <c r="J171" s="38">
        <v>36.683333333333337</v>
      </c>
      <c r="K171" s="38">
        <v>37.416666666666671</v>
      </c>
      <c r="L171" s="38">
        <v>37.88333333333334</v>
      </c>
      <c r="M171" s="28">
        <v>36.950000000000003</v>
      </c>
      <c r="N171" s="28">
        <v>35.75</v>
      </c>
      <c r="O171" s="39">
        <v>182816000</v>
      </c>
      <c r="P171" s="40">
        <v>-1.4660227664711969E-2</v>
      </c>
    </row>
    <row r="172" spans="1:16" ht="12.75" customHeight="1">
      <c r="A172" s="28">
        <v>162</v>
      </c>
      <c r="B172" s="29" t="s">
        <v>44</v>
      </c>
      <c r="C172" s="30" t="s">
        <v>271</v>
      </c>
      <c r="D172" s="31">
        <v>44651</v>
      </c>
      <c r="E172" s="37">
        <v>2316.8000000000002</v>
      </c>
      <c r="F172" s="37">
        <v>2312.1166666666663</v>
      </c>
      <c r="G172" s="38">
        <v>2284.1333333333328</v>
      </c>
      <c r="H172" s="38">
        <v>2251.4666666666662</v>
      </c>
      <c r="I172" s="38">
        <v>2223.4833333333327</v>
      </c>
      <c r="J172" s="38">
        <v>2344.7833333333328</v>
      </c>
      <c r="K172" s="38">
        <v>2372.7666666666664</v>
      </c>
      <c r="L172" s="38">
        <v>2405.4333333333329</v>
      </c>
      <c r="M172" s="28">
        <v>2340.1</v>
      </c>
      <c r="N172" s="28">
        <v>2279.4499999999998</v>
      </c>
      <c r="O172" s="39">
        <v>655200</v>
      </c>
      <c r="P172" s="40">
        <v>-1.0421386497507928E-2</v>
      </c>
    </row>
    <row r="173" spans="1:16" ht="12.75" customHeight="1">
      <c r="A173" s="28">
        <v>163</v>
      </c>
      <c r="B173" s="29" t="s">
        <v>169</v>
      </c>
      <c r="C173" s="30" t="s">
        <v>180</v>
      </c>
      <c r="D173" s="31">
        <v>44651</v>
      </c>
      <c r="E173" s="37">
        <v>209.75</v>
      </c>
      <c r="F173" s="37">
        <v>209.7833333333333</v>
      </c>
      <c r="G173" s="38">
        <v>207.6666666666666</v>
      </c>
      <c r="H173" s="38">
        <v>205.58333333333329</v>
      </c>
      <c r="I173" s="38">
        <v>203.46666666666658</v>
      </c>
      <c r="J173" s="38">
        <v>211.86666666666662</v>
      </c>
      <c r="K173" s="38">
        <v>213.98333333333329</v>
      </c>
      <c r="L173" s="38">
        <v>216.06666666666663</v>
      </c>
      <c r="M173" s="28">
        <v>211.9</v>
      </c>
      <c r="N173" s="28">
        <v>207.7</v>
      </c>
      <c r="O173" s="39">
        <v>31027394</v>
      </c>
      <c r="P173" s="40">
        <v>3.2475598935226266E-2</v>
      </c>
    </row>
    <row r="174" spans="1:16" ht="12.75" customHeight="1">
      <c r="A174" s="28">
        <v>164</v>
      </c>
      <c r="B174" s="29" t="s">
        <v>181</v>
      </c>
      <c r="C174" s="30" t="s">
        <v>182</v>
      </c>
      <c r="D174" s="31">
        <v>44651</v>
      </c>
      <c r="E174" s="37">
        <v>1679</v>
      </c>
      <c r="F174" s="37">
        <v>1680.25</v>
      </c>
      <c r="G174" s="38">
        <v>1648.15</v>
      </c>
      <c r="H174" s="38">
        <v>1617.3000000000002</v>
      </c>
      <c r="I174" s="38">
        <v>1585.2000000000003</v>
      </c>
      <c r="J174" s="38">
        <v>1711.1</v>
      </c>
      <c r="K174" s="38">
        <v>1743.1999999999998</v>
      </c>
      <c r="L174" s="38">
        <v>1774.0499999999997</v>
      </c>
      <c r="M174" s="28">
        <v>1712.35</v>
      </c>
      <c r="N174" s="28">
        <v>1649.4</v>
      </c>
      <c r="O174" s="39">
        <v>2849407</v>
      </c>
      <c r="P174" s="40">
        <v>-3.4211615395226928E-2</v>
      </c>
    </row>
    <row r="175" spans="1:16" ht="12.75" customHeight="1">
      <c r="A175" s="28">
        <v>165</v>
      </c>
      <c r="B175" s="29" t="s">
        <v>44</v>
      </c>
      <c r="C175" s="30" t="s">
        <v>483</v>
      </c>
      <c r="D175" s="31">
        <v>44651</v>
      </c>
      <c r="E175" s="37">
        <v>177.35</v>
      </c>
      <c r="F175" s="37">
        <v>178.38333333333333</v>
      </c>
      <c r="G175" s="38">
        <v>174.31666666666666</v>
      </c>
      <c r="H175" s="38">
        <v>171.28333333333333</v>
      </c>
      <c r="I175" s="38">
        <v>167.21666666666667</v>
      </c>
      <c r="J175" s="38">
        <v>181.41666666666666</v>
      </c>
      <c r="K175" s="38">
        <v>185.48333333333332</v>
      </c>
      <c r="L175" s="38">
        <v>188.51666666666665</v>
      </c>
      <c r="M175" s="28">
        <v>182.45</v>
      </c>
      <c r="N175" s="28">
        <v>175.35</v>
      </c>
      <c r="O175" s="39">
        <v>7125000</v>
      </c>
      <c r="P175" s="40">
        <v>-4.8882681564245811E-3</v>
      </c>
    </row>
    <row r="176" spans="1:16" ht="12.75" customHeight="1">
      <c r="A176" s="28">
        <v>166</v>
      </c>
      <c r="B176" s="29" t="s">
        <v>42</v>
      </c>
      <c r="C176" s="30" t="s">
        <v>183</v>
      </c>
      <c r="D176" s="31">
        <v>44651</v>
      </c>
      <c r="E176" s="37">
        <v>733.5</v>
      </c>
      <c r="F176" s="37">
        <v>737.88333333333321</v>
      </c>
      <c r="G176" s="38">
        <v>721.9166666666664</v>
      </c>
      <c r="H176" s="38">
        <v>710.33333333333314</v>
      </c>
      <c r="I176" s="38">
        <v>694.36666666666633</v>
      </c>
      <c r="J176" s="38">
        <v>749.46666666666647</v>
      </c>
      <c r="K176" s="38">
        <v>765.43333333333317</v>
      </c>
      <c r="L176" s="38">
        <v>777.01666666666654</v>
      </c>
      <c r="M176" s="28">
        <v>753.85</v>
      </c>
      <c r="N176" s="28">
        <v>726.3</v>
      </c>
      <c r="O176" s="39">
        <v>2433550</v>
      </c>
      <c r="P176" s="40">
        <v>-1.3951866062085804E-3</v>
      </c>
    </row>
    <row r="177" spans="1:16" ht="12.75" customHeight="1">
      <c r="A177" s="28">
        <v>167</v>
      </c>
      <c r="B177" s="29" t="s">
        <v>58</v>
      </c>
      <c r="C177" s="30" t="s">
        <v>184</v>
      </c>
      <c r="D177" s="31">
        <v>44651</v>
      </c>
      <c r="E177" s="37">
        <v>133.85</v>
      </c>
      <c r="F177" s="37">
        <v>135.28333333333333</v>
      </c>
      <c r="G177" s="38">
        <v>131.76666666666665</v>
      </c>
      <c r="H177" s="38">
        <v>129.68333333333331</v>
      </c>
      <c r="I177" s="38">
        <v>126.16666666666663</v>
      </c>
      <c r="J177" s="38">
        <v>137.36666666666667</v>
      </c>
      <c r="K177" s="38">
        <v>140.88333333333338</v>
      </c>
      <c r="L177" s="38">
        <v>142.9666666666667</v>
      </c>
      <c r="M177" s="28">
        <v>138.80000000000001</v>
      </c>
      <c r="N177" s="28">
        <v>133.19999999999999</v>
      </c>
      <c r="O177" s="39">
        <v>39286300</v>
      </c>
      <c r="P177" s="40">
        <v>3.1602193116052391E-2</v>
      </c>
    </row>
    <row r="178" spans="1:16" ht="12.75" customHeight="1">
      <c r="A178" s="28">
        <v>168</v>
      </c>
      <c r="B178" s="29" t="s">
        <v>169</v>
      </c>
      <c r="C178" s="30" t="s">
        <v>185</v>
      </c>
      <c r="D178" s="31">
        <v>44651</v>
      </c>
      <c r="E178" s="37">
        <v>124.45</v>
      </c>
      <c r="F178" s="37">
        <v>124.8</v>
      </c>
      <c r="G178" s="38">
        <v>123.1</v>
      </c>
      <c r="H178" s="38">
        <v>121.75</v>
      </c>
      <c r="I178" s="38">
        <v>120.05</v>
      </c>
      <c r="J178" s="38">
        <v>126.14999999999999</v>
      </c>
      <c r="K178" s="38">
        <v>127.85000000000001</v>
      </c>
      <c r="L178" s="38">
        <v>129.19999999999999</v>
      </c>
      <c r="M178" s="28">
        <v>126.5</v>
      </c>
      <c r="N178" s="28">
        <v>123.45</v>
      </c>
      <c r="O178" s="39">
        <v>26610000</v>
      </c>
      <c r="P178" s="40">
        <v>1.3547076089410702E-3</v>
      </c>
    </row>
    <row r="179" spans="1:16" ht="12.75" customHeight="1">
      <c r="A179" s="28">
        <v>169</v>
      </c>
      <c r="B179" s="255" t="s">
        <v>79</v>
      </c>
      <c r="C179" s="30" t="s">
        <v>186</v>
      </c>
      <c r="D179" s="31">
        <v>44651</v>
      </c>
      <c r="E179" s="37">
        <v>2397.25</v>
      </c>
      <c r="F179" s="37">
        <v>2389.5833333333335</v>
      </c>
      <c r="G179" s="38">
        <v>2372.3666666666668</v>
      </c>
      <c r="H179" s="38">
        <v>2347.4833333333331</v>
      </c>
      <c r="I179" s="38">
        <v>2330.2666666666664</v>
      </c>
      <c r="J179" s="38">
        <v>2414.4666666666672</v>
      </c>
      <c r="K179" s="38">
        <v>2431.6833333333334</v>
      </c>
      <c r="L179" s="38">
        <v>2456.5666666666675</v>
      </c>
      <c r="M179" s="28">
        <v>2406.8000000000002</v>
      </c>
      <c r="N179" s="28">
        <v>2364.6999999999998</v>
      </c>
      <c r="O179" s="39">
        <v>34775000</v>
      </c>
      <c r="P179" s="40">
        <v>1.1239222414469953E-2</v>
      </c>
    </row>
    <row r="180" spans="1:16" ht="12.75" customHeight="1">
      <c r="A180" s="28">
        <v>170</v>
      </c>
      <c r="B180" s="29" t="s">
        <v>119</v>
      </c>
      <c r="C180" s="30" t="s">
        <v>187</v>
      </c>
      <c r="D180" s="31">
        <v>44651</v>
      </c>
      <c r="E180" s="37">
        <v>99</v>
      </c>
      <c r="F180" s="37">
        <v>98.016666666666666</v>
      </c>
      <c r="G180" s="38">
        <v>96.533333333333331</v>
      </c>
      <c r="H180" s="38">
        <v>94.066666666666663</v>
      </c>
      <c r="I180" s="38">
        <v>92.583333333333329</v>
      </c>
      <c r="J180" s="38">
        <v>100.48333333333333</v>
      </c>
      <c r="K180" s="38">
        <v>101.96666666666665</v>
      </c>
      <c r="L180" s="38">
        <v>104.43333333333334</v>
      </c>
      <c r="M180" s="28">
        <v>99.5</v>
      </c>
      <c r="N180" s="28">
        <v>95.55</v>
      </c>
      <c r="O180" s="39">
        <v>163252750</v>
      </c>
      <c r="P180" s="40">
        <v>1.7135247114530926E-2</v>
      </c>
    </row>
    <row r="181" spans="1:16" ht="12.75" customHeight="1">
      <c r="A181" s="28">
        <v>171</v>
      </c>
      <c r="B181" s="29" t="s">
        <v>58</v>
      </c>
      <c r="C181" s="30" t="s">
        <v>274</v>
      </c>
      <c r="D181" s="31">
        <v>44651</v>
      </c>
      <c r="E181" s="37">
        <v>805.65</v>
      </c>
      <c r="F181" s="37">
        <v>808.23333333333323</v>
      </c>
      <c r="G181" s="38">
        <v>800.01666666666642</v>
      </c>
      <c r="H181" s="38">
        <v>794.38333333333321</v>
      </c>
      <c r="I181" s="38">
        <v>786.1666666666664</v>
      </c>
      <c r="J181" s="38">
        <v>813.86666666666645</v>
      </c>
      <c r="K181" s="38">
        <v>822.08333333333337</v>
      </c>
      <c r="L181" s="38">
        <v>827.71666666666647</v>
      </c>
      <c r="M181" s="28">
        <v>816.45</v>
      </c>
      <c r="N181" s="28">
        <v>802.6</v>
      </c>
      <c r="O181" s="39">
        <v>4728500</v>
      </c>
      <c r="P181" s="40">
        <v>-1.8474312402698496E-2</v>
      </c>
    </row>
    <row r="182" spans="1:16" ht="12.75" customHeight="1">
      <c r="A182" s="28">
        <v>172</v>
      </c>
      <c r="B182" s="29" t="s">
        <v>63</v>
      </c>
      <c r="C182" s="30" t="s">
        <v>188</v>
      </c>
      <c r="D182" s="31">
        <v>44651</v>
      </c>
      <c r="E182" s="37">
        <v>1054.3</v>
      </c>
      <c r="F182" s="37">
        <v>1052.2833333333333</v>
      </c>
      <c r="G182" s="38">
        <v>1043.6666666666665</v>
      </c>
      <c r="H182" s="38">
        <v>1033.0333333333333</v>
      </c>
      <c r="I182" s="38">
        <v>1024.4166666666665</v>
      </c>
      <c r="J182" s="38">
        <v>1062.9166666666665</v>
      </c>
      <c r="K182" s="38">
        <v>1071.5333333333333</v>
      </c>
      <c r="L182" s="38">
        <v>1082.1666666666665</v>
      </c>
      <c r="M182" s="28">
        <v>1060.9000000000001</v>
      </c>
      <c r="N182" s="28">
        <v>1041.6500000000001</v>
      </c>
      <c r="O182" s="39">
        <v>8177250</v>
      </c>
      <c r="P182" s="40">
        <v>1.2819321876451463E-2</v>
      </c>
    </row>
    <row r="183" spans="1:16" ht="12.75" customHeight="1">
      <c r="A183" s="28">
        <v>173</v>
      </c>
      <c r="B183" s="29" t="s">
        <v>58</v>
      </c>
      <c r="C183" s="30" t="s">
        <v>189</v>
      </c>
      <c r="D183" s="31">
        <v>44651</v>
      </c>
      <c r="E183" s="37">
        <v>468.9</v>
      </c>
      <c r="F183" s="37">
        <v>469.2833333333333</v>
      </c>
      <c r="G183" s="38">
        <v>461.66666666666663</v>
      </c>
      <c r="H183" s="38">
        <v>454.43333333333334</v>
      </c>
      <c r="I183" s="38">
        <v>446.81666666666666</v>
      </c>
      <c r="J183" s="38">
        <v>476.51666666666659</v>
      </c>
      <c r="K183" s="38">
        <v>484.13333333333327</v>
      </c>
      <c r="L183" s="38">
        <v>491.36666666666656</v>
      </c>
      <c r="M183" s="28">
        <v>476.9</v>
      </c>
      <c r="N183" s="28">
        <v>462.05</v>
      </c>
      <c r="O183" s="39">
        <v>78264000</v>
      </c>
      <c r="P183" s="40">
        <v>-6.6869355271394079E-2</v>
      </c>
    </row>
    <row r="184" spans="1:16" ht="12.75" customHeight="1">
      <c r="A184" s="28">
        <v>174</v>
      </c>
      <c r="B184" s="29" t="s">
        <v>42</v>
      </c>
      <c r="C184" s="30" t="s">
        <v>190</v>
      </c>
      <c r="D184" s="31">
        <v>44651</v>
      </c>
      <c r="E184" s="37">
        <v>22302.2</v>
      </c>
      <c r="F184" s="37">
        <v>22407.766666666666</v>
      </c>
      <c r="G184" s="38">
        <v>22043.183333333334</v>
      </c>
      <c r="H184" s="38">
        <v>21784.166666666668</v>
      </c>
      <c r="I184" s="38">
        <v>21419.583333333336</v>
      </c>
      <c r="J184" s="38">
        <v>22666.783333333333</v>
      </c>
      <c r="K184" s="38">
        <v>23031.366666666669</v>
      </c>
      <c r="L184" s="38">
        <v>23290.383333333331</v>
      </c>
      <c r="M184" s="28">
        <v>22772.35</v>
      </c>
      <c r="N184" s="28">
        <v>22148.75</v>
      </c>
      <c r="O184" s="39">
        <v>312300</v>
      </c>
      <c r="P184" s="40">
        <v>0.31190926275992437</v>
      </c>
    </row>
    <row r="185" spans="1:16" ht="12.75" customHeight="1">
      <c r="A185" s="28">
        <v>175</v>
      </c>
      <c r="B185" s="29" t="s">
        <v>70</v>
      </c>
      <c r="C185" s="30" t="s">
        <v>191</v>
      </c>
      <c r="D185" s="31">
        <v>44651</v>
      </c>
      <c r="E185" s="37">
        <v>2325.5</v>
      </c>
      <c r="F185" s="37">
        <v>2333.15</v>
      </c>
      <c r="G185" s="38">
        <v>2288.3500000000004</v>
      </c>
      <c r="H185" s="38">
        <v>2251.2000000000003</v>
      </c>
      <c r="I185" s="38">
        <v>2206.4000000000005</v>
      </c>
      <c r="J185" s="38">
        <v>2370.3000000000002</v>
      </c>
      <c r="K185" s="38">
        <v>2415.1000000000004</v>
      </c>
      <c r="L185" s="38">
        <v>2452.25</v>
      </c>
      <c r="M185" s="28">
        <v>2377.9499999999998</v>
      </c>
      <c r="N185" s="28">
        <v>2296</v>
      </c>
      <c r="O185" s="39">
        <v>1605450</v>
      </c>
      <c r="P185" s="40">
        <v>-1.3351360486733141E-2</v>
      </c>
    </row>
    <row r="186" spans="1:16" ht="12.75" customHeight="1">
      <c r="A186" s="28">
        <v>176</v>
      </c>
      <c r="B186" s="29" t="s">
        <v>40</v>
      </c>
      <c r="C186" s="30" t="s">
        <v>192</v>
      </c>
      <c r="D186" s="31">
        <v>44651</v>
      </c>
      <c r="E186" s="37">
        <v>2290.1</v>
      </c>
      <c r="F186" s="37">
        <v>2285.85</v>
      </c>
      <c r="G186" s="38">
        <v>2257.6999999999998</v>
      </c>
      <c r="H186" s="38">
        <v>2225.2999999999997</v>
      </c>
      <c r="I186" s="38">
        <v>2197.1499999999996</v>
      </c>
      <c r="J186" s="38">
        <v>2318.25</v>
      </c>
      <c r="K186" s="38">
        <v>2346.4000000000005</v>
      </c>
      <c r="L186" s="38">
        <v>2378.8000000000002</v>
      </c>
      <c r="M186" s="28">
        <v>2314</v>
      </c>
      <c r="N186" s="28">
        <v>2253.4499999999998</v>
      </c>
      <c r="O186" s="39">
        <v>3206250</v>
      </c>
      <c r="P186" s="40">
        <v>-5.5826936496859731E-3</v>
      </c>
    </row>
    <row r="187" spans="1:16" ht="12.75" customHeight="1">
      <c r="A187" s="28">
        <v>177</v>
      </c>
      <c r="B187" s="29" t="s">
        <v>63</v>
      </c>
      <c r="C187" s="30" t="s">
        <v>193</v>
      </c>
      <c r="D187" s="31">
        <v>44651</v>
      </c>
      <c r="E187" s="37">
        <v>1067.95</v>
      </c>
      <c r="F187" s="37">
        <v>1066.6166666666666</v>
      </c>
      <c r="G187" s="38">
        <v>1044.4333333333332</v>
      </c>
      <c r="H187" s="38">
        <v>1020.9166666666665</v>
      </c>
      <c r="I187" s="38">
        <v>998.73333333333312</v>
      </c>
      <c r="J187" s="38">
        <v>1090.1333333333332</v>
      </c>
      <c r="K187" s="38">
        <v>1112.3166666666666</v>
      </c>
      <c r="L187" s="38">
        <v>1135.8333333333333</v>
      </c>
      <c r="M187" s="28">
        <v>1088.8</v>
      </c>
      <c r="N187" s="28">
        <v>1043.0999999999999</v>
      </c>
      <c r="O187" s="39">
        <v>4255200</v>
      </c>
      <c r="P187" s="40">
        <v>9.5852709499857653E-3</v>
      </c>
    </row>
    <row r="188" spans="1:16" ht="12.75" customHeight="1">
      <c r="A188" s="28">
        <v>178</v>
      </c>
      <c r="B188" s="29" t="s">
        <v>47</v>
      </c>
      <c r="C188" s="30" t="s">
        <v>512</v>
      </c>
      <c r="D188" s="31">
        <v>44651</v>
      </c>
      <c r="E188" s="37">
        <v>330.65</v>
      </c>
      <c r="F188" s="37">
        <v>332.31666666666666</v>
      </c>
      <c r="G188" s="38">
        <v>324.88333333333333</v>
      </c>
      <c r="H188" s="38">
        <v>319.11666666666667</v>
      </c>
      <c r="I188" s="38">
        <v>311.68333333333334</v>
      </c>
      <c r="J188" s="38">
        <v>338.08333333333331</v>
      </c>
      <c r="K188" s="38">
        <v>345.51666666666659</v>
      </c>
      <c r="L188" s="38">
        <v>351.2833333333333</v>
      </c>
      <c r="M188" s="28">
        <v>339.75</v>
      </c>
      <c r="N188" s="28">
        <v>326.55</v>
      </c>
      <c r="O188" s="39">
        <v>4345200</v>
      </c>
      <c r="P188" s="40">
        <v>9.4083211373614892E-3</v>
      </c>
    </row>
    <row r="189" spans="1:16" ht="12.75" customHeight="1">
      <c r="A189" s="28">
        <v>179</v>
      </c>
      <c r="B189" s="29" t="s">
        <v>47</v>
      </c>
      <c r="C189" s="30" t="s">
        <v>194</v>
      </c>
      <c r="D189" s="31">
        <v>44651</v>
      </c>
      <c r="E189" s="37">
        <v>872.3</v>
      </c>
      <c r="F189" s="37">
        <v>874.43333333333328</v>
      </c>
      <c r="G189" s="38">
        <v>866.71666666666658</v>
      </c>
      <c r="H189" s="38">
        <v>861.13333333333333</v>
      </c>
      <c r="I189" s="38">
        <v>853.41666666666663</v>
      </c>
      <c r="J189" s="38">
        <v>880.01666666666654</v>
      </c>
      <c r="K189" s="38">
        <v>887.73333333333323</v>
      </c>
      <c r="L189" s="38">
        <v>893.31666666666649</v>
      </c>
      <c r="M189" s="28">
        <v>882.15</v>
      </c>
      <c r="N189" s="28">
        <v>868.85</v>
      </c>
      <c r="O189" s="39">
        <v>20294400</v>
      </c>
      <c r="P189" s="40">
        <v>-2.5773715514634227E-2</v>
      </c>
    </row>
    <row r="190" spans="1:16" ht="12.75" customHeight="1">
      <c r="A190" s="28">
        <v>180</v>
      </c>
      <c r="B190" s="29" t="s">
        <v>181</v>
      </c>
      <c r="C190" s="30" t="s">
        <v>195</v>
      </c>
      <c r="D190" s="31">
        <v>44651</v>
      </c>
      <c r="E190" s="37">
        <v>452.95</v>
      </c>
      <c r="F190" s="37">
        <v>456.36666666666662</v>
      </c>
      <c r="G190" s="38">
        <v>447.38333333333321</v>
      </c>
      <c r="H190" s="38">
        <v>441.81666666666661</v>
      </c>
      <c r="I190" s="38">
        <v>432.8333333333332</v>
      </c>
      <c r="J190" s="38">
        <v>461.93333333333322</v>
      </c>
      <c r="K190" s="38">
        <v>470.91666666666669</v>
      </c>
      <c r="L190" s="38">
        <v>476.48333333333323</v>
      </c>
      <c r="M190" s="28">
        <v>465.35</v>
      </c>
      <c r="N190" s="28">
        <v>450.8</v>
      </c>
      <c r="O190" s="39">
        <v>13305000</v>
      </c>
      <c r="P190" s="40">
        <v>-1.0136276607726096E-3</v>
      </c>
    </row>
    <row r="191" spans="1:16" ht="12.75" customHeight="1">
      <c r="A191" s="28">
        <v>181</v>
      </c>
      <c r="B191" s="29" t="s">
        <v>47</v>
      </c>
      <c r="C191" s="30" t="s">
        <v>276</v>
      </c>
      <c r="D191" s="31">
        <v>44651</v>
      </c>
      <c r="E191" s="37">
        <v>566.9</v>
      </c>
      <c r="F191" s="37">
        <v>564.35</v>
      </c>
      <c r="G191" s="38">
        <v>557.70000000000005</v>
      </c>
      <c r="H191" s="38">
        <v>548.5</v>
      </c>
      <c r="I191" s="38">
        <v>541.85</v>
      </c>
      <c r="J191" s="38">
        <v>573.55000000000007</v>
      </c>
      <c r="K191" s="38">
        <v>580.19999999999993</v>
      </c>
      <c r="L191" s="38">
        <v>589.40000000000009</v>
      </c>
      <c r="M191" s="28">
        <v>571</v>
      </c>
      <c r="N191" s="28">
        <v>555.15</v>
      </c>
      <c r="O191" s="39">
        <v>856800</v>
      </c>
      <c r="P191" s="40">
        <v>-1.7543859649122806E-2</v>
      </c>
    </row>
    <row r="192" spans="1:16" ht="12.75" customHeight="1">
      <c r="A192" s="28">
        <v>182</v>
      </c>
      <c r="B192" s="29" t="s">
        <v>38</v>
      </c>
      <c r="C192" s="30" t="s">
        <v>196</v>
      </c>
      <c r="D192" s="31">
        <v>44651</v>
      </c>
      <c r="E192" s="37">
        <v>913.85</v>
      </c>
      <c r="F192" s="37">
        <v>913.93333333333339</v>
      </c>
      <c r="G192" s="38">
        <v>898.96666666666681</v>
      </c>
      <c r="H192" s="38">
        <v>884.08333333333337</v>
      </c>
      <c r="I192" s="38">
        <v>869.11666666666679</v>
      </c>
      <c r="J192" s="38">
        <v>928.81666666666683</v>
      </c>
      <c r="K192" s="38">
        <v>943.78333333333353</v>
      </c>
      <c r="L192" s="38">
        <v>958.66666666666686</v>
      </c>
      <c r="M192" s="28">
        <v>928.9</v>
      </c>
      <c r="N192" s="28">
        <v>899.05</v>
      </c>
      <c r="O192" s="39">
        <v>5392000</v>
      </c>
      <c r="P192" s="40">
        <v>1.5251365091319902E-2</v>
      </c>
    </row>
    <row r="193" spans="1:16" ht="12.75" customHeight="1">
      <c r="A193" s="28">
        <v>183</v>
      </c>
      <c r="B193" s="29" t="s">
        <v>74</v>
      </c>
      <c r="C193" s="30" t="s">
        <v>532</v>
      </c>
      <c r="D193" s="31">
        <v>44651</v>
      </c>
      <c r="E193" s="37">
        <v>1158.7</v>
      </c>
      <c r="F193" s="37">
        <v>1165.1499999999999</v>
      </c>
      <c r="G193" s="38">
        <v>1140.2999999999997</v>
      </c>
      <c r="H193" s="38">
        <v>1121.8999999999999</v>
      </c>
      <c r="I193" s="38">
        <v>1097.0499999999997</v>
      </c>
      <c r="J193" s="38">
        <v>1183.5499999999997</v>
      </c>
      <c r="K193" s="38">
        <v>1208.3999999999996</v>
      </c>
      <c r="L193" s="38">
        <v>1226.7999999999997</v>
      </c>
      <c r="M193" s="28">
        <v>1190</v>
      </c>
      <c r="N193" s="28">
        <v>1146.75</v>
      </c>
      <c r="O193" s="39">
        <v>2777600</v>
      </c>
      <c r="P193" s="40">
        <v>-9.6976611523103256E-3</v>
      </c>
    </row>
    <row r="194" spans="1:16" ht="12.75" customHeight="1">
      <c r="A194" s="28">
        <v>184</v>
      </c>
      <c r="B194" s="29" t="s">
        <v>56</v>
      </c>
      <c r="C194" s="30" t="s">
        <v>197</v>
      </c>
      <c r="D194" s="31">
        <v>44651</v>
      </c>
      <c r="E194" s="37">
        <v>724.85</v>
      </c>
      <c r="F194" s="37">
        <v>720.63333333333333</v>
      </c>
      <c r="G194" s="38">
        <v>713.16666666666663</v>
      </c>
      <c r="H194" s="38">
        <v>701.48333333333335</v>
      </c>
      <c r="I194" s="38">
        <v>694.01666666666665</v>
      </c>
      <c r="J194" s="38">
        <v>732.31666666666661</v>
      </c>
      <c r="K194" s="38">
        <v>739.7833333333333</v>
      </c>
      <c r="L194" s="38">
        <v>751.46666666666658</v>
      </c>
      <c r="M194" s="28">
        <v>728.1</v>
      </c>
      <c r="N194" s="28">
        <v>708.95</v>
      </c>
      <c r="O194" s="39">
        <v>10574550</v>
      </c>
      <c r="P194" s="40">
        <v>-2.2768386251637452E-2</v>
      </c>
    </row>
    <row r="195" spans="1:16" ht="12.75" customHeight="1">
      <c r="A195" s="28">
        <v>185</v>
      </c>
      <c r="B195" s="29" t="s">
        <v>49</v>
      </c>
      <c r="C195" s="30" t="s">
        <v>198</v>
      </c>
      <c r="D195" s="31">
        <v>44651</v>
      </c>
      <c r="E195" s="37">
        <v>420.8</v>
      </c>
      <c r="F195" s="37">
        <v>423.81666666666666</v>
      </c>
      <c r="G195" s="38">
        <v>411.18333333333334</v>
      </c>
      <c r="H195" s="38">
        <v>401.56666666666666</v>
      </c>
      <c r="I195" s="38">
        <v>388.93333333333334</v>
      </c>
      <c r="J195" s="38">
        <v>433.43333333333334</v>
      </c>
      <c r="K195" s="38">
        <v>446.06666666666666</v>
      </c>
      <c r="L195" s="38">
        <v>455.68333333333334</v>
      </c>
      <c r="M195" s="28">
        <v>436.45</v>
      </c>
      <c r="N195" s="28">
        <v>414.2</v>
      </c>
      <c r="O195" s="39">
        <v>79255650</v>
      </c>
      <c r="P195" s="40">
        <v>-4.0539608059619099E-2</v>
      </c>
    </row>
    <row r="196" spans="1:16" ht="12.75" customHeight="1">
      <c r="A196" s="28">
        <v>186</v>
      </c>
      <c r="B196" s="29" t="s">
        <v>169</v>
      </c>
      <c r="C196" s="30" t="s">
        <v>199</v>
      </c>
      <c r="D196" s="31">
        <v>44651</v>
      </c>
      <c r="E196" s="37">
        <v>233.25</v>
      </c>
      <c r="F196" s="37">
        <v>233.4666666666667</v>
      </c>
      <c r="G196" s="38">
        <v>230.3333333333334</v>
      </c>
      <c r="H196" s="38">
        <v>227.41666666666671</v>
      </c>
      <c r="I196" s="38">
        <v>224.28333333333342</v>
      </c>
      <c r="J196" s="38">
        <v>236.38333333333338</v>
      </c>
      <c r="K196" s="38">
        <v>239.51666666666671</v>
      </c>
      <c r="L196" s="38">
        <v>242.43333333333337</v>
      </c>
      <c r="M196" s="28">
        <v>236.6</v>
      </c>
      <c r="N196" s="28">
        <v>230.55</v>
      </c>
      <c r="O196" s="39">
        <v>95114250</v>
      </c>
      <c r="P196" s="40">
        <v>-2.3830966401108416E-2</v>
      </c>
    </row>
    <row r="197" spans="1:16" ht="12.75" customHeight="1">
      <c r="A197" s="28">
        <v>187</v>
      </c>
      <c r="B197" s="29" t="s">
        <v>119</v>
      </c>
      <c r="C197" s="30" t="s">
        <v>200</v>
      </c>
      <c r="D197" s="31">
        <v>44651</v>
      </c>
      <c r="E197" s="37">
        <v>1314.15</v>
      </c>
      <c r="F197" s="37">
        <v>1291.55</v>
      </c>
      <c r="G197" s="38">
        <v>1264.75</v>
      </c>
      <c r="H197" s="38">
        <v>1215.3500000000001</v>
      </c>
      <c r="I197" s="38">
        <v>1188.5500000000002</v>
      </c>
      <c r="J197" s="38">
        <v>1340.9499999999998</v>
      </c>
      <c r="K197" s="38">
        <v>1367.7499999999995</v>
      </c>
      <c r="L197" s="38">
        <v>1417.1499999999996</v>
      </c>
      <c r="M197" s="28">
        <v>1318.35</v>
      </c>
      <c r="N197" s="28">
        <v>1242.1500000000001</v>
      </c>
      <c r="O197" s="39">
        <v>38732800</v>
      </c>
      <c r="P197" s="40">
        <v>8.3353145356854161E-2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44651</v>
      </c>
      <c r="E198" s="37">
        <v>3636.35</v>
      </c>
      <c r="F198" s="37">
        <v>3649.65</v>
      </c>
      <c r="G198" s="38">
        <v>3609.2000000000003</v>
      </c>
      <c r="H198" s="38">
        <v>3582.05</v>
      </c>
      <c r="I198" s="38">
        <v>3541.6000000000004</v>
      </c>
      <c r="J198" s="38">
        <v>3676.8</v>
      </c>
      <c r="K198" s="38">
        <v>3717.25</v>
      </c>
      <c r="L198" s="38">
        <v>3744.4</v>
      </c>
      <c r="M198" s="28">
        <v>3690.1</v>
      </c>
      <c r="N198" s="28">
        <v>3622.5</v>
      </c>
      <c r="O198" s="39">
        <v>13048350</v>
      </c>
      <c r="P198" s="40">
        <v>1.0817653489844064E-3</v>
      </c>
    </row>
    <row r="199" spans="1:16" ht="12.75" customHeight="1">
      <c r="A199" s="28">
        <v>189</v>
      </c>
      <c r="B199" s="29" t="s">
        <v>86</v>
      </c>
      <c r="C199" s="30" t="s">
        <v>202</v>
      </c>
      <c r="D199" s="31">
        <v>44651</v>
      </c>
      <c r="E199" s="37">
        <v>1491.15</v>
      </c>
      <c r="F199" s="37">
        <v>1498.7333333333333</v>
      </c>
      <c r="G199" s="38">
        <v>1472.9666666666667</v>
      </c>
      <c r="H199" s="38">
        <v>1454.7833333333333</v>
      </c>
      <c r="I199" s="38">
        <v>1429.0166666666667</v>
      </c>
      <c r="J199" s="38">
        <v>1516.9166666666667</v>
      </c>
      <c r="K199" s="38">
        <v>1542.6833333333336</v>
      </c>
      <c r="L199" s="38">
        <v>1560.8666666666668</v>
      </c>
      <c r="M199" s="28">
        <v>1524.5</v>
      </c>
      <c r="N199" s="28">
        <v>1480.55</v>
      </c>
      <c r="O199" s="39">
        <v>14313600</v>
      </c>
      <c r="P199" s="40">
        <v>1.4587674903245014E-2</v>
      </c>
    </row>
    <row r="200" spans="1:16" ht="12.75" customHeight="1">
      <c r="A200" s="28">
        <v>190</v>
      </c>
      <c r="B200" s="29" t="s">
        <v>56</v>
      </c>
      <c r="C200" s="30" t="s">
        <v>203</v>
      </c>
      <c r="D200" s="31">
        <v>44651</v>
      </c>
      <c r="E200" s="37">
        <v>2471.85</v>
      </c>
      <c r="F200" s="37">
        <v>2475.6</v>
      </c>
      <c r="G200" s="38">
        <v>2446.1999999999998</v>
      </c>
      <c r="H200" s="38">
        <v>2420.5499999999997</v>
      </c>
      <c r="I200" s="38">
        <v>2391.1499999999996</v>
      </c>
      <c r="J200" s="38">
        <v>2501.25</v>
      </c>
      <c r="K200" s="38">
        <v>2530.6500000000005</v>
      </c>
      <c r="L200" s="38">
        <v>2556.3000000000002</v>
      </c>
      <c r="M200" s="28">
        <v>2505</v>
      </c>
      <c r="N200" s="28">
        <v>2449.9499999999998</v>
      </c>
      <c r="O200" s="39">
        <v>5251875</v>
      </c>
      <c r="P200" s="40">
        <v>-9.3372002546509153E-3</v>
      </c>
    </row>
    <row r="201" spans="1:16" ht="12.75" customHeight="1">
      <c r="A201" s="28">
        <v>191</v>
      </c>
      <c r="B201" s="29" t="s">
        <v>47</v>
      </c>
      <c r="C201" s="30" t="s">
        <v>204</v>
      </c>
      <c r="D201" s="31">
        <v>44651</v>
      </c>
      <c r="E201" s="37">
        <v>2779.55</v>
      </c>
      <c r="F201" s="37">
        <v>2786</v>
      </c>
      <c r="G201" s="38">
        <v>2756</v>
      </c>
      <c r="H201" s="38">
        <v>2732.45</v>
      </c>
      <c r="I201" s="38">
        <v>2702.45</v>
      </c>
      <c r="J201" s="38">
        <v>2809.55</v>
      </c>
      <c r="K201" s="38">
        <v>2839.55</v>
      </c>
      <c r="L201" s="38">
        <v>2863.1000000000004</v>
      </c>
      <c r="M201" s="28">
        <v>2816</v>
      </c>
      <c r="N201" s="28">
        <v>2762.45</v>
      </c>
      <c r="O201" s="39">
        <v>806000</v>
      </c>
      <c r="P201" s="40">
        <v>7.4999999999999997E-3</v>
      </c>
    </row>
    <row r="202" spans="1:16" ht="12.75" customHeight="1">
      <c r="A202" s="28">
        <v>192</v>
      </c>
      <c r="B202" s="29" t="s">
        <v>169</v>
      </c>
      <c r="C202" s="30" t="s">
        <v>205</v>
      </c>
      <c r="D202" s="31">
        <v>44651</v>
      </c>
      <c r="E202" s="37">
        <v>484.3</v>
      </c>
      <c r="F202" s="37">
        <v>482.2</v>
      </c>
      <c r="G202" s="38">
        <v>478.75</v>
      </c>
      <c r="H202" s="38">
        <v>473.2</v>
      </c>
      <c r="I202" s="38">
        <v>469.75</v>
      </c>
      <c r="J202" s="38">
        <v>487.75</v>
      </c>
      <c r="K202" s="38">
        <v>491.19999999999993</v>
      </c>
      <c r="L202" s="38">
        <v>496.75</v>
      </c>
      <c r="M202" s="28">
        <v>485.65</v>
      </c>
      <c r="N202" s="28">
        <v>476.65</v>
      </c>
      <c r="O202" s="39">
        <v>3381000</v>
      </c>
      <c r="P202" s="40">
        <v>3.1152647975077881E-3</v>
      </c>
    </row>
    <row r="203" spans="1:16" ht="12.75" customHeight="1">
      <c r="A203" s="28">
        <v>193</v>
      </c>
      <c r="B203" s="29" t="s">
        <v>44</v>
      </c>
      <c r="C203" s="30" t="s">
        <v>206</v>
      </c>
      <c r="D203" s="31">
        <v>44651</v>
      </c>
      <c r="E203" s="37">
        <v>1152.1500000000001</v>
      </c>
      <c r="F203" s="37">
        <v>1152.3666666666668</v>
      </c>
      <c r="G203" s="38">
        <v>1138.4833333333336</v>
      </c>
      <c r="H203" s="38">
        <v>1124.8166666666668</v>
      </c>
      <c r="I203" s="38">
        <v>1110.9333333333336</v>
      </c>
      <c r="J203" s="38">
        <v>1166.0333333333335</v>
      </c>
      <c r="K203" s="38">
        <v>1179.9166666666667</v>
      </c>
      <c r="L203" s="38">
        <v>1193.5833333333335</v>
      </c>
      <c r="M203" s="28">
        <v>1166.25</v>
      </c>
      <c r="N203" s="28">
        <v>1138.7</v>
      </c>
      <c r="O203" s="39">
        <v>2833300</v>
      </c>
      <c r="P203" s="40">
        <v>-2.5922233300099701E-2</v>
      </c>
    </row>
    <row r="204" spans="1:16" ht="12.75" customHeight="1">
      <c r="A204" s="28">
        <v>194</v>
      </c>
      <c r="B204" s="29" t="s">
        <v>49</v>
      </c>
      <c r="C204" s="30" t="s">
        <v>207</v>
      </c>
      <c r="D204" s="31">
        <v>44651</v>
      </c>
      <c r="E204" s="37">
        <v>562.6</v>
      </c>
      <c r="F204" s="37">
        <v>564.70000000000005</v>
      </c>
      <c r="G204" s="38">
        <v>554.85000000000014</v>
      </c>
      <c r="H204" s="38">
        <v>547.10000000000014</v>
      </c>
      <c r="I204" s="38">
        <v>537.25000000000023</v>
      </c>
      <c r="J204" s="38">
        <v>572.45000000000005</v>
      </c>
      <c r="K204" s="38">
        <v>582.29999999999995</v>
      </c>
      <c r="L204" s="38">
        <v>590.04999999999995</v>
      </c>
      <c r="M204" s="28">
        <v>574.54999999999995</v>
      </c>
      <c r="N204" s="28">
        <v>556.95000000000005</v>
      </c>
      <c r="O204" s="39">
        <v>8027600</v>
      </c>
      <c r="P204" s="40">
        <v>-2.4995749022275124E-2</v>
      </c>
    </row>
    <row r="205" spans="1:16" ht="12.75" customHeight="1">
      <c r="A205" s="28">
        <v>195</v>
      </c>
      <c r="B205" s="29" t="s">
        <v>56</v>
      </c>
      <c r="C205" s="30" t="s">
        <v>208</v>
      </c>
      <c r="D205" s="31">
        <v>44651</v>
      </c>
      <c r="E205" s="37">
        <v>1409.8</v>
      </c>
      <c r="F205" s="37">
        <v>1414.9166666666667</v>
      </c>
      <c r="G205" s="38">
        <v>1394.8333333333335</v>
      </c>
      <c r="H205" s="38">
        <v>1379.8666666666668</v>
      </c>
      <c r="I205" s="38">
        <v>1359.7833333333335</v>
      </c>
      <c r="J205" s="38">
        <v>1429.8833333333334</v>
      </c>
      <c r="K205" s="38">
        <v>1449.9666666666669</v>
      </c>
      <c r="L205" s="38">
        <v>1464.9333333333334</v>
      </c>
      <c r="M205" s="28">
        <v>1435</v>
      </c>
      <c r="N205" s="28">
        <v>1399.95</v>
      </c>
      <c r="O205" s="39">
        <v>1081150</v>
      </c>
      <c r="P205" s="40">
        <v>-6.7524115755627006E-3</v>
      </c>
    </row>
    <row r="206" spans="1:16" ht="12.75" customHeight="1">
      <c r="A206" s="28">
        <v>196</v>
      </c>
      <c r="B206" s="29" t="s">
        <v>42</v>
      </c>
      <c r="C206" s="30" t="s">
        <v>209</v>
      </c>
      <c r="D206" s="31">
        <v>44651</v>
      </c>
      <c r="E206" s="37">
        <v>6078.05</v>
      </c>
      <c r="F206" s="37">
        <v>6121.2166666666672</v>
      </c>
      <c r="G206" s="38">
        <v>5967.9833333333345</v>
      </c>
      <c r="H206" s="38">
        <v>5857.916666666667</v>
      </c>
      <c r="I206" s="38">
        <v>5704.6833333333343</v>
      </c>
      <c r="J206" s="38">
        <v>6231.2833333333347</v>
      </c>
      <c r="K206" s="38">
        <v>6384.5166666666682</v>
      </c>
      <c r="L206" s="38">
        <v>6494.5833333333348</v>
      </c>
      <c r="M206" s="28">
        <v>6274.45</v>
      </c>
      <c r="N206" s="28">
        <v>6011.15</v>
      </c>
      <c r="O206" s="39">
        <v>3241900</v>
      </c>
      <c r="P206" s="40">
        <v>-3.7783450077169656E-2</v>
      </c>
    </row>
    <row r="207" spans="1:16" ht="12.75" customHeight="1">
      <c r="A207" s="28">
        <v>197</v>
      </c>
      <c r="B207" s="29" t="s">
        <v>38</v>
      </c>
      <c r="C207" s="30" t="s">
        <v>210</v>
      </c>
      <c r="D207" s="31">
        <v>44651</v>
      </c>
      <c r="E207" s="37">
        <v>726.85</v>
      </c>
      <c r="F207" s="37">
        <v>731.23333333333323</v>
      </c>
      <c r="G207" s="38">
        <v>718.46666666666647</v>
      </c>
      <c r="H207" s="38">
        <v>710.08333333333326</v>
      </c>
      <c r="I207" s="38">
        <v>697.31666666666649</v>
      </c>
      <c r="J207" s="38">
        <v>739.61666666666645</v>
      </c>
      <c r="K207" s="38">
        <v>752.3833333333331</v>
      </c>
      <c r="L207" s="38">
        <v>760.76666666666642</v>
      </c>
      <c r="M207" s="28">
        <v>744</v>
      </c>
      <c r="N207" s="28">
        <v>722.85</v>
      </c>
      <c r="O207" s="39">
        <v>24147500</v>
      </c>
      <c r="P207" s="40">
        <v>1.455682553375027E-3</v>
      </c>
    </row>
    <row r="208" spans="1:16" ht="12.75" customHeight="1">
      <c r="A208" s="28">
        <v>198</v>
      </c>
      <c r="B208" s="29" t="s">
        <v>119</v>
      </c>
      <c r="C208" s="30" t="s">
        <v>211</v>
      </c>
      <c r="D208" s="31">
        <v>44651</v>
      </c>
      <c r="E208" s="37">
        <v>379.55</v>
      </c>
      <c r="F208" s="37">
        <v>374.7833333333333</v>
      </c>
      <c r="G208" s="38">
        <v>368.61666666666662</v>
      </c>
      <c r="H208" s="38">
        <v>357.68333333333334</v>
      </c>
      <c r="I208" s="38">
        <v>351.51666666666665</v>
      </c>
      <c r="J208" s="38">
        <v>385.71666666666658</v>
      </c>
      <c r="K208" s="38">
        <v>391.88333333333333</v>
      </c>
      <c r="L208" s="38">
        <v>402.81666666666655</v>
      </c>
      <c r="M208" s="28">
        <v>380.95</v>
      </c>
      <c r="N208" s="28">
        <v>363.85</v>
      </c>
      <c r="O208" s="39">
        <v>62706800</v>
      </c>
      <c r="P208" s="40">
        <v>1.4646869983948636E-2</v>
      </c>
    </row>
    <row r="209" spans="1:16" ht="12.75" customHeight="1">
      <c r="A209" s="28">
        <v>199</v>
      </c>
      <c r="B209" s="29" t="s">
        <v>70</v>
      </c>
      <c r="C209" s="30" t="s">
        <v>212</v>
      </c>
      <c r="D209" s="31">
        <v>44651</v>
      </c>
      <c r="E209" s="37">
        <v>1168.75</v>
      </c>
      <c r="F209" s="37">
        <v>1174.2666666666667</v>
      </c>
      <c r="G209" s="38">
        <v>1158.5333333333333</v>
      </c>
      <c r="H209" s="38">
        <v>1148.3166666666666</v>
      </c>
      <c r="I209" s="38">
        <v>1132.5833333333333</v>
      </c>
      <c r="J209" s="38">
        <v>1184.4833333333333</v>
      </c>
      <c r="K209" s="38">
        <v>1200.2166666666665</v>
      </c>
      <c r="L209" s="38">
        <v>1210.4333333333334</v>
      </c>
      <c r="M209" s="28">
        <v>1190</v>
      </c>
      <c r="N209" s="28">
        <v>1164.05</v>
      </c>
      <c r="O209" s="39">
        <v>4632500</v>
      </c>
      <c r="P209" s="40">
        <v>3.0312872144635703E-3</v>
      </c>
    </row>
    <row r="210" spans="1:16" ht="12.75" customHeight="1">
      <c r="A210" s="28">
        <v>200</v>
      </c>
      <c r="B210" s="29" t="s">
        <v>70</v>
      </c>
      <c r="C210" s="30" t="s">
        <v>281</v>
      </c>
      <c r="D210" s="31">
        <v>44651</v>
      </c>
      <c r="E210" s="37">
        <v>1610.3</v>
      </c>
      <c r="F210" s="37">
        <v>1620.4833333333333</v>
      </c>
      <c r="G210" s="38">
        <v>1589.9166666666667</v>
      </c>
      <c r="H210" s="38">
        <v>1569.5333333333333</v>
      </c>
      <c r="I210" s="38">
        <v>1538.9666666666667</v>
      </c>
      <c r="J210" s="38">
        <v>1640.8666666666668</v>
      </c>
      <c r="K210" s="38">
        <v>1671.4333333333334</v>
      </c>
      <c r="L210" s="38">
        <v>1691.8166666666668</v>
      </c>
      <c r="M210" s="28">
        <v>1651.05</v>
      </c>
      <c r="N210" s="28">
        <v>1600.1</v>
      </c>
      <c r="O210" s="39">
        <v>613750</v>
      </c>
      <c r="P210" s="40">
        <v>0.11085972850678733</v>
      </c>
    </row>
    <row r="211" spans="1:16" ht="12.75" customHeight="1">
      <c r="A211" s="28">
        <v>201</v>
      </c>
      <c r="B211" s="29" t="s">
        <v>86</v>
      </c>
      <c r="C211" s="30" t="s">
        <v>213</v>
      </c>
      <c r="D211" s="31">
        <v>44651</v>
      </c>
      <c r="E211" s="37">
        <v>586.5</v>
      </c>
      <c r="F211" s="37">
        <v>587.65</v>
      </c>
      <c r="G211" s="38">
        <v>581.29999999999995</v>
      </c>
      <c r="H211" s="38">
        <v>576.1</v>
      </c>
      <c r="I211" s="38">
        <v>569.75</v>
      </c>
      <c r="J211" s="38">
        <v>592.84999999999991</v>
      </c>
      <c r="K211" s="38">
        <v>599.20000000000005</v>
      </c>
      <c r="L211" s="38">
        <v>604.39999999999986</v>
      </c>
      <c r="M211" s="28">
        <v>594</v>
      </c>
      <c r="N211" s="28">
        <v>582.45000000000005</v>
      </c>
      <c r="O211" s="39">
        <v>36360800</v>
      </c>
      <c r="P211" s="40">
        <v>3.2601781170483464E-2</v>
      </c>
    </row>
    <row r="212" spans="1:16" ht="12.75" customHeight="1">
      <c r="A212" s="28">
        <v>202</v>
      </c>
      <c r="B212" s="29" t="s">
        <v>181</v>
      </c>
      <c r="C212" s="30" t="s">
        <v>214</v>
      </c>
      <c r="D212" s="31">
        <v>44651</v>
      </c>
      <c r="E212" s="37">
        <v>247.5</v>
      </c>
      <c r="F212" s="37">
        <v>250.06666666666669</v>
      </c>
      <c r="G212" s="38">
        <v>242.48333333333341</v>
      </c>
      <c r="H212" s="38">
        <v>237.46666666666673</v>
      </c>
      <c r="I212" s="38">
        <v>229.88333333333344</v>
      </c>
      <c r="J212" s="38">
        <v>255.08333333333337</v>
      </c>
      <c r="K212" s="38">
        <v>262.66666666666669</v>
      </c>
      <c r="L212" s="38">
        <v>267.68333333333334</v>
      </c>
      <c r="M212" s="28">
        <v>257.64999999999998</v>
      </c>
      <c r="N212" s="28">
        <v>245.05</v>
      </c>
      <c r="O212" s="39">
        <v>75843000</v>
      </c>
      <c r="P212" s="40">
        <v>-7.1866163996229969E-3</v>
      </c>
    </row>
    <row r="213" spans="1:16" ht="12.75" customHeight="1">
      <c r="A213" s="28">
        <v>203</v>
      </c>
      <c r="B213" s="29" t="s">
        <v>47</v>
      </c>
      <c r="C213" s="30" t="s">
        <v>959</v>
      </c>
      <c r="D213" s="31">
        <v>44651</v>
      </c>
      <c r="E213" s="37">
        <v>366.05</v>
      </c>
      <c r="F213" s="37">
        <v>365.15000000000003</v>
      </c>
      <c r="G213" s="38">
        <v>362.70000000000005</v>
      </c>
      <c r="H213" s="38">
        <v>359.35</v>
      </c>
      <c r="I213" s="38">
        <v>356.90000000000003</v>
      </c>
      <c r="J213" s="38">
        <v>368.50000000000006</v>
      </c>
      <c r="K213" s="38">
        <v>370.95</v>
      </c>
      <c r="L213" s="38">
        <v>374.30000000000007</v>
      </c>
      <c r="M213" s="28">
        <v>367.6</v>
      </c>
      <c r="N213" s="28">
        <v>361.8</v>
      </c>
      <c r="O213" s="39">
        <v>18451400</v>
      </c>
      <c r="P213" s="40">
        <v>-3.1356470520297976E-2</v>
      </c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"/>
      <c r="B215" s="29"/>
      <c r="C215" s="30"/>
      <c r="D215" s="31"/>
      <c r="E215" s="37"/>
      <c r="F215" s="37"/>
      <c r="G215" s="38"/>
      <c r="H215" s="38"/>
      <c r="I215" s="38"/>
      <c r="J215" s="38"/>
      <c r="K215" s="38"/>
      <c r="L215" s="38"/>
      <c r="M215" s="28"/>
      <c r="N215" s="28"/>
      <c r="O215" s="39"/>
      <c r="P215" s="40"/>
    </row>
    <row r="216" spans="1:16" ht="12.75" customHeight="1">
      <c r="A216" s="295"/>
      <c r="B216" s="333"/>
      <c r="C216" s="295"/>
      <c r="D216" s="334"/>
      <c r="E216" s="296"/>
      <c r="F216" s="296"/>
      <c r="G216" s="335"/>
      <c r="H216" s="335"/>
      <c r="I216" s="335"/>
      <c r="J216" s="335"/>
      <c r="K216" s="335"/>
      <c r="L216" s="335"/>
      <c r="M216" s="295"/>
      <c r="N216" s="295"/>
      <c r="O216" s="336"/>
      <c r="P216" s="337"/>
    </row>
    <row r="217" spans="1:16" ht="12.75" customHeight="1">
      <c r="A217" s="295"/>
      <c r="B217" s="333"/>
      <c r="C217" s="295"/>
      <c r="D217" s="334"/>
      <c r="E217" s="296"/>
      <c r="F217" s="296"/>
      <c r="G217" s="335"/>
      <c r="H217" s="335"/>
      <c r="I217" s="335"/>
      <c r="J217" s="335"/>
      <c r="K217" s="335"/>
      <c r="L217" s="335"/>
      <c r="M217" s="295"/>
      <c r="N217" s="295"/>
      <c r="O217" s="336"/>
      <c r="P217" s="337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229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J22" sqref="J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5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65" t="s">
        <v>16</v>
      </c>
      <c r="B8" s="467"/>
      <c r="C8" s="471" t="s">
        <v>20</v>
      </c>
      <c r="D8" s="471" t="s">
        <v>21</v>
      </c>
      <c r="E8" s="462" t="s">
        <v>22</v>
      </c>
      <c r="F8" s="463"/>
      <c r="G8" s="464"/>
      <c r="H8" s="462" t="s">
        <v>23</v>
      </c>
      <c r="I8" s="463"/>
      <c r="J8" s="464"/>
      <c r="K8" s="23"/>
      <c r="L8" s="50"/>
      <c r="M8" s="50"/>
      <c r="N8" s="1"/>
      <c r="O8" s="1"/>
    </row>
    <row r="9" spans="1:15" ht="36" customHeight="1">
      <c r="A9" s="469"/>
      <c r="B9" s="470"/>
      <c r="C9" s="470"/>
      <c r="D9" s="47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16594.900000000001</v>
      </c>
      <c r="D10" s="32">
        <v>16600.033333333333</v>
      </c>
      <c r="E10" s="32">
        <v>16442.766666666666</v>
      </c>
      <c r="F10" s="32">
        <v>16290.633333333335</v>
      </c>
      <c r="G10" s="32">
        <v>16133.366666666669</v>
      </c>
      <c r="H10" s="32">
        <v>16752.166666666664</v>
      </c>
      <c r="I10" s="32">
        <v>16909.433333333327</v>
      </c>
      <c r="J10" s="32">
        <v>17061.566666666662</v>
      </c>
      <c r="K10" s="34">
        <v>16757.3</v>
      </c>
      <c r="L10" s="34">
        <v>16447.900000000001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34475.599999999999</v>
      </c>
      <c r="D11" s="37">
        <v>34689.26666666667</v>
      </c>
      <c r="E11" s="37">
        <v>34004.383333333339</v>
      </c>
      <c r="F11" s="37">
        <v>33533.166666666672</v>
      </c>
      <c r="G11" s="37">
        <v>32848.28333333334</v>
      </c>
      <c r="H11" s="37">
        <v>35160.483333333337</v>
      </c>
      <c r="I11" s="37">
        <v>35845.366666666669</v>
      </c>
      <c r="J11" s="37">
        <v>36316.583333333336</v>
      </c>
      <c r="K11" s="28">
        <v>35374.15</v>
      </c>
      <c r="L11" s="28">
        <v>34218.050000000003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2503.15</v>
      </c>
      <c r="D12" s="37">
        <v>2506.3000000000002</v>
      </c>
      <c r="E12" s="37">
        <v>2481.9000000000005</v>
      </c>
      <c r="F12" s="37">
        <v>2460.6500000000005</v>
      </c>
      <c r="G12" s="37">
        <v>2436.2500000000009</v>
      </c>
      <c r="H12" s="37">
        <v>2527.5500000000002</v>
      </c>
      <c r="I12" s="37">
        <v>2551.9499999999998</v>
      </c>
      <c r="J12" s="37">
        <v>2573.1999999999998</v>
      </c>
      <c r="K12" s="28">
        <v>2530.6999999999998</v>
      </c>
      <c r="L12" s="28">
        <v>2485.0500000000002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4773.95</v>
      </c>
      <c r="D13" s="37">
        <v>4771.7333333333336</v>
      </c>
      <c r="E13" s="37">
        <v>4732.7666666666673</v>
      </c>
      <c r="F13" s="37">
        <v>4691.5833333333339</v>
      </c>
      <c r="G13" s="37">
        <v>4652.6166666666677</v>
      </c>
      <c r="H13" s="37">
        <v>4812.916666666667</v>
      </c>
      <c r="I13" s="37">
        <v>4851.8833333333341</v>
      </c>
      <c r="J13" s="37">
        <v>4893.0666666666666</v>
      </c>
      <c r="K13" s="28">
        <v>4810.7</v>
      </c>
      <c r="L13" s="28">
        <v>4730.55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35399.1</v>
      </c>
      <c r="D14" s="37">
        <v>35531.916666666664</v>
      </c>
      <c r="E14" s="37">
        <v>35132.683333333327</v>
      </c>
      <c r="F14" s="37">
        <v>34866.266666666663</v>
      </c>
      <c r="G14" s="37">
        <v>34467.033333333326</v>
      </c>
      <c r="H14" s="37">
        <v>35798.333333333328</v>
      </c>
      <c r="I14" s="37">
        <v>36197.566666666666</v>
      </c>
      <c r="J14" s="37">
        <v>36463.98333333333</v>
      </c>
      <c r="K14" s="28">
        <v>35931.15</v>
      </c>
      <c r="L14" s="28">
        <v>35265.5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4041.35</v>
      </c>
      <c r="D15" s="37">
        <v>4046.8833333333332</v>
      </c>
      <c r="E15" s="37">
        <v>4015.3666666666663</v>
      </c>
      <c r="F15" s="37">
        <v>3989.3833333333332</v>
      </c>
      <c r="G15" s="37">
        <v>3957.8666666666663</v>
      </c>
      <c r="H15" s="37">
        <v>4072.8666666666663</v>
      </c>
      <c r="I15" s="37">
        <v>4104.3833333333332</v>
      </c>
      <c r="J15" s="37">
        <v>4130.3666666666668</v>
      </c>
      <c r="K15" s="28">
        <v>4078.4</v>
      </c>
      <c r="L15" s="28">
        <v>4020.9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7724.45</v>
      </c>
      <c r="D16" s="37">
        <v>7748.7</v>
      </c>
      <c r="E16" s="37">
        <v>7658.2999999999993</v>
      </c>
      <c r="F16" s="37">
        <v>7592.15</v>
      </c>
      <c r="G16" s="37">
        <v>7501.7499999999991</v>
      </c>
      <c r="H16" s="37">
        <v>7814.8499999999995</v>
      </c>
      <c r="I16" s="37">
        <v>7905.2499999999991</v>
      </c>
      <c r="J16" s="37">
        <v>7971.4</v>
      </c>
      <c r="K16" s="28">
        <v>7839.1</v>
      </c>
      <c r="L16" s="28">
        <v>7682.55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2047.6</v>
      </c>
      <c r="D17" s="37">
        <v>2040.8499999999997</v>
      </c>
      <c r="E17" s="37">
        <v>2007.7499999999995</v>
      </c>
      <c r="F17" s="37">
        <v>1967.8999999999999</v>
      </c>
      <c r="G17" s="37">
        <v>1934.7999999999997</v>
      </c>
      <c r="H17" s="37">
        <v>2080.6999999999994</v>
      </c>
      <c r="I17" s="37">
        <v>2113.7999999999993</v>
      </c>
      <c r="J17" s="37">
        <v>2153.6499999999992</v>
      </c>
      <c r="K17" s="28">
        <v>2073.9499999999998</v>
      </c>
      <c r="L17" s="28">
        <v>2001</v>
      </c>
      <c r="M17" s="28">
        <v>3.15957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1162.0999999999999</v>
      </c>
      <c r="D18" s="37">
        <v>1169.2333333333333</v>
      </c>
      <c r="E18" s="37">
        <v>1143.4666666666667</v>
      </c>
      <c r="F18" s="37">
        <v>1124.8333333333333</v>
      </c>
      <c r="G18" s="37">
        <v>1099.0666666666666</v>
      </c>
      <c r="H18" s="37">
        <v>1187.8666666666668</v>
      </c>
      <c r="I18" s="37">
        <v>1213.6333333333337</v>
      </c>
      <c r="J18" s="37">
        <v>1232.2666666666669</v>
      </c>
      <c r="K18" s="28">
        <v>1195</v>
      </c>
      <c r="L18" s="28">
        <v>1150.5999999999999</v>
      </c>
      <c r="M18" s="28">
        <v>16.116029999999999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828</v>
      </c>
      <c r="D19" s="37">
        <v>836.33333333333337</v>
      </c>
      <c r="E19" s="37">
        <v>809.66666666666674</v>
      </c>
      <c r="F19" s="37">
        <v>791.33333333333337</v>
      </c>
      <c r="G19" s="37">
        <v>764.66666666666674</v>
      </c>
      <c r="H19" s="37">
        <v>854.66666666666674</v>
      </c>
      <c r="I19" s="37">
        <v>881.33333333333348</v>
      </c>
      <c r="J19" s="37">
        <v>899.66666666666674</v>
      </c>
      <c r="K19" s="28">
        <v>863</v>
      </c>
      <c r="L19" s="28">
        <v>818</v>
      </c>
      <c r="M19" s="28">
        <v>12.225490000000001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1742.85</v>
      </c>
      <c r="D20" s="37">
        <v>1723.5666666666666</v>
      </c>
      <c r="E20" s="37">
        <v>1697.5333333333333</v>
      </c>
      <c r="F20" s="37">
        <v>1652.2166666666667</v>
      </c>
      <c r="G20" s="37">
        <v>1626.1833333333334</v>
      </c>
      <c r="H20" s="37">
        <v>1768.8833333333332</v>
      </c>
      <c r="I20" s="37">
        <v>1794.9166666666665</v>
      </c>
      <c r="J20" s="37">
        <v>1840.2333333333331</v>
      </c>
      <c r="K20" s="28">
        <v>1749.6</v>
      </c>
      <c r="L20" s="28">
        <v>1678.25</v>
      </c>
      <c r="M20" s="28">
        <v>22.944739999999999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1881.85</v>
      </c>
      <c r="D21" s="37">
        <v>1883.3500000000001</v>
      </c>
      <c r="E21" s="37">
        <v>1851.7000000000003</v>
      </c>
      <c r="F21" s="37">
        <v>1821.5500000000002</v>
      </c>
      <c r="G21" s="37">
        <v>1789.9000000000003</v>
      </c>
      <c r="H21" s="37">
        <v>1913.5000000000002</v>
      </c>
      <c r="I21" s="37">
        <v>1945.1500000000003</v>
      </c>
      <c r="J21" s="37">
        <v>1975.3000000000002</v>
      </c>
      <c r="K21" s="28">
        <v>1915</v>
      </c>
      <c r="L21" s="28">
        <v>1853.2</v>
      </c>
      <c r="M21" s="28">
        <v>6.5795899999999996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730.4</v>
      </c>
      <c r="D22" s="37">
        <v>729.55000000000007</v>
      </c>
      <c r="E22" s="37">
        <v>721.45000000000016</v>
      </c>
      <c r="F22" s="37">
        <v>712.50000000000011</v>
      </c>
      <c r="G22" s="37">
        <v>704.4000000000002</v>
      </c>
      <c r="H22" s="37">
        <v>738.50000000000011</v>
      </c>
      <c r="I22" s="37">
        <v>746.6</v>
      </c>
      <c r="J22" s="37">
        <v>755.55000000000007</v>
      </c>
      <c r="K22" s="28">
        <v>737.65</v>
      </c>
      <c r="L22" s="28">
        <v>720.6</v>
      </c>
      <c r="M22" s="28">
        <v>58.502130000000001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1696.05</v>
      </c>
      <c r="D23" s="37">
        <v>1671.3999999999999</v>
      </c>
      <c r="E23" s="37">
        <v>1646.6999999999998</v>
      </c>
      <c r="F23" s="37">
        <v>1597.35</v>
      </c>
      <c r="G23" s="37">
        <v>1572.6499999999999</v>
      </c>
      <c r="H23" s="37">
        <v>1720.7499999999998</v>
      </c>
      <c r="I23" s="37">
        <v>1745.45</v>
      </c>
      <c r="J23" s="37">
        <v>1794.7999999999997</v>
      </c>
      <c r="K23" s="28">
        <v>1696.1</v>
      </c>
      <c r="L23" s="28">
        <v>1622.05</v>
      </c>
      <c r="M23" s="28">
        <v>3.5838100000000002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2272.75</v>
      </c>
      <c r="D24" s="37">
        <v>2241.8666666666668</v>
      </c>
      <c r="E24" s="37">
        <v>2210.8833333333337</v>
      </c>
      <c r="F24" s="37">
        <v>2149.0166666666669</v>
      </c>
      <c r="G24" s="37">
        <v>2118.0333333333338</v>
      </c>
      <c r="H24" s="37">
        <v>2303.7333333333336</v>
      </c>
      <c r="I24" s="37">
        <v>2334.7166666666672</v>
      </c>
      <c r="J24" s="37">
        <v>2396.5833333333335</v>
      </c>
      <c r="K24" s="28">
        <v>2272.85</v>
      </c>
      <c r="L24" s="28">
        <v>2180</v>
      </c>
      <c r="M24" s="28">
        <v>3.0847000000000002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103.8</v>
      </c>
      <c r="D25" s="37">
        <v>104.48333333333333</v>
      </c>
      <c r="E25" s="37">
        <v>102.41666666666667</v>
      </c>
      <c r="F25" s="37">
        <v>101.03333333333333</v>
      </c>
      <c r="G25" s="37">
        <v>98.966666666666669</v>
      </c>
      <c r="H25" s="37">
        <v>105.86666666666667</v>
      </c>
      <c r="I25" s="37">
        <v>107.93333333333334</v>
      </c>
      <c r="J25" s="37">
        <v>109.31666666666668</v>
      </c>
      <c r="K25" s="28">
        <v>106.55</v>
      </c>
      <c r="L25" s="28">
        <v>103.1</v>
      </c>
      <c r="M25" s="28">
        <v>37.03566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276</v>
      </c>
      <c r="D26" s="37">
        <v>279.58333333333331</v>
      </c>
      <c r="E26" s="37">
        <v>271.16666666666663</v>
      </c>
      <c r="F26" s="37">
        <v>266.33333333333331</v>
      </c>
      <c r="G26" s="37">
        <v>257.91666666666663</v>
      </c>
      <c r="H26" s="37">
        <v>284.41666666666663</v>
      </c>
      <c r="I26" s="37">
        <v>292.83333333333326</v>
      </c>
      <c r="J26" s="37">
        <v>297.66666666666663</v>
      </c>
      <c r="K26" s="28">
        <v>288</v>
      </c>
      <c r="L26" s="28">
        <v>274.75</v>
      </c>
      <c r="M26" s="28">
        <v>21.919640000000001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1758.55</v>
      </c>
      <c r="D27" s="37">
        <v>1759.7833333333335</v>
      </c>
      <c r="E27" s="37">
        <v>1746.416666666667</v>
      </c>
      <c r="F27" s="37">
        <v>1734.2833333333335</v>
      </c>
      <c r="G27" s="37">
        <v>1720.916666666667</v>
      </c>
      <c r="H27" s="37">
        <v>1771.916666666667</v>
      </c>
      <c r="I27" s="37">
        <v>1785.2833333333333</v>
      </c>
      <c r="J27" s="37">
        <v>1797.416666666667</v>
      </c>
      <c r="K27" s="28">
        <v>1773.15</v>
      </c>
      <c r="L27" s="28">
        <v>1747.65</v>
      </c>
      <c r="M27" s="28">
        <v>1.1233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722.8</v>
      </c>
      <c r="D28" s="37">
        <v>723.9666666666667</v>
      </c>
      <c r="E28" s="37">
        <v>713.83333333333337</v>
      </c>
      <c r="F28" s="37">
        <v>704.86666666666667</v>
      </c>
      <c r="G28" s="37">
        <v>694.73333333333335</v>
      </c>
      <c r="H28" s="37">
        <v>732.93333333333339</v>
      </c>
      <c r="I28" s="37">
        <v>743.06666666666661</v>
      </c>
      <c r="J28" s="37">
        <v>752.03333333333342</v>
      </c>
      <c r="K28" s="28">
        <v>734.1</v>
      </c>
      <c r="L28" s="28">
        <v>715</v>
      </c>
      <c r="M28" s="28">
        <v>1.49939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3300.3</v>
      </c>
      <c r="D29" s="37">
        <v>3307.4500000000003</v>
      </c>
      <c r="E29" s="37">
        <v>3264.9000000000005</v>
      </c>
      <c r="F29" s="37">
        <v>3229.5000000000005</v>
      </c>
      <c r="G29" s="37">
        <v>3186.9500000000007</v>
      </c>
      <c r="H29" s="37">
        <v>3342.8500000000004</v>
      </c>
      <c r="I29" s="37">
        <v>3385.4000000000005</v>
      </c>
      <c r="J29" s="37">
        <v>3420.8</v>
      </c>
      <c r="K29" s="28">
        <v>3350</v>
      </c>
      <c r="L29" s="28">
        <v>3272.05</v>
      </c>
      <c r="M29" s="28">
        <v>0.48413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574.65</v>
      </c>
      <c r="D30" s="37">
        <v>576.0333333333333</v>
      </c>
      <c r="E30" s="37">
        <v>568.61666666666656</v>
      </c>
      <c r="F30" s="37">
        <v>562.58333333333326</v>
      </c>
      <c r="G30" s="37">
        <v>555.16666666666652</v>
      </c>
      <c r="H30" s="37">
        <v>582.06666666666661</v>
      </c>
      <c r="I30" s="37">
        <v>589.48333333333335</v>
      </c>
      <c r="J30" s="37">
        <v>595.51666666666665</v>
      </c>
      <c r="K30" s="28">
        <v>583.45000000000005</v>
      </c>
      <c r="L30" s="28">
        <v>570</v>
      </c>
      <c r="M30" s="28">
        <v>7.8366400000000001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293.2</v>
      </c>
      <c r="D31" s="37">
        <v>295.40000000000003</v>
      </c>
      <c r="E31" s="37">
        <v>288.80000000000007</v>
      </c>
      <c r="F31" s="37">
        <v>284.40000000000003</v>
      </c>
      <c r="G31" s="37">
        <v>277.80000000000007</v>
      </c>
      <c r="H31" s="37">
        <v>299.80000000000007</v>
      </c>
      <c r="I31" s="37">
        <v>306.40000000000009</v>
      </c>
      <c r="J31" s="37">
        <v>310.80000000000007</v>
      </c>
      <c r="K31" s="28">
        <v>302</v>
      </c>
      <c r="L31" s="28">
        <v>291</v>
      </c>
      <c r="M31" s="28">
        <v>50.315719999999999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4769.7</v>
      </c>
      <c r="D32" s="37">
        <v>4777.9000000000005</v>
      </c>
      <c r="E32" s="37">
        <v>4736.8000000000011</v>
      </c>
      <c r="F32" s="37">
        <v>4703.9000000000005</v>
      </c>
      <c r="G32" s="37">
        <v>4662.8000000000011</v>
      </c>
      <c r="H32" s="37">
        <v>4810.8000000000011</v>
      </c>
      <c r="I32" s="37">
        <v>4851.9000000000015</v>
      </c>
      <c r="J32" s="37">
        <v>4884.8000000000011</v>
      </c>
      <c r="K32" s="28">
        <v>4819</v>
      </c>
      <c r="L32" s="28">
        <v>4745</v>
      </c>
      <c r="M32" s="28">
        <v>3.6390600000000002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183.65</v>
      </c>
      <c r="D33" s="37">
        <v>184.61666666666667</v>
      </c>
      <c r="E33" s="37">
        <v>181.33333333333334</v>
      </c>
      <c r="F33" s="37">
        <v>179.01666666666668</v>
      </c>
      <c r="G33" s="37">
        <v>175.73333333333335</v>
      </c>
      <c r="H33" s="37">
        <v>186.93333333333334</v>
      </c>
      <c r="I33" s="37">
        <v>190.21666666666664</v>
      </c>
      <c r="J33" s="37">
        <v>192.53333333333333</v>
      </c>
      <c r="K33" s="28">
        <v>187.9</v>
      </c>
      <c r="L33" s="28">
        <v>182.3</v>
      </c>
      <c r="M33" s="28">
        <v>58.527859999999997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106.55</v>
      </c>
      <c r="D34" s="37">
        <v>108.96666666666665</v>
      </c>
      <c r="E34" s="37">
        <v>103.18333333333331</v>
      </c>
      <c r="F34" s="37">
        <v>99.816666666666649</v>
      </c>
      <c r="G34" s="37">
        <v>94.033333333333303</v>
      </c>
      <c r="H34" s="37">
        <v>112.33333333333331</v>
      </c>
      <c r="I34" s="37">
        <v>118.11666666666665</v>
      </c>
      <c r="J34" s="37">
        <v>121.48333333333332</v>
      </c>
      <c r="K34" s="28">
        <v>114.75</v>
      </c>
      <c r="L34" s="28">
        <v>105.6</v>
      </c>
      <c r="M34" s="28">
        <v>464.63979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2912.8</v>
      </c>
      <c r="D35" s="37">
        <v>2948</v>
      </c>
      <c r="E35" s="37">
        <v>2856</v>
      </c>
      <c r="F35" s="37">
        <v>2799.2</v>
      </c>
      <c r="G35" s="37">
        <v>2707.2</v>
      </c>
      <c r="H35" s="37">
        <v>3004.8</v>
      </c>
      <c r="I35" s="37">
        <v>3096.8</v>
      </c>
      <c r="J35" s="37">
        <v>3153.6000000000004</v>
      </c>
      <c r="K35" s="28">
        <v>3040</v>
      </c>
      <c r="L35" s="28">
        <v>2891.2</v>
      </c>
      <c r="M35" s="28">
        <v>39.71987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1936.3</v>
      </c>
      <c r="D36" s="37">
        <v>1921.8333333333333</v>
      </c>
      <c r="E36" s="37">
        <v>1898.1166666666666</v>
      </c>
      <c r="F36" s="37">
        <v>1859.9333333333334</v>
      </c>
      <c r="G36" s="37">
        <v>1836.2166666666667</v>
      </c>
      <c r="H36" s="37">
        <v>1960.0166666666664</v>
      </c>
      <c r="I36" s="37">
        <v>1983.7333333333331</v>
      </c>
      <c r="J36" s="37">
        <v>2021.9166666666663</v>
      </c>
      <c r="K36" s="28">
        <v>1945.55</v>
      </c>
      <c r="L36" s="28">
        <v>1883.65</v>
      </c>
      <c r="M36" s="28">
        <v>8.2926199999999994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630.4</v>
      </c>
      <c r="D37" s="37">
        <v>633.4</v>
      </c>
      <c r="E37" s="37">
        <v>622.79999999999995</v>
      </c>
      <c r="F37" s="37">
        <v>615.19999999999993</v>
      </c>
      <c r="G37" s="37">
        <v>604.59999999999991</v>
      </c>
      <c r="H37" s="37">
        <v>641</v>
      </c>
      <c r="I37" s="37">
        <v>651.60000000000014</v>
      </c>
      <c r="J37" s="37">
        <v>659.2</v>
      </c>
      <c r="K37" s="28">
        <v>644</v>
      </c>
      <c r="L37" s="28">
        <v>625.79999999999995</v>
      </c>
      <c r="M37" s="28">
        <v>16.633389999999999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4168.6000000000004</v>
      </c>
      <c r="D38" s="37">
        <v>4183.5999999999995</v>
      </c>
      <c r="E38" s="37">
        <v>4127.2999999999993</v>
      </c>
      <c r="F38" s="37">
        <v>4086</v>
      </c>
      <c r="G38" s="37">
        <v>4029.7</v>
      </c>
      <c r="H38" s="37">
        <v>4224.8999999999987</v>
      </c>
      <c r="I38" s="37">
        <v>4281.2</v>
      </c>
      <c r="J38" s="37">
        <v>4322.4999999999982</v>
      </c>
      <c r="K38" s="28">
        <v>4239.8999999999996</v>
      </c>
      <c r="L38" s="28">
        <v>4142.3</v>
      </c>
      <c r="M38" s="28">
        <v>4.39778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694.95</v>
      </c>
      <c r="D39" s="37">
        <v>701.19999999999993</v>
      </c>
      <c r="E39" s="37">
        <v>681.99999999999989</v>
      </c>
      <c r="F39" s="37">
        <v>669.05</v>
      </c>
      <c r="G39" s="37">
        <v>649.84999999999991</v>
      </c>
      <c r="H39" s="37">
        <v>714.14999999999986</v>
      </c>
      <c r="I39" s="37">
        <v>733.34999999999991</v>
      </c>
      <c r="J39" s="37">
        <v>746.29999999999984</v>
      </c>
      <c r="K39" s="28">
        <v>720.4</v>
      </c>
      <c r="L39" s="28">
        <v>688.25</v>
      </c>
      <c r="M39" s="28">
        <v>232.24755999999999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3422.35</v>
      </c>
      <c r="D40" s="37">
        <v>3415.9166666666665</v>
      </c>
      <c r="E40" s="37">
        <v>3391.833333333333</v>
      </c>
      <c r="F40" s="37">
        <v>3361.3166666666666</v>
      </c>
      <c r="G40" s="37">
        <v>3337.2333333333331</v>
      </c>
      <c r="H40" s="37">
        <v>3446.4333333333329</v>
      </c>
      <c r="I40" s="37">
        <v>3470.516666666666</v>
      </c>
      <c r="J40" s="37">
        <v>3501.0333333333328</v>
      </c>
      <c r="K40" s="28">
        <v>3440</v>
      </c>
      <c r="L40" s="28">
        <v>3385.4</v>
      </c>
      <c r="M40" s="28">
        <v>3.5015399999999999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6584.9</v>
      </c>
      <c r="D41" s="37">
        <v>6626.6333333333341</v>
      </c>
      <c r="E41" s="37">
        <v>6459.2666666666682</v>
      </c>
      <c r="F41" s="37">
        <v>6333.6333333333341</v>
      </c>
      <c r="G41" s="37">
        <v>6166.2666666666682</v>
      </c>
      <c r="H41" s="37">
        <v>6752.2666666666682</v>
      </c>
      <c r="I41" s="37">
        <v>6919.633333333335</v>
      </c>
      <c r="J41" s="37">
        <v>7045.2666666666682</v>
      </c>
      <c r="K41" s="28">
        <v>6794</v>
      </c>
      <c r="L41" s="28">
        <v>6501</v>
      </c>
      <c r="M41" s="28">
        <v>20.915610000000001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15467.45</v>
      </c>
      <c r="D42" s="37">
        <v>15540.833333333334</v>
      </c>
      <c r="E42" s="37">
        <v>15231.666666666668</v>
      </c>
      <c r="F42" s="37">
        <v>14995.883333333333</v>
      </c>
      <c r="G42" s="37">
        <v>14686.716666666667</v>
      </c>
      <c r="H42" s="37">
        <v>15776.616666666669</v>
      </c>
      <c r="I42" s="37">
        <v>16085.783333333336</v>
      </c>
      <c r="J42" s="37">
        <v>16321.566666666669</v>
      </c>
      <c r="K42" s="28">
        <v>15850</v>
      </c>
      <c r="L42" s="28">
        <v>15305.05</v>
      </c>
      <c r="M42" s="28">
        <v>4.7640500000000001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5003.2</v>
      </c>
      <c r="D43" s="37">
        <v>5078.3500000000004</v>
      </c>
      <c r="E43" s="37">
        <v>4906.7000000000007</v>
      </c>
      <c r="F43" s="37">
        <v>4810.2000000000007</v>
      </c>
      <c r="G43" s="37">
        <v>4638.5500000000011</v>
      </c>
      <c r="H43" s="37">
        <v>5174.8500000000004</v>
      </c>
      <c r="I43" s="37">
        <v>5346.5</v>
      </c>
      <c r="J43" s="37">
        <v>5443</v>
      </c>
      <c r="K43" s="28">
        <v>5250</v>
      </c>
      <c r="L43" s="28">
        <v>4981.8500000000004</v>
      </c>
      <c r="M43" s="28">
        <v>0.27643000000000001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1958.75</v>
      </c>
      <c r="D44" s="37">
        <v>1972.3999999999999</v>
      </c>
      <c r="E44" s="37">
        <v>1924.7999999999997</v>
      </c>
      <c r="F44" s="37">
        <v>1890.85</v>
      </c>
      <c r="G44" s="37">
        <v>1843.2499999999998</v>
      </c>
      <c r="H44" s="37">
        <v>2006.3499999999997</v>
      </c>
      <c r="I44" s="37">
        <v>2053.9499999999998</v>
      </c>
      <c r="J44" s="37">
        <v>2087.8999999999996</v>
      </c>
      <c r="K44" s="28">
        <v>2020</v>
      </c>
      <c r="L44" s="28">
        <v>1938.45</v>
      </c>
      <c r="M44" s="28">
        <v>3.46265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266.5</v>
      </c>
      <c r="D45" s="37">
        <v>270.51666666666665</v>
      </c>
      <c r="E45" s="37">
        <v>259.48333333333329</v>
      </c>
      <c r="F45" s="37">
        <v>252.46666666666664</v>
      </c>
      <c r="G45" s="37">
        <v>241.43333333333328</v>
      </c>
      <c r="H45" s="37">
        <v>277.5333333333333</v>
      </c>
      <c r="I45" s="37">
        <v>288.56666666666661</v>
      </c>
      <c r="J45" s="37">
        <v>295.58333333333331</v>
      </c>
      <c r="K45" s="28">
        <v>281.55</v>
      </c>
      <c r="L45" s="28">
        <v>263.5</v>
      </c>
      <c r="M45" s="28">
        <v>166.63614000000001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101.85</v>
      </c>
      <c r="D46" s="37">
        <v>102.83333333333333</v>
      </c>
      <c r="E46" s="37">
        <v>100.21666666666665</v>
      </c>
      <c r="F46" s="37">
        <v>98.583333333333329</v>
      </c>
      <c r="G46" s="37">
        <v>95.966666666666654</v>
      </c>
      <c r="H46" s="37">
        <v>104.46666666666665</v>
      </c>
      <c r="I46" s="37">
        <v>107.08333333333333</v>
      </c>
      <c r="J46" s="37">
        <v>108.71666666666665</v>
      </c>
      <c r="K46" s="28">
        <v>105.45</v>
      </c>
      <c r="L46" s="28">
        <v>101.2</v>
      </c>
      <c r="M46" s="28">
        <v>712.91980999999998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48.6</v>
      </c>
      <c r="D47" s="37">
        <v>48.9</v>
      </c>
      <c r="E47" s="37">
        <v>47.5</v>
      </c>
      <c r="F47" s="37">
        <v>46.4</v>
      </c>
      <c r="G47" s="37">
        <v>45</v>
      </c>
      <c r="H47" s="37">
        <v>50</v>
      </c>
      <c r="I47" s="37">
        <v>51.399999999999991</v>
      </c>
      <c r="J47" s="37">
        <v>52.5</v>
      </c>
      <c r="K47" s="28">
        <v>50.3</v>
      </c>
      <c r="L47" s="28">
        <v>47.8</v>
      </c>
      <c r="M47" s="28">
        <v>65.269379999999998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1808.95</v>
      </c>
      <c r="D48" s="37">
        <v>1813.1333333333332</v>
      </c>
      <c r="E48" s="37">
        <v>1788.5166666666664</v>
      </c>
      <c r="F48" s="37">
        <v>1768.0833333333333</v>
      </c>
      <c r="G48" s="37">
        <v>1743.4666666666665</v>
      </c>
      <c r="H48" s="37">
        <v>1833.5666666666664</v>
      </c>
      <c r="I48" s="37">
        <v>1858.1833333333332</v>
      </c>
      <c r="J48" s="37">
        <v>1878.6166666666663</v>
      </c>
      <c r="K48" s="28">
        <v>1837.75</v>
      </c>
      <c r="L48" s="28">
        <v>1792.7</v>
      </c>
      <c r="M48" s="28">
        <v>5.7771100000000004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677.15</v>
      </c>
      <c r="D49" s="37">
        <v>683.05000000000007</v>
      </c>
      <c r="E49" s="37">
        <v>659.10000000000014</v>
      </c>
      <c r="F49" s="37">
        <v>641.05000000000007</v>
      </c>
      <c r="G49" s="37">
        <v>617.10000000000014</v>
      </c>
      <c r="H49" s="37">
        <v>701.10000000000014</v>
      </c>
      <c r="I49" s="37">
        <v>725.05000000000018</v>
      </c>
      <c r="J49" s="37">
        <v>743.10000000000014</v>
      </c>
      <c r="K49" s="28">
        <v>707</v>
      </c>
      <c r="L49" s="28">
        <v>665</v>
      </c>
      <c r="M49" s="28">
        <v>20.820239999999998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216.75</v>
      </c>
      <c r="D50" s="37">
        <v>219.63333333333333</v>
      </c>
      <c r="E50" s="37">
        <v>212.76666666666665</v>
      </c>
      <c r="F50" s="37">
        <v>208.78333333333333</v>
      </c>
      <c r="G50" s="37">
        <v>201.91666666666666</v>
      </c>
      <c r="H50" s="37">
        <v>223.61666666666665</v>
      </c>
      <c r="I50" s="37">
        <v>230.48333333333332</v>
      </c>
      <c r="J50" s="37">
        <v>234.46666666666664</v>
      </c>
      <c r="K50" s="28">
        <v>226.5</v>
      </c>
      <c r="L50" s="28">
        <v>215.65</v>
      </c>
      <c r="M50" s="28">
        <v>124.42898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637.95000000000005</v>
      </c>
      <c r="D51" s="37">
        <v>641.86666666666667</v>
      </c>
      <c r="E51" s="37">
        <v>629.0333333333333</v>
      </c>
      <c r="F51" s="37">
        <v>620.11666666666667</v>
      </c>
      <c r="G51" s="37">
        <v>607.2833333333333</v>
      </c>
      <c r="H51" s="37">
        <v>650.7833333333333</v>
      </c>
      <c r="I51" s="37">
        <v>663.61666666666656</v>
      </c>
      <c r="J51" s="37">
        <v>672.5333333333333</v>
      </c>
      <c r="K51" s="28">
        <v>654.70000000000005</v>
      </c>
      <c r="L51" s="28">
        <v>632.95000000000005</v>
      </c>
      <c r="M51" s="28">
        <v>29.128740000000001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51.05</v>
      </c>
      <c r="D52" s="37">
        <v>51.35</v>
      </c>
      <c r="E52" s="37">
        <v>50.400000000000006</v>
      </c>
      <c r="F52" s="37">
        <v>49.750000000000007</v>
      </c>
      <c r="G52" s="37">
        <v>48.800000000000011</v>
      </c>
      <c r="H52" s="37">
        <v>52</v>
      </c>
      <c r="I52" s="37">
        <v>52.95</v>
      </c>
      <c r="J52" s="37">
        <v>53.599999999999994</v>
      </c>
      <c r="K52" s="28">
        <v>52.3</v>
      </c>
      <c r="L52" s="28">
        <v>50.7</v>
      </c>
      <c r="M52" s="28">
        <v>284.89526999999998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349</v>
      </c>
      <c r="D53" s="37">
        <v>349.5</v>
      </c>
      <c r="E53" s="37">
        <v>345</v>
      </c>
      <c r="F53" s="37">
        <v>341</v>
      </c>
      <c r="G53" s="37">
        <v>336.5</v>
      </c>
      <c r="H53" s="37">
        <v>353.5</v>
      </c>
      <c r="I53" s="37">
        <v>358</v>
      </c>
      <c r="J53" s="37">
        <v>362</v>
      </c>
      <c r="K53" s="28">
        <v>354</v>
      </c>
      <c r="L53" s="28">
        <v>345.5</v>
      </c>
      <c r="M53" s="28">
        <v>90.546040000000005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697.75</v>
      </c>
      <c r="D54" s="37">
        <v>698.61666666666667</v>
      </c>
      <c r="E54" s="37">
        <v>689.73333333333335</v>
      </c>
      <c r="F54" s="37">
        <v>681.7166666666667</v>
      </c>
      <c r="G54" s="37">
        <v>672.83333333333337</v>
      </c>
      <c r="H54" s="37">
        <v>706.63333333333333</v>
      </c>
      <c r="I54" s="37">
        <v>715.51666666666677</v>
      </c>
      <c r="J54" s="37">
        <v>723.5333333333333</v>
      </c>
      <c r="K54" s="28">
        <v>707.5</v>
      </c>
      <c r="L54" s="28">
        <v>690.6</v>
      </c>
      <c r="M54" s="28">
        <v>59.893270000000001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333.2</v>
      </c>
      <c r="D55" s="37">
        <v>336.23333333333335</v>
      </c>
      <c r="E55" s="37">
        <v>328.4666666666667</v>
      </c>
      <c r="F55" s="37">
        <v>323.73333333333335</v>
      </c>
      <c r="G55" s="37">
        <v>315.9666666666667</v>
      </c>
      <c r="H55" s="37">
        <v>340.9666666666667</v>
      </c>
      <c r="I55" s="37">
        <v>348.73333333333335</v>
      </c>
      <c r="J55" s="37">
        <v>353.4666666666667</v>
      </c>
      <c r="K55" s="28">
        <v>344</v>
      </c>
      <c r="L55" s="28">
        <v>331.5</v>
      </c>
      <c r="M55" s="28">
        <v>51.336309999999997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14307.65</v>
      </c>
      <c r="D56" s="37">
        <v>14394.116666666667</v>
      </c>
      <c r="E56" s="37">
        <v>14146.583333333334</v>
      </c>
      <c r="F56" s="37">
        <v>13985.516666666666</v>
      </c>
      <c r="G56" s="37">
        <v>13737.983333333334</v>
      </c>
      <c r="H56" s="37">
        <v>14555.183333333334</v>
      </c>
      <c r="I56" s="37">
        <v>14802.716666666667</v>
      </c>
      <c r="J56" s="37">
        <v>14963.783333333335</v>
      </c>
      <c r="K56" s="28">
        <v>14641.65</v>
      </c>
      <c r="L56" s="28">
        <v>14233.05</v>
      </c>
      <c r="M56" s="28">
        <v>0.49214000000000002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3222.95</v>
      </c>
      <c r="D57" s="37">
        <v>3205.25</v>
      </c>
      <c r="E57" s="37">
        <v>3162.5</v>
      </c>
      <c r="F57" s="37">
        <v>3102.05</v>
      </c>
      <c r="G57" s="37">
        <v>3059.3</v>
      </c>
      <c r="H57" s="37">
        <v>3265.7</v>
      </c>
      <c r="I57" s="37">
        <v>3308.45</v>
      </c>
      <c r="J57" s="37">
        <v>3368.8999999999996</v>
      </c>
      <c r="K57" s="28">
        <v>3248</v>
      </c>
      <c r="L57" s="28">
        <v>3144.8</v>
      </c>
      <c r="M57" s="28">
        <v>4.9045699999999997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719.45</v>
      </c>
      <c r="D58" s="37">
        <v>721.2833333333333</v>
      </c>
      <c r="E58" s="37">
        <v>709.56666666666661</v>
      </c>
      <c r="F58" s="37">
        <v>699.68333333333328</v>
      </c>
      <c r="G58" s="37">
        <v>687.96666666666658</v>
      </c>
      <c r="H58" s="37">
        <v>731.16666666666663</v>
      </c>
      <c r="I58" s="37">
        <v>742.88333333333333</v>
      </c>
      <c r="J58" s="37">
        <v>752.76666666666665</v>
      </c>
      <c r="K58" s="28">
        <v>733</v>
      </c>
      <c r="L58" s="28">
        <v>711.4</v>
      </c>
      <c r="M58" s="28">
        <v>2.7177600000000002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214.4</v>
      </c>
      <c r="D59" s="37">
        <v>216.4666666666667</v>
      </c>
      <c r="E59" s="37">
        <v>210.98333333333341</v>
      </c>
      <c r="F59" s="37">
        <v>207.56666666666672</v>
      </c>
      <c r="G59" s="37">
        <v>202.08333333333343</v>
      </c>
      <c r="H59" s="37">
        <v>219.88333333333338</v>
      </c>
      <c r="I59" s="37">
        <v>225.36666666666667</v>
      </c>
      <c r="J59" s="37">
        <v>228.78333333333336</v>
      </c>
      <c r="K59" s="28">
        <v>221.95</v>
      </c>
      <c r="L59" s="28">
        <v>213.05</v>
      </c>
      <c r="M59" s="28">
        <v>172.78569999999999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109.05</v>
      </c>
      <c r="D60" s="37">
        <v>109.46666666666665</v>
      </c>
      <c r="E60" s="37">
        <v>108.43333333333331</v>
      </c>
      <c r="F60" s="37">
        <v>107.81666666666665</v>
      </c>
      <c r="G60" s="37">
        <v>106.7833333333333</v>
      </c>
      <c r="H60" s="37">
        <v>110.08333333333331</v>
      </c>
      <c r="I60" s="37">
        <v>111.11666666666665</v>
      </c>
      <c r="J60" s="37">
        <v>111.73333333333332</v>
      </c>
      <c r="K60" s="28">
        <v>110.5</v>
      </c>
      <c r="L60" s="28">
        <v>108.85</v>
      </c>
      <c r="M60" s="28">
        <v>7.0632999999999999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670.45</v>
      </c>
      <c r="D61" s="37">
        <v>664.66666666666663</v>
      </c>
      <c r="E61" s="37">
        <v>653.63333333333321</v>
      </c>
      <c r="F61" s="37">
        <v>636.81666666666661</v>
      </c>
      <c r="G61" s="37">
        <v>625.78333333333319</v>
      </c>
      <c r="H61" s="37">
        <v>681.48333333333323</v>
      </c>
      <c r="I61" s="37">
        <v>692.51666666666677</v>
      </c>
      <c r="J61" s="37">
        <v>709.33333333333326</v>
      </c>
      <c r="K61" s="28">
        <v>675.7</v>
      </c>
      <c r="L61" s="28">
        <v>647.85</v>
      </c>
      <c r="M61" s="28">
        <v>24.259899999999998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987.05</v>
      </c>
      <c r="D62" s="37">
        <v>984.98333333333323</v>
      </c>
      <c r="E62" s="37">
        <v>977.06666666666649</v>
      </c>
      <c r="F62" s="37">
        <v>967.08333333333326</v>
      </c>
      <c r="G62" s="37">
        <v>959.16666666666652</v>
      </c>
      <c r="H62" s="37">
        <v>994.96666666666647</v>
      </c>
      <c r="I62" s="37">
        <v>1002.8833333333332</v>
      </c>
      <c r="J62" s="37">
        <v>1012.8666666666664</v>
      </c>
      <c r="K62" s="28">
        <v>992.9</v>
      </c>
      <c r="L62" s="28">
        <v>975</v>
      </c>
      <c r="M62" s="28">
        <v>41.467970000000001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123.3</v>
      </c>
      <c r="D63" s="37">
        <v>123.83333333333333</v>
      </c>
      <c r="E63" s="37">
        <v>121.66666666666666</v>
      </c>
      <c r="F63" s="37">
        <v>120.03333333333333</v>
      </c>
      <c r="G63" s="37">
        <v>117.86666666666666</v>
      </c>
      <c r="H63" s="37">
        <v>125.46666666666665</v>
      </c>
      <c r="I63" s="37">
        <v>127.63333333333331</v>
      </c>
      <c r="J63" s="37">
        <v>129.26666666666665</v>
      </c>
      <c r="K63" s="28">
        <v>126</v>
      </c>
      <c r="L63" s="28">
        <v>122.2</v>
      </c>
      <c r="M63" s="28">
        <v>47.6721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178.95</v>
      </c>
      <c r="D64" s="37">
        <v>180</v>
      </c>
      <c r="E64" s="37">
        <v>176</v>
      </c>
      <c r="F64" s="37">
        <v>173.05</v>
      </c>
      <c r="G64" s="37">
        <v>169.05</v>
      </c>
      <c r="H64" s="37">
        <v>182.95</v>
      </c>
      <c r="I64" s="37">
        <v>186.95</v>
      </c>
      <c r="J64" s="37">
        <v>189.89999999999998</v>
      </c>
      <c r="K64" s="28">
        <v>184</v>
      </c>
      <c r="L64" s="28">
        <v>177.05</v>
      </c>
      <c r="M64" s="28">
        <v>308.90343000000001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4260</v>
      </c>
      <c r="D65" s="37">
        <v>4279.1333333333332</v>
      </c>
      <c r="E65" s="37">
        <v>4208.2666666666664</v>
      </c>
      <c r="F65" s="37">
        <v>4156.5333333333328</v>
      </c>
      <c r="G65" s="37">
        <v>4085.6666666666661</v>
      </c>
      <c r="H65" s="37">
        <v>4330.8666666666668</v>
      </c>
      <c r="I65" s="37">
        <v>4401.7333333333336</v>
      </c>
      <c r="J65" s="37">
        <v>4453.4666666666672</v>
      </c>
      <c r="K65" s="28">
        <v>4350</v>
      </c>
      <c r="L65" s="28">
        <v>4227.3999999999996</v>
      </c>
      <c r="M65" s="28">
        <v>36.622869999999999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1496.95</v>
      </c>
      <c r="D66" s="37">
        <v>1485.0833333333333</v>
      </c>
      <c r="E66" s="37">
        <v>1470.6666666666665</v>
      </c>
      <c r="F66" s="37">
        <v>1444.3833333333332</v>
      </c>
      <c r="G66" s="37">
        <v>1429.9666666666665</v>
      </c>
      <c r="H66" s="37">
        <v>1511.3666666666666</v>
      </c>
      <c r="I66" s="37">
        <v>1525.7833333333331</v>
      </c>
      <c r="J66" s="37">
        <v>1552.0666666666666</v>
      </c>
      <c r="K66" s="28">
        <v>1499.5</v>
      </c>
      <c r="L66" s="28">
        <v>1458.8</v>
      </c>
      <c r="M66" s="28">
        <v>7.4507599999999998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592.9</v>
      </c>
      <c r="D67" s="37">
        <v>595.38333333333333</v>
      </c>
      <c r="E67" s="37">
        <v>587.76666666666665</v>
      </c>
      <c r="F67" s="37">
        <v>582.63333333333333</v>
      </c>
      <c r="G67" s="37">
        <v>575.01666666666665</v>
      </c>
      <c r="H67" s="37">
        <v>600.51666666666665</v>
      </c>
      <c r="I67" s="37">
        <v>608.13333333333321</v>
      </c>
      <c r="J67" s="37">
        <v>613.26666666666665</v>
      </c>
      <c r="K67" s="28">
        <v>603</v>
      </c>
      <c r="L67" s="28">
        <v>590.25</v>
      </c>
      <c r="M67" s="28">
        <v>8.6455300000000008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765.25</v>
      </c>
      <c r="D68" s="37">
        <v>765.81666666666661</v>
      </c>
      <c r="E68" s="37">
        <v>756.78333333333319</v>
      </c>
      <c r="F68" s="37">
        <v>748.31666666666661</v>
      </c>
      <c r="G68" s="37">
        <v>739.28333333333319</v>
      </c>
      <c r="H68" s="37">
        <v>774.28333333333319</v>
      </c>
      <c r="I68" s="37">
        <v>783.31666666666649</v>
      </c>
      <c r="J68" s="37">
        <v>791.78333333333319</v>
      </c>
      <c r="K68" s="28">
        <v>774.85</v>
      </c>
      <c r="L68" s="28">
        <v>757.35</v>
      </c>
      <c r="M68" s="28">
        <v>3.9327000000000001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399.2</v>
      </c>
      <c r="D69" s="37">
        <v>397.5</v>
      </c>
      <c r="E69" s="37">
        <v>390.85</v>
      </c>
      <c r="F69" s="37">
        <v>382.5</v>
      </c>
      <c r="G69" s="37">
        <v>375.85</v>
      </c>
      <c r="H69" s="37">
        <v>405.85</v>
      </c>
      <c r="I69" s="37">
        <v>412.5</v>
      </c>
      <c r="J69" s="37">
        <v>420.85</v>
      </c>
      <c r="K69" s="28">
        <v>404.15</v>
      </c>
      <c r="L69" s="28">
        <v>389.15</v>
      </c>
      <c r="M69" s="28">
        <v>17.247450000000001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994.65</v>
      </c>
      <c r="D70" s="37">
        <v>1001.6333333333333</v>
      </c>
      <c r="E70" s="37">
        <v>975.26666666666665</v>
      </c>
      <c r="F70" s="37">
        <v>955.88333333333333</v>
      </c>
      <c r="G70" s="37">
        <v>929.51666666666665</v>
      </c>
      <c r="H70" s="37">
        <v>1021.0166666666667</v>
      </c>
      <c r="I70" s="37">
        <v>1047.3833333333332</v>
      </c>
      <c r="J70" s="37">
        <v>1066.7666666666667</v>
      </c>
      <c r="K70" s="28">
        <v>1028</v>
      </c>
      <c r="L70" s="28">
        <v>982.25</v>
      </c>
      <c r="M70" s="28">
        <v>8.9301399999999997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354.65</v>
      </c>
      <c r="D71" s="37">
        <v>354.01666666666665</v>
      </c>
      <c r="E71" s="37">
        <v>347.33333333333331</v>
      </c>
      <c r="F71" s="37">
        <v>340.01666666666665</v>
      </c>
      <c r="G71" s="37">
        <v>333.33333333333331</v>
      </c>
      <c r="H71" s="37">
        <v>361.33333333333331</v>
      </c>
      <c r="I71" s="37">
        <v>368.01666666666671</v>
      </c>
      <c r="J71" s="37">
        <v>375.33333333333331</v>
      </c>
      <c r="K71" s="28">
        <v>360.7</v>
      </c>
      <c r="L71" s="28">
        <v>346.7</v>
      </c>
      <c r="M71" s="28">
        <v>110.10863999999999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545.70000000000005</v>
      </c>
      <c r="D72" s="37">
        <v>541.41666666666663</v>
      </c>
      <c r="E72" s="37">
        <v>535.83333333333326</v>
      </c>
      <c r="F72" s="37">
        <v>525.96666666666658</v>
      </c>
      <c r="G72" s="37">
        <v>520.38333333333321</v>
      </c>
      <c r="H72" s="37">
        <v>551.2833333333333</v>
      </c>
      <c r="I72" s="37">
        <v>556.86666666666656</v>
      </c>
      <c r="J72" s="37">
        <v>566.73333333333335</v>
      </c>
      <c r="K72" s="28">
        <v>547</v>
      </c>
      <c r="L72" s="28">
        <v>531.54999999999995</v>
      </c>
      <c r="M72" s="28">
        <v>16.587730000000001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1482.15</v>
      </c>
      <c r="D73" s="37">
        <v>1484.9333333333334</v>
      </c>
      <c r="E73" s="37">
        <v>1439.9166666666667</v>
      </c>
      <c r="F73" s="37">
        <v>1397.6833333333334</v>
      </c>
      <c r="G73" s="37">
        <v>1352.6666666666667</v>
      </c>
      <c r="H73" s="37">
        <v>1527.1666666666667</v>
      </c>
      <c r="I73" s="37">
        <v>1572.1833333333332</v>
      </c>
      <c r="J73" s="37">
        <v>1614.4166666666667</v>
      </c>
      <c r="K73" s="28">
        <v>1529.95</v>
      </c>
      <c r="L73" s="28">
        <v>1442.7</v>
      </c>
      <c r="M73" s="28">
        <v>4.6677799999999996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2012.15</v>
      </c>
      <c r="D74" s="37">
        <v>2035.3833333333332</v>
      </c>
      <c r="E74" s="37">
        <v>1980.7666666666664</v>
      </c>
      <c r="F74" s="37">
        <v>1949.3833333333332</v>
      </c>
      <c r="G74" s="37">
        <v>1894.7666666666664</v>
      </c>
      <c r="H74" s="37">
        <v>2066.7666666666664</v>
      </c>
      <c r="I74" s="37">
        <v>2121.3833333333332</v>
      </c>
      <c r="J74" s="37">
        <v>2152.7666666666664</v>
      </c>
      <c r="K74" s="28">
        <v>2090</v>
      </c>
      <c r="L74" s="28">
        <v>2004</v>
      </c>
      <c r="M74" s="28">
        <v>8.2888199999999994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76.2</v>
      </c>
      <c r="D75" s="37">
        <v>77.116666666666674</v>
      </c>
      <c r="E75" s="37">
        <v>74.333333333333343</v>
      </c>
      <c r="F75" s="37">
        <v>72.466666666666669</v>
      </c>
      <c r="G75" s="37">
        <v>69.683333333333337</v>
      </c>
      <c r="H75" s="37">
        <v>78.983333333333348</v>
      </c>
      <c r="I75" s="37">
        <v>81.76666666666668</v>
      </c>
      <c r="J75" s="37">
        <v>83.633333333333354</v>
      </c>
      <c r="K75" s="28">
        <v>79.900000000000006</v>
      </c>
      <c r="L75" s="28">
        <v>75.25</v>
      </c>
      <c r="M75" s="28">
        <v>49.488810000000001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4300.8999999999996</v>
      </c>
      <c r="D76" s="37">
        <v>4295.7166666666662</v>
      </c>
      <c r="E76" s="37">
        <v>4257.4333333333325</v>
      </c>
      <c r="F76" s="37">
        <v>4213.9666666666662</v>
      </c>
      <c r="G76" s="37">
        <v>4175.6833333333325</v>
      </c>
      <c r="H76" s="37">
        <v>4339.1833333333325</v>
      </c>
      <c r="I76" s="37">
        <v>4377.4666666666672</v>
      </c>
      <c r="J76" s="37">
        <v>4420.9333333333325</v>
      </c>
      <c r="K76" s="28">
        <v>4334</v>
      </c>
      <c r="L76" s="28">
        <v>4252.25</v>
      </c>
      <c r="M76" s="28">
        <v>4.1428399999999996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4125.3500000000004</v>
      </c>
      <c r="D77" s="37">
        <v>4148.1166666666668</v>
      </c>
      <c r="E77" s="37">
        <v>4072.2333333333336</v>
      </c>
      <c r="F77" s="37">
        <v>4019.1166666666668</v>
      </c>
      <c r="G77" s="37">
        <v>3943.2333333333336</v>
      </c>
      <c r="H77" s="37">
        <v>4201.2333333333336</v>
      </c>
      <c r="I77" s="37">
        <v>4277.1166666666668</v>
      </c>
      <c r="J77" s="37">
        <v>4330.2333333333336</v>
      </c>
      <c r="K77" s="28">
        <v>4224</v>
      </c>
      <c r="L77" s="28">
        <v>4095</v>
      </c>
      <c r="M77" s="28">
        <v>3.0935600000000001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2582.5</v>
      </c>
      <c r="D78" s="37">
        <v>2612</v>
      </c>
      <c r="E78" s="37">
        <v>2525</v>
      </c>
      <c r="F78" s="37">
        <v>2467.5</v>
      </c>
      <c r="G78" s="37">
        <v>2380.5</v>
      </c>
      <c r="H78" s="37">
        <v>2669.5</v>
      </c>
      <c r="I78" s="37">
        <v>2756.5</v>
      </c>
      <c r="J78" s="37">
        <v>2814</v>
      </c>
      <c r="K78" s="28">
        <v>2699</v>
      </c>
      <c r="L78" s="28">
        <v>2554.5</v>
      </c>
      <c r="M78" s="28">
        <v>3.3421400000000001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3892.5</v>
      </c>
      <c r="D79" s="37">
        <v>3918.1833333333329</v>
      </c>
      <c r="E79" s="37">
        <v>3849.8666666666659</v>
      </c>
      <c r="F79" s="37">
        <v>3807.2333333333331</v>
      </c>
      <c r="G79" s="37">
        <v>3738.9166666666661</v>
      </c>
      <c r="H79" s="37">
        <v>3960.8166666666657</v>
      </c>
      <c r="I79" s="37">
        <v>4029.1333333333323</v>
      </c>
      <c r="J79" s="37">
        <v>4071.7666666666655</v>
      </c>
      <c r="K79" s="28">
        <v>3986.5</v>
      </c>
      <c r="L79" s="28">
        <v>3875.55</v>
      </c>
      <c r="M79" s="28">
        <v>7.1209899999999999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2303</v>
      </c>
      <c r="D80" s="37">
        <v>2329.4</v>
      </c>
      <c r="E80" s="37">
        <v>2265.3500000000004</v>
      </c>
      <c r="F80" s="37">
        <v>2227.7000000000003</v>
      </c>
      <c r="G80" s="37">
        <v>2163.6500000000005</v>
      </c>
      <c r="H80" s="37">
        <v>2367.0500000000002</v>
      </c>
      <c r="I80" s="37">
        <v>2431.1000000000004</v>
      </c>
      <c r="J80" s="37">
        <v>2468.75</v>
      </c>
      <c r="K80" s="28">
        <v>2393.4499999999998</v>
      </c>
      <c r="L80" s="28">
        <v>2291.75</v>
      </c>
      <c r="M80" s="28">
        <v>10.21481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478.8</v>
      </c>
      <c r="D81" s="37">
        <v>477.58333333333331</v>
      </c>
      <c r="E81" s="37">
        <v>473.81666666666661</v>
      </c>
      <c r="F81" s="37">
        <v>468.83333333333331</v>
      </c>
      <c r="G81" s="37">
        <v>465.06666666666661</v>
      </c>
      <c r="H81" s="37">
        <v>482.56666666666661</v>
      </c>
      <c r="I81" s="37">
        <v>486.33333333333337</v>
      </c>
      <c r="J81" s="37">
        <v>491.31666666666661</v>
      </c>
      <c r="K81" s="28">
        <v>481.35</v>
      </c>
      <c r="L81" s="28">
        <v>472.6</v>
      </c>
      <c r="M81" s="28">
        <v>5.0086300000000001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1185.8499999999999</v>
      </c>
      <c r="D82" s="37">
        <v>1194.7833333333333</v>
      </c>
      <c r="E82" s="37">
        <v>1171.0666666666666</v>
      </c>
      <c r="F82" s="37">
        <v>1156.2833333333333</v>
      </c>
      <c r="G82" s="37">
        <v>1132.5666666666666</v>
      </c>
      <c r="H82" s="37">
        <v>1209.5666666666666</v>
      </c>
      <c r="I82" s="37">
        <v>1233.2833333333333</v>
      </c>
      <c r="J82" s="37">
        <v>1248.0666666666666</v>
      </c>
      <c r="K82" s="28">
        <v>1218.5</v>
      </c>
      <c r="L82" s="28">
        <v>1180</v>
      </c>
      <c r="M82" s="28">
        <v>0.60592000000000001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1816.3</v>
      </c>
      <c r="D83" s="37">
        <v>1804.7166666666665</v>
      </c>
      <c r="E83" s="37">
        <v>1787.583333333333</v>
      </c>
      <c r="F83" s="37">
        <v>1758.8666666666666</v>
      </c>
      <c r="G83" s="37">
        <v>1741.7333333333331</v>
      </c>
      <c r="H83" s="37">
        <v>1833.4333333333329</v>
      </c>
      <c r="I83" s="37">
        <v>1850.5666666666666</v>
      </c>
      <c r="J83" s="37">
        <v>1879.2833333333328</v>
      </c>
      <c r="K83" s="28">
        <v>1821.85</v>
      </c>
      <c r="L83" s="28">
        <v>1776</v>
      </c>
      <c r="M83" s="28">
        <v>10.38233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151.19999999999999</v>
      </c>
      <c r="D84" s="37">
        <v>151.73333333333332</v>
      </c>
      <c r="E84" s="37">
        <v>149.71666666666664</v>
      </c>
      <c r="F84" s="37">
        <v>148.23333333333332</v>
      </c>
      <c r="G84" s="37">
        <v>146.21666666666664</v>
      </c>
      <c r="H84" s="37">
        <v>153.21666666666664</v>
      </c>
      <c r="I84" s="37">
        <v>155.23333333333335</v>
      </c>
      <c r="J84" s="37">
        <v>156.71666666666664</v>
      </c>
      <c r="K84" s="28">
        <v>153.75</v>
      </c>
      <c r="L84" s="28">
        <v>150.25</v>
      </c>
      <c r="M84" s="28">
        <v>27.533989999999999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94.7</v>
      </c>
      <c r="D85" s="37">
        <v>95.233333333333334</v>
      </c>
      <c r="E85" s="37">
        <v>93.216666666666669</v>
      </c>
      <c r="F85" s="37">
        <v>91.733333333333334</v>
      </c>
      <c r="G85" s="37">
        <v>89.716666666666669</v>
      </c>
      <c r="H85" s="37">
        <v>96.716666666666669</v>
      </c>
      <c r="I85" s="37">
        <v>98.733333333333348</v>
      </c>
      <c r="J85" s="37">
        <v>100.21666666666667</v>
      </c>
      <c r="K85" s="28">
        <v>97.25</v>
      </c>
      <c r="L85" s="28">
        <v>93.75</v>
      </c>
      <c r="M85" s="28">
        <v>259.39107000000001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260.5</v>
      </c>
      <c r="D86" s="37">
        <v>262.03333333333336</v>
      </c>
      <c r="E86" s="37">
        <v>257.06666666666672</v>
      </c>
      <c r="F86" s="37">
        <v>253.63333333333338</v>
      </c>
      <c r="G86" s="37">
        <v>248.66666666666674</v>
      </c>
      <c r="H86" s="37">
        <v>265.4666666666667</v>
      </c>
      <c r="I86" s="37">
        <v>270.43333333333328</v>
      </c>
      <c r="J86" s="37">
        <v>273.86666666666667</v>
      </c>
      <c r="K86" s="28">
        <v>267</v>
      </c>
      <c r="L86" s="28">
        <v>258.60000000000002</v>
      </c>
      <c r="M86" s="28">
        <v>5.9693699999999996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147.5</v>
      </c>
      <c r="D87" s="37">
        <v>148.85</v>
      </c>
      <c r="E87" s="37">
        <v>145.39999999999998</v>
      </c>
      <c r="F87" s="37">
        <v>143.29999999999998</v>
      </c>
      <c r="G87" s="37">
        <v>139.84999999999997</v>
      </c>
      <c r="H87" s="37">
        <v>150.94999999999999</v>
      </c>
      <c r="I87" s="37">
        <v>154.39999999999998</v>
      </c>
      <c r="J87" s="37">
        <v>156.5</v>
      </c>
      <c r="K87" s="28">
        <v>152.30000000000001</v>
      </c>
      <c r="L87" s="28">
        <v>146.75</v>
      </c>
      <c r="M87" s="28">
        <v>253.58056999999999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39.200000000000003</v>
      </c>
      <c r="D88" s="37">
        <v>39.650000000000006</v>
      </c>
      <c r="E88" s="37">
        <v>38.45000000000001</v>
      </c>
      <c r="F88" s="37">
        <v>37.700000000000003</v>
      </c>
      <c r="G88" s="37">
        <v>36.500000000000007</v>
      </c>
      <c r="H88" s="37">
        <v>40.400000000000013</v>
      </c>
      <c r="I88" s="37">
        <v>41.6</v>
      </c>
      <c r="J88" s="37">
        <v>42.350000000000016</v>
      </c>
      <c r="K88" s="28">
        <v>40.85</v>
      </c>
      <c r="L88" s="28">
        <v>38.9</v>
      </c>
      <c r="M88" s="28">
        <v>155.44953000000001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3356.85</v>
      </c>
      <c r="D89" s="37">
        <v>3349.3166666666671</v>
      </c>
      <c r="E89" s="37">
        <v>3317.5333333333342</v>
      </c>
      <c r="F89" s="37">
        <v>3278.2166666666672</v>
      </c>
      <c r="G89" s="37">
        <v>3246.4333333333343</v>
      </c>
      <c r="H89" s="37">
        <v>3388.6333333333341</v>
      </c>
      <c r="I89" s="37">
        <v>3420.416666666667</v>
      </c>
      <c r="J89" s="37">
        <v>3459.733333333334</v>
      </c>
      <c r="K89" s="28">
        <v>3381.1</v>
      </c>
      <c r="L89" s="28">
        <v>3310</v>
      </c>
      <c r="M89" s="28">
        <v>1.5166599999999999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445.55</v>
      </c>
      <c r="D90" s="37">
        <v>446.41666666666669</v>
      </c>
      <c r="E90" s="37">
        <v>442.28333333333336</v>
      </c>
      <c r="F90" s="37">
        <v>439.01666666666665</v>
      </c>
      <c r="G90" s="37">
        <v>434.88333333333333</v>
      </c>
      <c r="H90" s="37">
        <v>449.68333333333339</v>
      </c>
      <c r="I90" s="37">
        <v>453.81666666666672</v>
      </c>
      <c r="J90" s="37">
        <v>457.08333333333343</v>
      </c>
      <c r="K90" s="28">
        <v>450.55</v>
      </c>
      <c r="L90" s="28">
        <v>443.15</v>
      </c>
      <c r="M90" s="28">
        <v>5.8472499999999998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710.85</v>
      </c>
      <c r="D91" s="37">
        <v>718.61666666666679</v>
      </c>
      <c r="E91" s="37">
        <v>699.43333333333362</v>
      </c>
      <c r="F91" s="37">
        <v>688.01666666666688</v>
      </c>
      <c r="G91" s="37">
        <v>668.83333333333371</v>
      </c>
      <c r="H91" s="37">
        <v>730.03333333333353</v>
      </c>
      <c r="I91" s="37">
        <v>749.2166666666667</v>
      </c>
      <c r="J91" s="37">
        <v>760.63333333333344</v>
      </c>
      <c r="K91" s="28">
        <v>737.8</v>
      </c>
      <c r="L91" s="28">
        <v>707.2</v>
      </c>
      <c r="M91" s="28">
        <v>22.127759999999999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510.75</v>
      </c>
      <c r="D92" s="37">
        <v>510.36666666666662</v>
      </c>
      <c r="E92" s="37">
        <v>507.73333333333323</v>
      </c>
      <c r="F92" s="37">
        <v>504.71666666666664</v>
      </c>
      <c r="G92" s="37">
        <v>502.08333333333326</v>
      </c>
      <c r="H92" s="37">
        <v>513.38333333333321</v>
      </c>
      <c r="I92" s="37">
        <v>516.01666666666654</v>
      </c>
      <c r="J92" s="37">
        <v>519.03333333333319</v>
      </c>
      <c r="K92" s="28">
        <v>513</v>
      </c>
      <c r="L92" s="28">
        <v>507.35</v>
      </c>
      <c r="M92" s="28">
        <v>0.98985999999999996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1484</v>
      </c>
      <c r="D93" s="37">
        <v>1492.8500000000001</v>
      </c>
      <c r="E93" s="37">
        <v>1466.7000000000003</v>
      </c>
      <c r="F93" s="37">
        <v>1449.4</v>
      </c>
      <c r="G93" s="37">
        <v>1423.2500000000002</v>
      </c>
      <c r="H93" s="37">
        <v>1510.1500000000003</v>
      </c>
      <c r="I93" s="37">
        <v>1536.3000000000004</v>
      </c>
      <c r="J93" s="37">
        <v>1553.6000000000004</v>
      </c>
      <c r="K93" s="28">
        <v>1519</v>
      </c>
      <c r="L93" s="28">
        <v>1475.55</v>
      </c>
      <c r="M93" s="28">
        <v>8.9386899999999994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1554.9</v>
      </c>
      <c r="D94" s="37">
        <v>1553.6666666666667</v>
      </c>
      <c r="E94" s="37">
        <v>1532.3333333333335</v>
      </c>
      <c r="F94" s="37">
        <v>1509.7666666666667</v>
      </c>
      <c r="G94" s="37">
        <v>1488.4333333333334</v>
      </c>
      <c r="H94" s="37">
        <v>1576.2333333333336</v>
      </c>
      <c r="I94" s="37">
        <v>1597.5666666666671</v>
      </c>
      <c r="J94" s="37">
        <v>1620.1333333333337</v>
      </c>
      <c r="K94" s="28">
        <v>1575</v>
      </c>
      <c r="L94" s="28">
        <v>1531.1</v>
      </c>
      <c r="M94" s="28">
        <v>14.86312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509.65</v>
      </c>
      <c r="D95" s="37">
        <v>524.98333333333335</v>
      </c>
      <c r="E95" s="37">
        <v>490.9666666666667</v>
      </c>
      <c r="F95" s="37">
        <v>472.28333333333336</v>
      </c>
      <c r="G95" s="37">
        <v>438.26666666666671</v>
      </c>
      <c r="H95" s="37">
        <v>543.66666666666674</v>
      </c>
      <c r="I95" s="37">
        <v>577.68333333333339</v>
      </c>
      <c r="J95" s="37">
        <v>596.36666666666667</v>
      </c>
      <c r="K95" s="28">
        <v>559</v>
      </c>
      <c r="L95" s="28">
        <v>506.3</v>
      </c>
      <c r="M95" s="28">
        <v>35.195659999999997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268.10000000000002</v>
      </c>
      <c r="D96" s="37">
        <v>270.25</v>
      </c>
      <c r="E96" s="37">
        <v>263.5</v>
      </c>
      <c r="F96" s="37">
        <v>258.89999999999998</v>
      </c>
      <c r="G96" s="37">
        <v>252.14999999999998</v>
      </c>
      <c r="H96" s="37">
        <v>274.85000000000002</v>
      </c>
      <c r="I96" s="37">
        <v>281.60000000000002</v>
      </c>
      <c r="J96" s="37">
        <v>286.20000000000005</v>
      </c>
      <c r="K96" s="28">
        <v>277</v>
      </c>
      <c r="L96" s="28">
        <v>265.64999999999998</v>
      </c>
      <c r="M96" s="28">
        <v>9.5162099999999992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1192.1500000000001</v>
      </c>
      <c r="D97" s="37">
        <v>1188.45</v>
      </c>
      <c r="E97" s="37">
        <v>1178.7</v>
      </c>
      <c r="F97" s="37">
        <v>1165.25</v>
      </c>
      <c r="G97" s="37">
        <v>1155.5</v>
      </c>
      <c r="H97" s="37">
        <v>1201.9000000000001</v>
      </c>
      <c r="I97" s="37">
        <v>1211.6500000000001</v>
      </c>
      <c r="J97" s="37">
        <v>1225.1000000000001</v>
      </c>
      <c r="K97" s="28">
        <v>1198.2</v>
      </c>
      <c r="L97" s="28">
        <v>1175</v>
      </c>
      <c r="M97" s="28">
        <v>38.343269999999997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2169.4</v>
      </c>
      <c r="D98" s="37">
        <v>2164.9499999999998</v>
      </c>
      <c r="E98" s="37">
        <v>2144.8999999999996</v>
      </c>
      <c r="F98" s="37">
        <v>2120.3999999999996</v>
      </c>
      <c r="G98" s="37">
        <v>2100.3499999999995</v>
      </c>
      <c r="H98" s="37">
        <v>2189.4499999999998</v>
      </c>
      <c r="I98" s="37">
        <v>2209.5</v>
      </c>
      <c r="J98" s="37">
        <v>2234</v>
      </c>
      <c r="K98" s="28">
        <v>2185</v>
      </c>
      <c r="L98" s="28">
        <v>2140.4499999999998</v>
      </c>
      <c r="M98" s="28">
        <v>3.1895199999999999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1392.7</v>
      </c>
      <c r="D99" s="37">
        <v>1399.9833333333333</v>
      </c>
      <c r="E99" s="37">
        <v>1372.9666666666667</v>
      </c>
      <c r="F99" s="37">
        <v>1353.2333333333333</v>
      </c>
      <c r="G99" s="37">
        <v>1326.2166666666667</v>
      </c>
      <c r="H99" s="37">
        <v>1419.7166666666667</v>
      </c>
      <c r="I99" s="37">
        <v>1446.7333333333336</v>
      </c>
      <c r="J99" s="37">
        <v>1466.4666666666667</v>
      </c>
      <c r="K99" s="28">
        <v>1427</v>
      </c>
      <c r="L99" s="28">
        <v>1380.25</v>
      </c>
      <c r="M99" s="28">
        <v>111.36602999999999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521.29999999999995</v>
      </c>
      <c r="D100" s="37">
        <v>522.30000000000007</v>
      </c>
      <c r="E100" s="37">
        <v>514.85000000000014</v>
      </c>
      <c r="F100" s="37">
        <v>508.40000000000009</v>
      </c>
      <c r="G100" s="37">
        <v>500.95000000000016</v>
      </c>
      <c r="H100" s="37">
        <v>528.75000000000011</v>
      </c>
      <c r="I100" s="37">
        <v>536.20000000000016</v>
      </c>
      <c r="J100" s="37">
        <v>542.65000000000009</v>
      </c>
      <c r="K100" s="28">
        <v>529.75</v>
      </c>
      <c r="L100" s="28">
        <v>515.85</v>
      </c>
      <c r="M100" s="28">
        <v>50.590069999999997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1127.7</v>
      </c>
      <c r="D101" s="37">
        <v>1122.5</v>
      </c>
      <c r="E101" s="37">
        <v>1110.8</v>
      </c>
      <c r="F101" s="37">
        <v>1093.8999999999999</v>
      </c>
      <c r="G101" s="37">
        <v>1082.1999999999998</v>
      </c>
      <c r="H101" s="37">
        <v>1139.4000000000001</v>
      </c>
      <c r="I101" s="37">
        <v>1151.0999999999999</v>
      </c>
      <c r="J101" s="37">
        <v>1168.0000000000002</v>
      </c>
      <c r="K101" s="28">
        <v>1134.2</v>
      </c>
      <c r="L101" s="28">
        <v>1105.5999999999999</v>
      </c>
      <c r="M101" s="28">
        <v>15.2034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2320.75</v>
      </c>
      <c r="D102" s="37">
        <v>2347.75</v>
      </c>
      <c r="E102" s="37">
        <v>2285.0500000000002</v>
      </c>
      <c r="F102" s="37">
        <v>2249.3500000000004</v>
      </c>
      <c r="G102" s="37">
        <v>2186.6500000000005</v>
      </c>
      <c r="H102" s="37">
        <v>2383.4499999999998</v>
      </c>
      <c r="I102" s="37">
        <v>2446.1499999999996</v>
      </c>
      <c r="J102" s="37">
        <v>2481.8499999999995</v>
      </c>
      <c r="K102" s="28">
        <v>2410.4499999999998</v>
      </c>
      <c r="L102" s="28">
        <v>2312.0500000000002</v>
      </c>
      <c r="M102" s="28">
        <v>7.1613199999999999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593.79999999999995</v>
      </c>
      <c r="D103" s="37">
        <v>586.69999999999993</v>
      </c>
      <c r="E103" s="37">
        <v>576.89999999999986</v>
      </c>
      <c r="F103" s="37">
        <v>559.99999999999989</v>
      </c>
      <c r="G103" s="37">
        <v>550.19999999999982</v>
      </c>
      <c r="H103" s="37">
        <v>603.59999999999991</v>
      </c>
      <c r="I103" s="37">
        <v>613.39999999999986</v>
      </c>
      <c r="J103" s="37">
        <v>630.29999999999995</v>
      </c>
      <c r="K103" s="28">
        <v>596.5</v>
      </c>
      <c r="L103" s="28">
        <v>569.79999999999995</v>
      </c>
      <c r="M103" s="28">
        <v>148.24703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1368.2</v>
      </c>
      <c r="D104" s="37">
        <v>1364.9166666666667</v>
      </c>
      <c r="E104" s="37">
        <v>1340.8333333333335</v>
      </c>
      <c r="F104" s="37">
        <v>1313.4666666666667</v>
      </c>
      <c r="G104" s="37">
        <v>1289.3833333333334</v>
      </c>
      <c r="H104" s="37">
        <v>1392.2833333333335</v>
      </c>
      <c r="I104" s="37">
        <v>1416.366666666667</v>
      </c>
      <c r="J104" s="37">
        <v>1443.7333333333336</v>
      </c>
      <c r="K104" s="28">
        <v>1389</v>
      </c>
      <c r="L104" s="28">
        <v>1337.55</v>
      </c>
      <c r="M104" s="28">
        <v>6.1278600000000001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122.75</v>
      </c>
      <c r="D105" s="37">
        <v>123.08333333333333</v>
      </c>
      <c r="E105" s="37">
        <v>120.76666666666665</v>
      </c>
      <c r="F105" s="37">
        <v>118.78333333333332</v>
      </c>
      <c r="G105" s="37">
        <v>116.46666666666664</v>
      </c>
      <c r="H105" s="37">
        <v>125.06666666666666</v>
      </c>
      <c r="I105" s="37">
        <v>127.38333333333335</v>
      </c>
      <c r="J105" s="37">
        <v>129.36666666666667</v>
      </c>
      <c r="K105" s="28">
        <v>125.4</v>
      </c>
      <c r="L105" s="28">
        <v>121.1</v>
      </c>
      <c r="M105" s="28">
        <v>71.783879999999996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279.14999999999998</v>
      </c>
      <c r="D106" s="37">
        <v>281.06666666666666</v>
      </c>
      <c r="E106" s="37">
        <v>273.13333333333333</v>
      </c>
      <c r="F106" s="37">
        <v>267.11666666666667</v>
      </c>
      <c r="G106" s="37">
        <v>259.18333333333334</v>
      </c>
      <c r="H106" s="37">
        <v>287.08333333333331</v>
      </c>
      <c r="I106" s="37">
        <v>295.01666666666659</v>
      </c>
      <c r="J106" s="37">
        <v>301.0333333333333</v>
      </c>
      <c r="K106" s="28">
        <v>289</v>
      </c>
      <c r="L106" s="28">
        <v>275.05</v>
      </c>
      <c r="M106" s="28">
        <v>111.36445999999999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2101.9499999999998</v>
      </c>
      <c r="D107" s="37">
        <v>2088.3166666666666</v>
      </c>
      <c r="E107" s="37">
        <v>2062.6333333333332</v>
      </c>
      <c r="F107" s="37">
        <v>2023.3166666666666</v>
      </c>
      <c r="G107" s="37">
        <v>1997.6333333333332</v>
      </c>
      <c r="H107" s="37">
        <v>2127.6333333333332</v>
      </c>
      <c r="I107" s="37">
        <v>2153.3166666666666</v>
      </c>
      <c r="J107" s="37">
        <v>2192.6333333333332</v>
      </c>
      <c r="K107" s="28">
        <v>2114</v>
      </c>
      <c r="L107" s="28">
        <v>2049</v>
      </c>
      <c r="M107" s="28">
        <v>48.797910000000002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312.89999999999998</v>
      </c>
      <c r="D108" s="37">
        <v>314.88333333333327</v>
      </c>
      <c r="E108" s="37">
        <v>310.06666666666655</v>
      </c>
      <c r="F108" s="37">
        <v>307.23333333333329</v>
      </c>
      <c r="G108" s="37">
        <v>302.41666666666657</v>
      </c>
      <c r="H108" s="37">
        <v>317.71666666666653</v>
      </c>
      <c r="I108" s="37">
        <v>322.53333333333325</v>
      </c>
      <c r="J108" s="37">
        <v>325.3666666666665</v>
      </c>
      <c r="K108" s="28">
        <v>319.7</v>
      </c>
      <c r="L108" s="28">
        <v>312.05</v>
      </c>
      <c r="M108" s="28">
        <v>16.708469999999998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2237.9499999999998</v>
      </c>
      <c r="D109" s="37">
        <v>2243.8666666666668</v>
      </c>
      <c r="E109" s="37">
        <v>2200.7333333333336</v>
      </c>
      <c r="F109" s="37">
        <v>2163.5166666666669</v>
      </c>
      <c r="G109" s="37">
        <v>2120.3833333333337</v>
      </c>
      <c r="H109" s="37">
        <v>2281.0833333333335</v>
      </c>
      <c r="I109" s="37">
        <v>2324.2166666666667</v>
      </c>
      <c r="J109" s="37">
        <v>2361.4333333333334</v>
      </c>
      <c r="K109" s="28">
        <v>2287</v>
      </c>
      <c r="L109" s="28">
        <v>2206.65</v>
      </c>
      <c r="M109" s="28">
        <v>41.83914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676.6</v>
      </c>
      <c r="D110" s="37">
        <v>683.75</v>
      </c>
      <c r="E110" s="37">
        <v>666.5</v>
      </c>
      <c r="F110" s="37">
        <v>656.4</v>
      </c>
      <c r="G110" s="37">
        <v>639.15</v>
      </c>
      <c r="H110" s="37">
        <v>693.85</v>
      </c>
      <c r="I110" s="37">
        <v>711.1</v>
      </c>
      <c r="J110" s="37">
        <v>721.2</v>
      </c>
      <c r="K110" s="28">
        <v>701</v>
      </c>
      <c r="L110" s="28">
        <v>673.65</v>
      </c>
      <c r="M110" s="28">
        <v>359.59638000000001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1260.1500000000001</v>
      </c>
      <c r="D111" s="37">
        <v>1264.3166666666666</v>
      </c>
      <c r="E111" s="37">
        <v>1243.8333333333333</v>
      </c>
      <c r="F111" s="37">
        <v>1227.5166666666667</v>
      </c>
      <c r="G111" s="37">
        <v>1207.0333333333333</v>
      </c>
      <c r="H111" s="37">
        <v>1280.6333333333332</v>
      </c>
      <c r="I111" s="37">
        <v>1301.1166666666668</v>
      </c>
      <c r="J111" s="37">
        <v>1317.4333333333332</v>
      </c>
      <c r="K111" s="28">
        <v>1284.8</v>
      </c>
      <c r="L111" s="28">
        <v>1248</v>
      </c>
      <c r="M111" s="28">
        <v>10.990640000000001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459.85</v>
      </c>
      <c r="D112" s="37">
        <v>462.58333333333331</v>
      </c>
      <c r="E112" s="37">
        <v>455.71666666666664</v>
      </c>
      <c r="F112" s="37">
        <v>451.58333333333331</v>
      </c>
      <c r="G112" s="37">
        <v>444.71666666666664</v>
      </c>
      <c r="H112" s="37">
        <v>466.71666666666664</v>
      </c>
      <c r="I112" s="37">
        <v>473.58333333333331</v>
      </c>
      <c r="J112" s="37">
        <v>477.71666666666664</v>
      </c>
      <c r="K112" s="28">
        <v>469.45</v>
      </c>
      <c r="L112" s="28">
        <v>458.45</v>
      </c>
      <c r="M112" s="28">
        <v>57.014159999999997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608.9</v>
      </c>
      <c r="D113" s="37">
        <v>616.53333333333342</v>
      </c>
      <c r="E113" s="37">
        <v>598.06666666666683</v>
      </c>
      <c r="F113" s="37">
        <v>587.23333333333346</v>
      </c>
      <c r="G113" s="37">
        <v>568.76666666666688</v>
      </c>
      <c r="H113" s="37">
        <v>627.36666666666679</v>
      </c>
      <c r="I113" s="37">
        <v>645.83333333333326</v>
      </c>
      <c r="J113" s="37">
        <v>656.66666666666674</v>
      </c>
      <c r="K113" s="28">
        <v>635</v>
      </c>
      <c r="L113" s="28">
        <v>605.70000000000005</v>
      </c>
      <c r="M113" s="28">
        <v>6.97119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42.3</v>
      </c>
      <c r="D114" s="37">
        <v>42.616666666666667</v>
      </c>
      <c r="E114" s="37">
        <v>41.683333333333337</v>
      </c>
      <c r="F114" s="37">
        <v>41.06666666666667</v>
      </c>
      <c r="G114" s="37">
        <v>40.13333333333334</v>
      </c>
      <c r="H114" s="37">
        <v>43.233333333333334</v>
      </c>
      <c r="I114" s="37">
        <v>44.166666666666657</v>
      </c>
      <c r="J114" s="37">
        <v>44.783333333333331</v>
      </c>
      <c r="K114" s="28">
        <v>43.55</v>
      </c>
      <c r="L114" s="28">
        <v>42</v>
      </c>
      <c r="M114" s="28">
        <v>277.27480000000003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232</v>
      </c>
      <c r="D115" s="37">
        <v>230.78333333333333</v>
      </c>
      <c r="E115" s="37">
        <v>229.06666666666666</v>
      </c>
      <c r="F115" s="37">
        <v>226.13333333333333</v>
      </c>
      <c r="G115" s="37">
        <v>224.41666666666666</v>
      </c>
      <c r="H115" s="37">
        <v>233.71666666666667</v>
      </c>
      <c r="I115" s="37">
        <v>235.43333333333331</v>
      </c>
      <c r="J115" s="37">
        <v>238.36666666666667</v>
      </c>
      <c r="K115" s="28">
        <v>232.5</v>
      </c>
      <c r="L115" s="28">
        <v>227.85</v>
      </c>
      <c r="M115" s="28">
        <v>361.32245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4500.8</v>
      </c>
      <c r="D116" s="37">
        <v>4473.95</v>
      </c>
      <c r="E116" s="37">
        <v>4426.8999999999996</v>
      </c>
      <c r="F116" s="37">
        <v>4353</v>
      </c>
      <c r="G116" s="37">
        <v>4305.95</v>
      </c>
      <c r="H116" s="37">
        <v>4547.8499999999995</v>
      </c>
      <c r="I116" s="37">
        <v>4594.9000000000005</v>
      </c>
      <c r="J116" s="37">
        <v>4668.7999999999993</v>
      </c>
      <c r="K116" s="28">
        <v>4521</v>
      </c>
      <c r="L116" s="28">
        <v>4400.05</v>
      </c>
      <c r="M116" s="28">
        <v>2.1667399999999999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148.75</v>
      </c>
      <c r="D117" s="37">
        <v>149.54999999999998</v>
      </c>
      <c r="E117" s="37">
        <v>145.19999999999996</v>
      </c>
      <c r="F117" s="37">
        <v>141.64999999999998</v>
      </c>
      <c r="G117" s="37">
        <v>137.29999999999995</v>
      </c>
      <c r="H117" s="37">
        <v>153.09999999999997</v>
      </c>
      <c r="I117" s="37">
        <v>157.44999999999999</v>
      </c>
      <c r="J117" s="37">
        <v>160.99999999999997</v>
      </c>
      <c r="K117" s="28">
        <v>153.9</v>
      </c>
      <c r="L117" s="28">
        <v>146</v>
      </c>
      <c r="M117" s="28">
        <v>29.942039999999999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201.85</v>
      </c>
      <c r="D118" s="37">
        <v>205.21666666666667</v>
      </c>
      <c r="E118" s="37">
        <v>197.13333333333333</v>
      </c>
      <c r="F118" s="37">
        <v>192.41666666666666</v>
      </c>
      <c r="G118" s="37">
        <v>184.33333333333331</v>
      </c>
      <c r="H118" s="37">
        <v>209.93333333333334</v>
      </c>
      <c r="I118" s="37">
        <v>218.01666666666665</v>
      </c>
      <c r="J118" s="37">
        <v>222.73333333333335</v>
      </c>
      <c r="K118" s="28">
        <v>213.3</v>
      </c>
      <c r="L118" s="28">
        <v>200.5</v>
      </c>
      <c r="M118" s="28">
        <v>82.459779999999995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120.95</v>
      </c>
      <c r="D119" s="37">
        <v>120.01666666666667</v>
      </c>
      <c r="E119" s="37">
        <v>118.63333333333333</v>
      </c>
      <c r="F119" s="37">
        <v>116.31666666666666</v>
      </c>
      <c r="G119" s="37">
        <v>114.93333333333332</v>
      </c>
      <c r="H119" s="37">
        <v>122.33333333333333</v>
      </c>
      <c r="I119" s="37">
        <v>123.71666666666668</v>
      </c>
      <c r="J119" s="37">
        <v>126.03333333333333</v>
      </c>
      <c r="K119" s="28">
        <v>121.4</v>
      </c>
      <c r="L119" s="28">
        <v>117.7</v>
      </c>
      <c r="M119" s="28">
        <v>183.94923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758.1</v>
      </c>
      <c r="D120" s="37">
        <v>760.0333333333333</v>
      </c>
      <c r="E120" s="37">
        <v>748.06666666666661</v>
      </c>
      <c r="F120" s="37">
        <v>738.0333333333333</v>
      </c>
      <c r="G120" s="37">
        <v>726.06666666666661</v>
      </c>
      <c r="H120" s="37">
        <v>770.06666666666661</v>
      </c>
      <c r="I120" s="37">
        <v>782.0333333333333</v>
      </c>
      <c r="J120" s="37">
        <v>792.06666666666661</v>
      </c>
      <c r="K120" s="28">
        <v>772</v>
      </c>
      <c r="L120" s="28">
        <v>750</v>
      </c>
      <c r="M120" s="28">
        <v>55.429969999999997</v>
      </c>
      <c r="N120" s="1"/>
      <c r="O120" s="1"/>
    </row>
    <row r="121" spans="1:15" ht="12.75" customHeight="1">
      <c r="A121" s="53">
        <v>112</v>
      </c>
      <c r="B121" s="28" t="s">
        <v>829</v>
      </c>
      <c r="C121" s="28">
        <v>21.8</v>
      </c>
      <c r="D121" s="37">
        <v>21.816666666666666</v>
      </c>
      <c r="E121" s="37">
        <v>21.683333333333334</v>
      </c>
      <c r="F121" s="37">
        <v>21.566666666666666</v>
      </c>
      <c r="G121" s="37">
        <v>21.433333333333334</v>
      </c>
      <c r="H121" s="37">
        <v>21.933333333333334</v>
      </c>
      <c r="I121" s="37">
        <v>22.066666666666666</v>
      </c>
      <c r="J121" s="37">
        <v>22.183333333333334</v>
      </c>
      <c r="K121" s="28">
        <v>21.95</v>
      </c>
      <c r="L121" s="28">
        <v>21.7</v>
      </c>
      <c r="M121" s="28">
        <v>58.352969999999999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383.4</v>
      </c>
      <c r="D122" s="37">
        <v>381.56666666666666</v>
      </c>
      <c r="E122" s="37">
        <v>378.13333333333333</v>
      </c>
      <c r="F122" s="37">
        <v>372.86666666666667</v>
      </c>
      <c r="G122" s="37">
        <v>369.43333333333334</v>
      </c>
      <c r="H122" s="37">
        <v>386.83333333333331</v>
      </c>
      <c r="I122" s="37">
        <v>390.26666666666659</v>
      </c>
      <c r="J122" s="37">
        <v>395.5333333333333</v>
      </c>
      <c r="K122" s="28">
        <v>385</v>
      </c>
      <c r="L122" s="28">
        <v>376.3</v>
      </c>
      <c r="M122" s="28">
        <v>43.058610000000002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212.35</v>
      </c>
      <c r="D123" s="37">
        <v>213.76666666666665</v>
      </c>
      <c r="E123" s="37">
        <v>209.68333333333331</v>
      </c>
      <c r="F123" s="37">
        <v>207.01666666666665</v>
      </c>
      <c r="G123" s="37">
        <v>202.93333333333331</v>
      </c>
      <c r="H123" s="37">
        <v>216.43333333333331</v>
      </c>
      <c r="I123" s="37">
        <v>220.51666666666668</v>
      </c>
      <c r="J123" s="37">
        <v>223.18333333333331</v>
      </c>
      <c r="K123" s="28">
        <v>217.85</v>
      </c>
      <c r="L123" s="28">
        <v>211.1</v>
      </c>
      <c r="M123" s="28">
        <v>33.740160000000003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904.3</v>
      </c>
      <c r="D124" s="37">
        <v>907.66666666666663</v>
      </c>
      <c r="E124" s="37">
        <v>887.33333333333326</v>
      </c>
      <c r="F124" s="37">
        <v>870.36666666666667</v>
      </c>
      <c r="G124" s="37">
        <v>850.0333333333333</v>
      </c>
      <c r="H124" s="37">
        <v>924.63333333333321</v>
      </c>
      <c r="I124" s="37">
        <v>944.96666666666647</v>
      </c>
      <c r="J124" s="37">
        <v>961.93333333333317</v>
      </c>
      <c r="K124" s="28">
        <v>928</v>
      </c>
      <c r="L124" s="28">
        <v>890.7</v>
      </c>
      <c r="M124" s="28">
        <v>63.125689999999999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4616.3500000000004</v>
      </c>
      <c r="D125" s="37">
        <v>4640.8</v>
      </c>
      <c r="E125" s="37">
        <v>4557.75</v>
      </c>
      <c r="F125" s="37">
        <v>4499.1499999999996</v>
      </c>
      <c r="G125" s="37">
        <v>4416.0999999999995</v>
      </c>
      <c r="H125" s="37">
        <v>4699.4000000000005</v>
      </c>
      <c r="I125" s="37">
        <v>4782.4500000000016</v>
      </c>
      <c r="J125" s="37">
        <v>4841.0500000000011</v>
      </c>
      <c r="K125" s="28">
        <v>4723.8500000000004</v>
      </c>
      <c r="L125" s="28">
        <v>4582.2</v>
      </c>
      <c r="M125" s="28">
        <v>3.0152100000000002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1825.9</v>
      </c>
      <c r="D126" s="37">
        <v>1826.95</v>
      </c>
      <c r="E126" s="37">
        <v>1809.15</v>
      </c>
      <c r="F126" s="37">
        <v>1792.4</v>
      </c>
      <c r="G126" s="37">
        <v>1774.6000000000001</v>
      </c>
      <c r="H126" s="37">
        <v>1843.7</v>
      </c>
      <c r="I126" s="37">
        <v>1861.4999999999998</v>
      </c>
      <c r="J126" s="37">
        <v>1878.25</v>
      </c>
      <c r="K126" s="28">
        <v>1844.75</v>
      </c>
      <c r="L126" s="28">
        <v>1810.2</v>
      </c>
      <c r="M126" s="28">
        <v>65.471819999999994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1789.45</v>
      </c>
      <c r="D127" s="37">
        <v>1789.1500000000003</v>
      </c>
      <c r="E127" s="37">
        <v>1753.7000000000007</v>
      </c>
      <c r="F127" s="37">
        <v>1717.9500000000005</v>
      </c>
      <c r="G127" s="37">
        <v>1682.5000000000009</v>
      </c>
      <c r="H127" s="37">
        <v>1824.9000000000005</v>
      </c>
      <c r="I127" s="37">
        <v>1860.35</v>
      </c>
      <c r="J127" s="37">
        <v>1896.1000000000004</v>
      </c>
      <c r="K127" s="28">
        <v>1824.6</v>
      </c>
      <c r="L127" s="28">
        <v>1753.4</v>
      </c>
      <c r="M127" s="28">
        <v>27.877960000000002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1001.45</v>
      </c>
      <c r="D128" s="37">
        <v>1005.5666666666666</v>
      </c>
      <c r="E128" s="37">
        <v>988.18333333333317</v>
      </c>
      <c r="F128" s="37">
        <v>974.91666666666652</v>
      </c>
      <c r="G128" s="37">
        <v>957.53333333333308</v>
      </c>
      <c r="H128" s="37">
        <v>1018.8333333333333</v>
      </c>
      <c r="I128" s="37">
        <v>1036.2166666666667</v>
      </c>
      <c r="J128" s="37">
        <v>1049.4833333333333</v>
      </c>
      <c r="K128" s="28">
        <v>1022.95</v>
      </c>
      <c r="L128" s="28">
        <v>992.3</v>
      </c>
      <c r="M128" s="28">
        <v>1.76806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315.3</v>
      </c>
      <c r="D129" s="37">
        <v>317.2</v>
      </c>
      <c r="E129" s="37">
        <v>310.5</v>
      </c>
      <c r="F129" s="37">
        <v>305.7</v>
      </c>
      <c r="G129" s="37">
        <v>299</v>
      </c>
      <c r="H129" s="37">
        <v>322</v>
      </c>
      <c r="I129" s="37">
        <v>328.69999999999993</v>
      </c>
      <c r="J129" s="37">
        <v>333.5</v>
      </c>
      <c r="K129" s="28">
        <v>323.89999999999998</v>
      </c>
      <c r="L129" s="28">
        <v>312.39999999999998</v>
      </c>
      <c r="M129" s="28">
        <v>5.5997599999999998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650.75</v>
      </c>
      <c r="D130" s="37">
        <v>642.30000000000007</v>
      </c>
      <c r="E130" s="37">
        <v>632.45000000000016</v>
      </c>
      <c r="F130" s="37">
        <v>614.15000000000009</v>
      </c>
      <c r="G130" s="37">
        <v>604.30000000000018</v>
      </c>
      <c r="H130" s="37">
        <v>660.60000000000014</v>
      </c>
      <c r="I130" s="37">
        <v>670.45</v>
      </c>
      <c r="J130" s="37">
        <v>688.75000000000011</v>
      </c>
      <c r="K130" s="28">
        <v>652.15</v>
      </c>
      <c r="L130" s="28">
        <v>624</v>
      </c>
      <c r="M130" s="28">
        <v>52.018360000000001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467.8</v>
      </c>
      <c r="D131" s="37">
        <v>459.51666666666671</v>
      </c>
      <c r="E131" s="37">
        <v>448.18333333333339</v>
      </c>
      <c r="F131" s="37">
        <v>428.56666666666666</v>
      </c>
      <c r="G131" s="37">
        <v>417.23333333333335</v>
      </c>
      <c r="H131" s="37">
        <v>479.13333333333344</v>
      </c>
      <c r="I131" s="37">
        <v>490.46666666666681</v>
      </c>
      <c r="J131" s="37">
        <v>510.08333333333348</v>
      </c>
      <c r="K131" s="28">
        <v>470.85</v>
      </c>
      <c r="L131" s="28">
        <v>439.9</v>
      </c>
      <c r="M131" s="28">
        <v>115.49021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2755.25</v>
      </c>
      <c r="D132" s="37">
        <v>2770.6</v>
      </c>
      <c r="E132" s="37">
        <v>2703.6499999999996</v>
      </c>
      <c r="F132" s="37">
        <v>2652.0499999999997</v>
      </c>
      <c r="G132" s="37">
        <v>2585.0999999999995</v>
      </c>
      <c r="H132" s="37">
        <v>2822.2</v>
      </c>
      <c r="I132" s="37">
        <v>2889.1499999999996</v>
      </c>
      <c r="J132" s="37">
        <v>2940.75</v>
      </c>
      <c r="K132" s="28">
        <v>2837.55</v>
      </c>
      <c r="L132" s="28">
        <v>2719</v>
      </c>
      <c r="M132" s="28">
        <v>10.4636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1754.35</v>
      </c>
      <c r="D133" s="37">
        <v>1767.7833333333335</v>
      </c>
      <c r="E133" s="37">
        <v>1722.5666666666671</v>
      </c>
      <c r="F133" s="37">
        <v>1690.7833333333335</v>
      </c>
      <c r="G133" s="37">
        <v>1645.5666666666671</v>
      </c>
      <c r="H133" s="37">
        <v>1799.5666666666671</v>
      </c>
      <c r="I133" s="37">
        <v>1844.7833333333338</v>
      </c>
      <c r="J133" s="37">
        <v>1876.5666666666671</v>
      </c>
      <c r="K133" s="28">
        <v>1813</v>
      </c>
      <c r="L133" s="28">
        <v>1736</v>
      </c>
      <c r="M133" s="28">
        <v>41.884689999999999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65.55</v>
      </c>
      <c r="D134" s="37">
        <v>66.083333333333329</v>
      </c>
      <c r="E134" s="37">
        <v>64.61666666666666</v>
      </c>
      <c r="F134" s="37">
        <v>63.683333333333337</v>
      </c>
      <c r="G134" s="37">
        <v>62.216666666666669</v>
      </c>
      <c r="H134" s="37">
        <v>67.016666666666652</v>
      </c>
      <c r="I134" s="37">
        <v>68.48333333333332</v>
      </c>
      <c r="J134" s="37">
        <v>69.416666666666643</v>
      </c>
      <c r="K134" s="28">
        <v>67.55</v>
      </c>
      <c r="L134" s="28">
        <v>65.150000000000006</v>
      </c>
      <c r="M134" s="28">
        <v>65.950999999999993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4941</v>
      </c>
      <c r="D135" s="37">
        <v>4909.6833333333334</v>
      </c>
      <c r="E135" s="37">
        <v>4852.416666666667</v>
      </c>
      <c r="F135" s="37">
        <v>4763.8333333333339</v>
      </c>
      <c r="G135" s="37">
        <v>4706.5666666666675</v>
      </c>
      <c r="H135" s="37">
        <v>4998.2666666666664</v>
      </c>
      <c r="I135" s="37">
        <v>5055.5333333333328</v>
      </c>
      <c r="J135" s="37">
        <v>5144.1166666666659</v>
      </c>
      <c r="K135" s="28">
        <v>4966.95</v>
      </c>
      <c r="L135" s="28">
        <v>4821.1000000000004</v>
      </c>
      <c r="M135" s="28">
        <v>3.1263800000000002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353.25</v>
      </c>
      <c r="D136" s="37">
        <v>354.95</v>
      </c>
      <c r="E136" s="37">
        <v>349.2</v>
      </c>
      <c r="F136" s="37">
        <v>345.15</v>
      </c>
      <c r="G136" s="37">
        <v>339.4</v>
      </c>
      <c r="H136" s="37">
        <v>359</v>
      </c>
      <c r="I136" s="37">
        <v>364.75</v>
      </c>
      <c r="J136" s="37">
        <v>368.8</v>
      </c>
      <c r="K136" s="28">
        <v>360.7</v>
      </c>
      <c r="L136" s="28">
        <v>350.9</v>
      </c>
      <c r="M136" s="28">
        <v>28.151070000000001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6285.6</v>
      </c>
      <c r="D137" s="37">
        <v>6331.8666666666659</v>
      </c>
      <c r="E137" s="37">
        <v>6188.7333333333318</v>
      </c>
      <c r="F137" s="37">
        <v>6091.8666666666659</v>
      </c>
      <c r="G137" s="37">
        <v>5948.7333333333318</v>
      </c>
      <c r="H137" s="37">
        <v>6428.7333333333318</v>
      </c>
      <c r="I137" s="37">
        <v>6571.866666666665</v>
      </c>
      <c r="J137" s="37">
        <v>6668.7333333333318</v>
      </c>
      <c r="K137" s="28">
        <v>6475</v>
      </c>
      <c r="L137" s="28">
        <v>6235</v>
      </c>
      <c r="M137" s="28">
        <v>4.5836600000000001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1728.2</v>
      </c>
      <c r="D138" s="37">
        <v>1731.0666666666666</v>
      </c>
      <c r="E138" s="37">
        <v>1704.1333333333332</v>
      </c>
      <c r="F138" s="37">
        <v>1680.0666666666666</v>
      </c>
      <c r="G138" s="37">
        <v>1653.1333333333332</v>
      </c>
      <c r="H138" s="37">
        <v>1755.1333333333332</v>
      </c>
      <c r="I138" s="37">
        <v>1782.0666666666666</v>
      </c>
      <c r="J138" s="37">
        <v>1806.1333333333332</v>
      </c>
      <c r="K138" s="28">
        <v>1758</v>
      </c>
      <c r="L138" s="28">
        <v>1707</v>
      </c>
      <c r="M138" s="28">
        <v>27.763249999999999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553.75</v>
      </c>
      <c r="D139" s="37">
        <v>557.93333333333328</v>
      </c>
      <c r="E139" s="37">
        <v>547.06666666666661</v>
      </c>
      <c r="F139" s="37">
        <v>540.38333333333333</v>
      </c>
      <c r="G139" s="37">
        <v>529.51666666666665</v>
      </c>
      <c r="H139" s="37">
        <v>564.61666666666656</v>
      </c>
      <c r="I139" s="37">
        <v>575.48333333333312</v>
      </c>
      <c r="J139" s="37">
        <v>582.16666666666652</v>
      </c>
      <c r="K139" s="28">
        <v>568.79999999999995</v>
      </c>
      <c r="L139" s="28">
        <v>551.25</v>
      </c>
      <c r="M139" s="28">
        <v>13.80091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739.55</v>
      </c>
      <c r="D140" s="37">
        <v>743.05000000000007</v>
      </c>
      <c r="E140" s="37">
        <v>733.50000000000011</v>
      </c>
      <c r="F140" s="37">
        <v>727.45</v>
      </c>
      <c r="G140" s="37">
        <v>717.90000000000009</v>
      </c>
      <c r="H140" s="37">
        <v>749.10000000000014</v>
      </c>
      <c r="I140" s="37">
        <v>758.65000000000009</v>
      </c>
      <c r="J140" s="37">
        <v>764.70000000000016</v>
      </c>
      <c r="K140" s="28">
        <v>752.6</v>
      </c>
      <c r="L140" s="28">
        <v>737</v>
      </c>
      <c r="M140" s="28">
        <v>9.2666299999999993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66881.899999999994</v>
      </c>
      <c r="D141" s="37">
        <v>66978.233333333337</v>
      </c>
      <c r="E141" s="37">
        <v>66458.666666666672</v>
      </c>
      <c r="F141" s="37">
        <v>66035.433333333334</v>
      </c>
      <c r="G141" s="37">
        <v>65515.866666666669</v>
      </c>
      <c r="H141" s="37">
        <v>67401.466666666674</v>
      </c>
      <c r="I141" s="37">
        <v>67921.033333333326</v>
      </c>
      <c r="J141" s="37">
        <v>68344.266666666677</v>
      </c>
      <c r="K141" s="28">
        <v>67497.8</v>
      </c>
      <c r="L141" s="28">
        <v>66555</v>
      </c>
      <c r="M141" s="28">
        <v>9.6799999999999997E-2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760</v>
      </c>
      <c r="D142" s="37">
        <v>762.38333333333333</v>
      </c>
      <c r="E142" s="37">
        <v>752.61666666666667</v>
      </c>
      <c r="F142" s="37">
        <v>745.23333333333335</v>
      </c>
      <c r="G142" s="37">
        <v>735.4666666666667</v>
      </c>
      <c r="H142" s="37">
        <v>769.76666666666665</v>
      </c>
      <c r="I142" s="37">
        <v>779.5333333333333</v>
      </c>
      <c r="J142" s="37">
        <v>786.91666666666663</v>
      </c>
      <c r="K142" s="28">
        <v>772.15</v>
      </c>
      <c r="L142" s="28">
        <v>755</v>
      </c>
      <c r="M142" s="28">
        <v>4.3117299999999998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144.15</v>
      </c>
      <c r="D143" s="37">
        <v>145.54999999999998</v>
      </c>
      <c r="E143" s="37">
        <v>142.09999999999997</v>
      </c>
      <c r="F143" s="37">
        <v>140.04999999999998</v>
      </c>
      <c r="G143" s="37">
        <v>136.59999999999997</v>
      </c>
      <c r="H143" s="37">
        <v>147.59999999999997</v>
      </c>
      <c r="I143" s="37">
        <v>151.04999999999995</v>
      </c>
      <c r="J143" s="37">
        <v>153.09999999999997</v>
      </c>
      <c r="K143" s="28">
        <v>149</v>
      </c>
      <c r="L143" s="28">
        <v>143.5</v>
      </c>
      <c r="M143" s="28">
        <v>70.565780000000004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738.85</v>
      </c>
      <c r="D144" s="37">
        <v>745.44999999999993</v>
      </c>
      <c r="E144" s="37">
        <v>728.39999999999986</v>
      </c>
      <c r="F144" s="37">
        <v>717.94999999999993</v>
      </c>
      <c r="G144" s="37">
        <v>700.89999999999986</v>
      </c>
      <c r="H144" s="37">
        <v>755.89999999999986</v>
      </c>
      <c r="I144" s="37">
        <v>772.94999999999982</v>
      </c>
      <c r="J144" s="37">
        <v>783.39999999999986</v>
      </c>
      <c r="K144" s="28">
        <v>762.5</v>
      </c>
      <c r="L144" s="28">
        <v>735</v>
      </c>
      <c r="M144" s="28">
        <v>40.6447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120.75</v>
      </c>
      <c r="D145" s="37">
        <v>121.51666666666667</v>
      </c>
      <c r="E145" s="37">
        <v>118.88333333333333</v>
      </c>
      <c r="F145" s="37">
        <v>117.01666666666667</v>
      </c>
      <c r="G145" s="37">
        <v>114.38333333333333</v>
      </c>
      <c r="H145" s="37">
        <v>123.38333333333333</v>
      </c>
      <c r="I145" s="37">
        <v>126.01666666666668</v>
      </c>
      <c r="J145" s="37">
        <v>127.88333333333333</v>
      </c>
      <c r="K145" s="28">
        <v>124.15</v>
      </c>
      <c r="L145" s="28">
        <v>119.65</v>
      </c>
      <c r="M145" s="28">
        <v>79.540210000000002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500.8</v>
      </c>
      <c r="D146" s="37">
        <v>501.2</v>
      </c>
      <c r="E146" s="37">
        <v>497.5</v>
      </c>
      <c r="F146" s="37">
        <v>494.2</v>
      </c>
      <c r="G146" s="37">
        <v>490.5</v>
      </c>
      <c r="H146" s="37">
        <v>504.5</v>
      </c>
      <c r="I146" s="37">
        <v>508.19999999999993</v>
      </c>
      <c r="J146" s="37">
        <v>511.5</v>
      </c>
      <c r="K146" s="28">
        <v>504.9</v>
      </c>
      <c r="L146" s="28">
        <v>497.9</v>
      </c>
      <c r="M146" s="28">
        <v>10.220739999999999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7211.8</v>
      </c>
      <c r="D147" s="37">
        <v>7262.9833333333336</v>
      </c>
      <c r="E147" s="37">
        <v>7126.1166666666668</v>
      </c>
      <c r="F147" s="37">
        <v>7040.4333333333334</v>
      </c>
      <c r="G147" s="37">
        <v>6903.5666666666666</v>
      </c>
      <c r="H147" s="37">
        <v>7348.666666666667</v>
      </c>
      <c r="I147" s="37">
        <v>7485.5333333333338</v>
      </c>
      <c r="J147" s="37">
        <v>7571.2166666666672</v>
      </c>
      <c r="K147" s="28">
        <v>7399.85</v>
      </c>
      <c r="L147" s="28">
        <v>7177.3</v>
      </c>
      <c r="M147" s="28">
        <v>15.3507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773.6</v>
      </c>
      <c r="D148" s="37">
        <v>781.58333333333337</v>
      </c>
      <c r="E148" s="37">
        <v>757.7166666666667</v>
      </c>
      <c r="F148" s="37">
        <v>741.83333333333337</v>
      </c>
      <c r="G148" s="37">
        <v>717.9666666666667</v>
      </c>
      <c r="H148" s="37">
        <v>797.4666666666667</v>
      </c>
      <c r="I148" s="37">
        <v>821.33333333333326</v>
      </c>
      <c r="J148" s="37">
        <v>837.2166666666667</v>
      </c>
      <c r="K148" s="28">
        <v>805.45</v>
      </c>
      <c r="L148" s="28">
        <v>765.7</v>
      </c>
      <c r="M148" s="28">
        <v>3.4790100000000002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4088.6</v>
      </c>
      <c r="D149" s="37">
        <v>4128.8666666666668</v>
      </c>
      <c r="E149" s="37">
        <v>4037.7333333333336</v>
      </c>
      <c r="F149" s="37">
        <v>3986.8666666666668</v>
      </c>
      <c r="G149" s="37">
        <v>3895.7333333333336</v>
      </c>
      <c r="H149" s="37">
        <v>4179.7333333333336</v>
      </c>
      <c r="I149" s="37">
        <v>4270.8666666666668</v>
      </c>
      <c r="J149" s="37">
        <v>4321.7333333333336</v>
      </c>
      <c r="K149" s="28">
        <v>4220</v>
      </c>
      <c r="L149" s="28">
        <v>4078</v>
      </c>
      <c r="M149" s="28">
        <v>6.8343600000000002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3201.9</v>
      </c>
      <c r="D150" s="37">
        <v>3222.6666666666665</v>
      </c>
      <c r="E150" s="37">
        <v>3160.333333333333</v>
      </c>
      <c r="F150" s="37">
        <v>3118.7666666666664</v>
      </c>
      <c r="G150" s="37">
        <v>3056.4333333333329</v>
      </c>
      <c r="H150" s="37">
        <v>3264.2333333333331</v>
      </c>
      <c r="I150" s="37">
        <v>3326.5666666666662</v>
      </c>
      <c r="J150" s="37">
        <v>3368.1333333333332</v>
      </c>
      <c r="K150" s="28">
        <v>3285</v>
      </c>
      <c r="L150" s="28">
        <v>3181.1</v>
      </c>
      <c r="M150" s="28">
        <v>5.5731099999999998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1390.8</v>
      </c>
      <c r="D151" s="37">
        <v>1406.7166666666665</v>
      </c>
      <c r="E151" s="37">
        <v>1365.4333333333329</v>
      </c>
      <c r="F151" s="37">
        <v>1340.0666666666664</v>
      </c>
      <c r="G151" s="37">
        <v>1298.7833333333328</v>
      </c>
      <c r="H151" s="37">
        <v>1432.083333333333</v>
      </c>
      <c r="I151" s="37">
        <v>1473.3666666666663</v>
      </c>
      <c r="J151" s="37">
        <v>1498.7333333333331</v>
      </c>
      <c r="K151" s="28">
        <v>1448</v>
      </c>
      <c r="L151" s="28">
        <v>1381.35</v>
      </c>
      <c r="M151" s="28">
        <v>7.4615400000000003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843.65</v>
      </c>
      <c r="D152" s="37">
        <v>851.08333333333337</v>
      </c>
      <c r="E152" s="37">
        <v>829.56666666666672</v>
      </c>
      <c r="F152" s="37">
        <v>815.48333333333335</v>
      </c>
      <c r="G152" s="37">
        <v>793.9666666666667</v>
      </c>
      <c r="H152" s="37">
        <v>865.16666666666674</v>
      </c>
      <c r="I152" s="37">
        <v>886.68333333333339</v>
      </c>
      <c r="J152" s="37">
        <v>900.76666666666677</v>
      </c>
      <c r="K152" s="28">
        <v>872.6</v>
      </c>
      <c r="L152" s="28">
        <v>837</v>
      </c>
      <c r="M152" s="28">
        <v>2.9418000000000002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153.25</v>
      </c>
      <c r="D153" s="37">
        <v>152.51666666666668</v>
      </c>
      <c r="E153" s="37">
        <v>151.03333333333336</v>
      </c>
      <c r="F153" s="37">
        <v>148.81666666666669</v>
      </c>
      <c r="G153" s="37">
        <v>147.33333333333337</v>
      </c>
      <c r="H153" s="37">
        <v>154.73333333333335</v>
      </c>
      <c r="I153" s="37">
        <v>156.21666666666664</v>
      </c>
      <c r="J153" s="37">
        <v>158.43333333333334</v>
      </c>
      <c r="K153" s="28">
        <v>154</v>
      </c>
      <c r="L153" s="28">
        <v>150.30000000000001</v>
      </c>
      <c r="M153" s="28">
        <v>87.626739999999998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132.94999999999999</v>
      </c>
      <c r="D154" s="37">
        <v>133.29999999999998</v>
      </c>
      <c r="E154" s="37">
        <v>131.59999999999997</v>
      </c>
      <c r="F154" s="37">
        <v>130.24999999999997</v>
      </c>
      <c r="G154" s="37">
        <v>128.54999999999995</v>
      </c>
      <c r="H154" s="37">
        <v>134.64999999999998</v>
      </c>
      <c r="I154" s="37">
        <v>136.34999999999997</v>
      </c>
      <c r="J154" s="37">
        <v>137.69999999999999</v>
      </c>
      <c r="K154" s="28">
        <v>135</v>
      </c>
      <c r="L154" s="28">
        <v>131.94999999999999</v>
      </c>
      <c r="M154" s="28">
        <v>131.01322999999999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122.2</v>
      </c>
      <c r="D155" s="37">
        <v>120.91666666666667</v>
      </c>
      <c r="E155" s="37">
        <v>118.93333333333334</v>
      </c>
      <c r="F155" s="37">
        <v>115.66666666666667</v>
      </c>
      <c r="G155" s="37">
        <v>113.68333333333334</v>
      </c>
      <c r="H155" s="37">
        <v>124.18333333333334</v>
      </c>
      <c r="I155" s="37">
        <v>126.16666666666666</v>
      </c>
      <c r="J155" s="37">
        <v>129.43333333333334</v>
      </c>
      <c r="K155" s="28">
        <v>122.9</v>
      </c>
      <c r="L155" s="28">
        <v>117.65</v>
      </c>
      <c r="M155" s="28">
        <v>339.36971999999997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3756.5</v>
      </c>
      <c r="D156" s="37">
        <v>3763.8666666666668</v>
      </c>
      <c r="E156" s="37">
        <v>3707.7833333333338</v>
      </c>
      <c r="F156" s="37">
        <v>3659.0666666666671</v>
      </c>
      <c r="G156" s="37">
        <v>3602.983333333334</v>
      </c>
      <c r="H156" s="37">
        <v>3812.5833333333335</v>
      </c>
      <c r="I156" s="37">
        <v>3868.6666666666665</v>
      </c>
      <c r="J156" s="37">
        <v>3917.3833333333332</v>
      </c>
      <c r="K156" s="28">
        <v>3819.95</v>
      </c>
      <c r="L156" s="28">
        <v>3715.15</v>
      </c>
      <c r="M156" s="28">
        <v>1.97919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17649.099999999999</v>
      </c>
      <c r="D157" s="37">
        <v>17518.45</v>
      </c>
      <c r="E157" s="37">
        <v>17351.650000000001</v>
      </c>
      <c r="F157" s="37">
        <v>17054.2</v>
      </c>
      <c r="G157" s="37">
        <v>16887.400000000001</v>
      </c>
      <c r="H157" s="37">
        <v>17815.900000000001</v>
      </c>
      <c r="I157" s="37">
        <v>17982.699999999997</v>
      </c>
      <c r="J157" s="37">
        <v>18280.150000000001</v>
      </c>
      <c r="K157" s="28">
        <v>17685.25</v>
      </c>
      <c r="L157" s="28">
        <v>17221</v>
      </c>
      <c r="M157" s="28">
        <v>0.66488999999999998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310.8</v>
      </c>
      <c r="D158" s="37">
        <v>311.33333333333331</v>
      </c>
      <c r="E158" s="37">
        <v>306.86666666666662</v>
      </c>
      <c r="F158" s="37">
        <v>302.93333333333328</v>
      </c>
      <c r="G158" s="37">
        <v>298.46666666666658</v>
      </c>
      <c r="H158" s="37">
        <v>315.26666666666665</v>
      </c>
      <c r="I158" s="37">
        <v>319.73333333333335</v>
      </c>
      <c r="J158" s="37">
        <v>323.66666666666669</v>
      </c>
      <c r="K158" s="28">
        <v>315.8</v>
      </c>
      <c r="L158" s="28">
        <v>307.39999999999998</v>
      </c>
      <c r="M158" s="28">
        <v>6.5120199999999997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904.25</v>
      </c>
      <c r="D159" s="37">
        <v>902.91666666666663</v>
      </c>
      <c r="E159" s="37">
        <v>881.33333333333326</v>
      </c>
      <c r="F159" s="37">
        <v>858.41666666666663</v>
      </c>
      <c r="G159" s="37">
        <v>836.83333333333326</v>
      </c>
      <c r="H159" s="37">
        <v>925.83333333333326</v>
      </c>
      <c r="I159" s="37">
        <v>947.41666666666652</v>
      </c>
      <c r="J159" s="37">
        <v>970.33333333333326</v>
      </c>
      <c r="K159" s="28">
        <v>924.5</v>
      </c>
      <c r="L159" s="28">
        <v>880</v>
      </c>
      <c r="M159" s="28">
        <v>13.29937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174.35</v>
      </c>
      <c r="D160" s="37">
        <v>172.08333333333334</v>
      </c>
      <c r="E160" s="37">
        <v>167.26666666666668</v>
      </c>
      <c r="F160" s="37">
        <v>160.18333333333334</v>
      </c>
      <c r="G160" s="37">
        <v>155.36666666666667</v>
      </c>
      <c r="H160" s="37">
        <v>179.16666666666669</v>
      </c>
      <c r="I160" s="37">
        <v>183.98333333333335</v>
      </c>
      <c r="J160" s="37">
        <v>191.06666666666669</v>
      </c>
      <c r="K160" s="28">
        <v>176.9</v>
      </c>
      <c r="L160" s="28">
        <v>165</v>
      </c>
      <c r="M160" s="28">
        <v>621.12814000000003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235.25</v>
      </c>
      <c r="D161" s="37">
        <v>236.73333333333335</v>
      </c>
      <c r="E161" s="37">
        <v>232.4666666666667</v>
      </c>
      <c r="F161" s="37">
        <v>229.68333333333334</v>
      </c>
      <c r="G161" s="37">
        <v>225.41666666666669</v>
      </c>
      <c r="H161" s="37">
        <v>239.51666666666671</v>
      </c>
      <c r="I161" s="37">
        <v>243.78333333333336</v>
      </c>
      <c r="J161" s="37">
        <v>246.56666666666672</v>
      </c>
      <c r="K161" s="28">
        <v>241</v>
      </c>
      <c r="L161" s="28">
        <v>233.95</v>
      </c>
      <c r="M161" s="28">
        <v>33.848350000000003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2545.4499999999998</v>
      </c>
      <c r="D162" s="37">
        <v>2558.7333333333331</v>
      </c>
      <c r="E162" s="37">
        <v>2518.6166666666663</v>
      </c>
      <c r="F162" s="37">
        <v>2491.7833333333333</v>
      </c>
      <c r="G162" s="37">
        <v>2451.6666666666665</v>
      </c>
      <c r="H162" s="37">
        <v>2585.5666666666662</v>
      </c>
      <c r="I162" s="37">
        <v>2625.6833333333329</v>
      </c>
      <c r="J162" s="37">
        <v>2652.516666666666</v>
      </c>
      <c r="K162" s="28">
        <v>2598.85</v>
      </c>
      <c r="L162" s="28">
        <v>2531.9</v>
      </c>
      <c r="M162" s="28">
        <v>2.9151899999999999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41000.550000000003</v>
      </c>
      <c r="D163" s="37">
        <v>40911.85</v>
      </c>
      <c r="E163" s="37">
        <v>40538.699999999997</v>
      </c>
      <c r="F163" s="37">
        <v>40076.85</v>
      </c>
      <c r="G163" s="37">
        <v>39703.699999999997</v>
      </c>
      <c r="H163" s="37">
        <v>41373.699999999997</v>
      </c>
      <c r="I163" s="37">
        <v>41746.850000000006</v>
      </c>
      <c r="J163" s="37">
        <v>42208.7</v>
      </c>
      <c r="K163" s="28">
        <v>41285</v>
      </c>
      <c r="L163" s="28">
        <v>40450</v>
      </c>
      <c r="M163" s="28">
        <v>0.17887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210.1</v>
      </c>
      <c r="D164" s="37">
        <v>210.19999999999996</v>
      </c>
      <c r="E164" s="37">
        <v>207.44999999999993</v>
      </c>
      <c r="F164" s="37">
        <v>204.79999999999998</v>
      </c>
      <c r="G164" s="37">
        <v>202.04999999999995</v>
      </c>
      <c r="H164" s="37">
        <v>212.84999999999991</v>
      </c>
      <c r="I164" s="37">
        <v>215.59999999999997</v>
      </c>
      <c r="J164" s="37">
        <v>218.24999999999989</v>
      </c>
      <c r="K164" s="28">
        <v>212.95</v>
      </c>
      <c r="L164" s="28">
        <v>207.55</v>
      </c>
      <c r="M164" s="28">
        <v>63.041020000000003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4390.2</v>
      </c>
      <c r="D165" s="37">
        <v>4422.75</v>
      </c>
      <c r="E165" s="37">
        <v>4335.5</v>
      </c>
      <c r="F165" s="37">
        <v>4280.8</v>
      </c>
      <c r="G165" s="37">
        <v>4193.55</v>
      </c>
      <c r="H165" s="37">
        <v>4477.45</v>
      </c>
      <c r="I165" s="37">
        <v>4564.7</v>
      </c>
      <c r="J165" s="37">
        <v>4619.3999999999996</v>
      </c>
      <c r="K165" s="28">
        <v>4510</v>
      </c>
      <c r="L165" s="28">
        <v>4368.05</v>
      </c>
      <c r="M165" s="28">
        <v>0.4133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2349.9</v>
      </c>
      <c r="D166" s="37">
        <v>2329.8666666666668</v>
      </c>
      <c r="E166" s="37">
        <v>2295.0333333333338</v>
      </c>
      <c r="F166" s="37">
        <v>2240.166666666667</v>
      </c>
      <c r="G166" s="37">
        <v>2205.3333333333339</v>
      </c>
      <c r="H166" s="37">
        <v>2384.7333333333336</v>
      </c>
      <c r="I166" s="37">
        <v>2419.5666666666666</v>
      </c>
      <c r="J166" s="37">
        <v>2474.4333333333334</v>
      </c>
      <c r="K166" s="28">
        <v>2364.6999999999998</v>
      </c>
      <c r="L166" s="28">
        <v>2275</v>
      </c>
      <c r="M166" s="28">
        <v>9.2106899999999996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1993.65</v>
      </c>
      <c r="D167" s="37">
        <v>2021.8166666666666</v>
      </c>
      <c r="E167" s="37">
        <v>1958.6333333333332</v>
      </c>
      <c r="F167" s="37">
        <v>1923.6166666666666</v>
      </c>
      <c r="G167" s="37">
        <v>1860.4333333333332</v>
      </c>
      <c r="H167" s="37">
        <v>2056.833333333333</v>
      </c>
      <c r="I167" s="37">
        <v>2120.0166666666664</v>
      </c>
      <c r="J167" s="37">
        <v>2155.0333333333333</v>
      </c>
      <c r="K167" s="28">
        <v>2085</v>
      </c>
      <c r="L167" s="28">
        <v>1986.8</v>
      </c>
      <c r="M167" s="28">
        <v>8.1170299999999997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2314.1</v>
      </c>
      <c r="D168" s="37">
        <v>2311.2833333333333</v>
      </c>
      <c r="E168" s="37">
        <v>2287.9166666666665</v>
      </c>
      <c r="F168" s="37">
        <v>2261.7333333333331</v>
      </c>
      <c r="G168" s="37">
        <v>2238.3666666666663</v>
      </c>
      <c r="H168" s="37">
        <v>2337.4666666666667</v>
      </c>
      <c r="I168" s="37">
        <v>2360.8333333333335</v>
      </c>
      <c r="J168" s="37">
        <v>2387.0166666666669</v>
      </c>
      <c r="K168" s="28">
        <v>2334.65</v>
      </c>
      <c r="L168" s="28">
        <v>2285.1</v>
      </c>
      <c r="M168" s="28">
        <v>2.7038799999999998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111.45</v>
      </c>
      <c r="D169" s="37">
        <v>111.78333333333335</v>
      </c>
      <c r="E169" s="37">
        <v>110.16666666666669</v>
      </c>
      <c r="F169" s="37">
        <v>108.88333333333334</v>
      </c>
      <c r="G169" s="37">
        <v>107.26666666666668</v>
      </c>
      <c r="H169" s="37">
        <v>113.06666666666669</v>
      </c>
      <c r="I169" s="37">
        <v>114.68333333333334</v>
      </c>
      <c r="J169" s="37">
        <v>115.9666666666667</v>
      </c>
      <c r="K169" s="28">
        <v>113.4</v>
      </c>
      <c r="L169" s="28">
        <v>110.5</v>
      </c>
      <c r="M169" s="28">
        <v>56.536929999999998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208.85</v>
      </c>
      <c r="D170" s="37">
        <v>209.1</v>
      </c>
      <c r="E170" s="37">
        <v>206.79999999999998</v>
      </c>
      <c r="F170" s="37">
        <v>204.75</v>
      </c>
      <c r="G170" s="37">
        <v>202.45</v>
      </c>
      <c r="H170" s="37">
        <v>211.14999999999998</v>
      </c>
      <c r="I170" s="37">
        <v>213.45</v>
      </c>
      <c r="J170" s="37">
        <v>215.49999999999997</v>
      </c>
      <c r="K170" s="28">
        <v>211.4</v>
      </c>
      <c r="L170" s="28">
        <v>207.05</v>
      </c>
      <c r="M170" s="28">
        <v>123.87415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432.85</v>
      </c>
      <c r="D171" s="37">
        <v>436.93333333333334</v>
      </c>
      <c r="E171" s="37">
        <v>425.91666666666669</v>
      </c>
      <c r="F171" s="37">
        <v>418.98333333333335</v>
      </c>
      <c r="G171" s="37">
        <v>407.9666666666667</v>
      </c>
      <c r="H171" s="37">
        <v>443.86666666666667</v>
      </c>
      <c r="I171" s="37">
        <v>454.88333333333333</v>
      </c>
      <c r="J171" s="37">
        <v>461.81666666666666</v>
      </c>
      <c r="K171" s="28">
        <v>447.95</v>
      </c>
      <c r="L171" s="28">
        <v>430</v>
      </c>
      <c r="M171" s="28">
        <v>6.1840099999999998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15535.65</v>
      </c>
      <c r="D172" s="37">
        <v>15371.983333333332</v>
      </c>
      <c r="E172" s="37">
        <v>14943.966666666664</v>
      </c>
      <c r="F172" s="37">
        <v>14352.283333333331</v>
      </c>
      <c r="G172" s="37">
        <v>13924.266666666663</v>
      </c>
      <c r="H172" s="37">
        <v>15963.666666666664</v>
      </c>
      <c r="I172" s="37">
        <v>16391.683333333331</v>
      </c>
      <c r="J172" s="37">
        <v>16983.366666666665</v>
      </c>
      <c r="K172" s="28">
        <v>15800</v>
      </c>
      <c r="L172" s="28">
        <v>14780.3</v>
      </c>
      <c r="M172" s="28">
        <v>9.7640000000000005E-2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35.950000000000003</v>
      </c>
      <c r="D173" s="37">
        <v>36.15</v>
      </c>
      <c r="E173" s="37">
        <v>35.5</v>
      </c>
      <c r="F173" s="37">
        <v>35.050000000000004</v>
      </c>
      <c r="G173" s="37">
        <v>34.400000000000006</v>
      </c>
      <c r="H173" s="37">
        <v>36.599999999999994</v>
      </c>
      <c r="I173" s="37">
        <v>37.249999999999986</v>
      </c>
      <c r="J173" s="37">
        <v>37.699999999999989</v>
      </c>
      <c r="K173" s="28">
        <v>36.799999999999997</v>
      </c>
      <c r="L173" s="28">
        <v>35.700000000000003</v>
      </c>
      <c r="M173" s="28">
        <v>704.26563999999996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133.30000000000001</v>
      </c>
      <c r="D174" s="37">
        <v>134.68333333333337</v>
      </c>
      <c r="E174" s="37">
        <v>131.21666666666673</v>
      </c>
      <c r="F174" s="37">
        <v>129.13333333333335</v>
      </c>
      <c r="G174" s="37">
        <v>125.66666666666671</v>
      </c>
      <c r="H174" s="37">
        <v>136.76666666666674</v>
      </c>
      <c r="I174" s="37">
        <v>140.23333333333338</v>
      </c>
      <c r="J174" s="37">
        <v>142.31666666666675</v>
      </c>
      <c r="K174" s="28">
        <v>138.15</v>
      </c>
      <c r="L174" s="28">
        <v>132.6</v>
      </c>
      <c r="M174" s="28">
        <v>162.04829000000001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123.9</v>
      </c>
      <c r="D175" s="37">
        <v>124.35000000000001</v>
      </c>
      <c r="E175" s="37">
        <v>122.60000000000002</v>
      </c>
      <c r="F175" s="37">
        <v>121.30000000000001</v>
      </c>
      <c r="G175" s="37">
        <v>119.55000000000003</v>
      </c>
      <c r="H175" s="37">
        <v>125.65000000000002</v>
      </c>
      <c r="I175" s="37">
        <v>127.39999999999999</v>
      </c>
      <c r="J175" s="37">
        <v>128.70000000000002</v>
      </c>
      <c r="K175" s="28">
        <v>126.1</v>
      </c>
      <c r="L175" s="28">
        <v>123.05</v>
      </c>
      <c r="M175" s="28">
        <v>40.88261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2392.25</v>
      </c>
      <c r="D176" s="37">
        <v>2385.75</v>
      </c>
      <c r="E176" s="37">
        <v>2366.5</v>
      </c>
      <c r="F176" s="37">
        <v>2340.75</v>
      </c>
      <c r="G176" s="37">
        <v>2321.5</v>
      </c>
      <c r="H176" s="37">
        <v>2411.5</v>
      </c>
      <c r="I176" s="37">
        <v>2430.75</v>
      </c>
      <c r="J176" s="37">
        <v>2456.5</v>
      </c>
      <c r="K176" s="28">
        <v>2405</v>
      </c>
      <c r="L176" s="28">
        <v>2360</v>
      </c>
      <c r="M176" s="28">
        <v>82.979950000000002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804.85</v>
      </c>
      <c r="D177" s="37">
        <v>807.78333333333342</v>
      </c>
      <c r="E177" s="37">
        <v>799.11666666666679</v>
      </c>
      <c r="F177" s="37">
        <v>793.38333333333333</v>
      </c>
      <c r="G177" s="37">
        <v>784.7166666666667</v>
      </c>
      <c r="H177" s="37">
        <v>813.51666666666688</v>
      </c>
      <c r="I177" s="37">
        <v>822.18333333333362</v>
      </c>
      <c r="J177" s="37">
        <v>827.91666666666697</v>
      </c>
      <c r="K177" s="28">
        <v>816.45</v>
      </c>
      <c r="L177" s="28">
        <v>802.05</v>
      </c>
      <c r="M177" s="28">
        <v>13.585150000000001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1050.05</v>
      </c>
      <c r="D178" s="37">
        <v>1047.7333333333333</v>
      </c>
      <c r="E178" s="37">
        <v>1038.3666666666668</v>
      </c>
      <c r="F178" s="37">
        <v>1026.6833333333334</v>
      </c>
      <c r="G178" s="37">
        <v>1017.3166666666668</v>
      </c>
      <c r="H178" s="37">
        <v>1059.4166666666667</v>
      </c>
      <c r="I178" s="37">
        <v>1068.7833333333331</v>
      </c>
      <c r="J178" s="37">
        <v>1080.4666666666667</v>
      </c>
      <c r="K178" s="28">
        <v>1057.0999999999999</v>
      </c>
      <c r="L178" s="28">
        <v>1036.05</v>
      </c>
      <c r="M178" s="28">
        <v>15.80932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2284.6999999999998</v>
      </c>
      <c r="D179" s="37">
        <v>2278.5666666666666</v>
      </c>
      <c r="E179" s="37">
        <v>2253.1333333333332</v>
      </c>
      <c r="F179" s="37">
        <v>2221.5666666666666</v>
      </c>
      <c r="G179" s="37">
        <v>2196.1333333333332</v>
      </c>
      <c r="H179" s="37">
        <v>2310.1333333333332</v>
      </c>
      <c r="I179" s="37">
        <v>2335.5666666666666</v>
      </c>
      <c r="J179" s="37">
        <v>2367.1333333333332</v>
      </c>
      <c r="K179" s="28">
        <v>2304</v>
      </c>
      <c r="L179" s="28">
        <v>2247</v>
      </c>
      <c r="M179" s="28">
        <v>6.3105500000000001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7228.3</v>
      </c>
      <c r="D180" s="37">
        <v>7262.7666666666664</v>
      </c>
      <c r="E180" s="37">
        <v>7175.5333333333328</v>
      </c>
      <c r="F180" s="37">
        <v>7122.7666666666664</v>
      </c>
      <c r="G180" s="37">
        <v>7035.5333333333328</v>
      </c>
      <c r="H180" s="37">
        <v>7315.5333333333328</v>
      </c>
      <c r="I180" s="37">
        <v>7402.7666666666664</v>
      </c>
      <c r="J180" s="37">
        <v>7455.5333333333328</v>
      </c>
      <c r="K180" s="28">
        <v>7350</v>
      </c>
      <c r="L180" s="28">
        <v>7210</v>
      </c>
      <c r="M180" s="28">
        <v>0.17036000000000001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22197.599999999999</v>
      </c>
      <c r="D181" s="37">
        <v>22332.5</v>
      </c>
      <c r="E181" s="37">
        <v>21915.1</v>
      </c>
      <c r="F181" s="37">
        <v>21632.6</v>
      </c>
      <c r="G181" s="37">
        <v>21215.199999999997</v>
      </c>
      <c r="H181" s="37">
        <v>22615</v>
      </c>
      <c r="I181" s="37">
        <v>23032.400000000001</v>
      </c>
      <c r="J181" s="37">
        <v>23314.9</v>
      </c>
      <c r="K181" s="28">
        <v>22749.9</v>
      </c>
      <c r="L181" s="28">
        <v>22050</v>
      </c>
      <c r="M181" s="28">
        <v>3.42415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1079.5</v>
      </c>
      <c r="D182" s="37">
        <v>1078.2</v>
      </c>
      <c r="E182" s="37">
        <v>1056.4000000000001</v>
      </c>
      <c r="F182" s="37">
        <v>1033.3</v>
      </c>
      <c r="G182" s="37">
        <v>1011.5</v>
      </c>
      <c r="H182" s="37">
        <v>1101.3000000000002</v>
      </c>
      <c r="I182" s="37">
        <v>1123.0999999999999</v>
      </c>
      <c r="J182" s="37">
        <v>1146.2000000000003</v>
      </c>
      <c r="K182" s="28">
        <v>1100</v>
      </c>
      <c r="L182" s="28">
        <v>1055.0999999999999</v>
      </c>
      <c r="M182" s="28">
        <v>16.69933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2322.9499999999998</v>
      </c>
      <c r="D183" s="37">
        <v>2321.9833333333331</v>
      </c>
      <c r="E183" s="37">
        <v>2285.9666666666662</v>
      </c>
      <c r="F183" s="37">
        <v>2248.9833333333331</v>
      </c>
      <c r="G183" s="37">
        <v>2212.9666666666662</v>
      </c>
      <c r="H183" s="37">
        <v>2358.9666666666662</v>
      </c>
      <c r="I183" s="37">
        <v>2394.9833333333336</v>
      </c>
      <c r="J183" s="37">
        <v>2431.9666666666662</v>
      </c>
      <c r="K183" s="28">
        <v>2358</v>
      </c>
      <c r="L183" s="28">
        <v>2285</v>
      </c>
      <c r="M183" s="28">
        <v>1.80209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468.7</v>
      </c>
      <c r="D184" s="37">
        <v>469</v>
      </c>
      <c r="E184" s="37">
        <v>461.35</v>
      </c>
      <c r="F184" s="37">
        <v>454</v>
      </c>
      <c r="G184" s="37">
        <v>446.35</v>
      </c>
      <c r="H184" s="37">
        <v>476.35</v>
      </c>
      <c r="I184" s="37">
        <v>484</v>
      </c>
      <c r="J184" s="37">
        <v>491.35</v>
      </c>
      <c r="K184" s="28">
        <v>476.65</v>
      </c>
      <c r="L184" s="28">
        <v>461.65</v>
      </c>
      <c r="M184" s="28">
        <v>345.53298999999998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99.1</v>
      </c>
      <c r="D185" s="37">
        <v>98.433333333333323</v>
      </c>
      <c r="E185" s="37">
        <v>97.266666666666652</v>
      </c>
      <c r="F185" s="37">
        <v>95.433333333333323</v>
      </c>
      <c r="G185" s="37">
        <v>94.266666666666652</v>
      </c>
      <c r="H185" s="37">
        <v>100.26666666666665</v>
      </c>
      <c r="I185" s="37">
        <v>101.43333333333331</v>
      </c>
      <c r="J185" s="37">
        <v>103.26666666666665</v>
      </c>
      <c r="K185" s="28">
        <v>99.6</v>
      </c>
      <c r="L185" s="28">
        <v>96.6</v>
      </c>
      <c r="M185" s="28">
        <v>415.84244999999999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869.55</v>
      </c>
      <c r="D186" s="37">
        <v>872.68333333333328</v>
      </c>
      <c r="E186" s="37">
        <v>863.46666666666658</v>
      </c>
      <c r="F186" s="37">
        <v>857.38333333333333</v>
      </c>
      <c r="G186" s="37">
        <v>848.16666666666663</v>
      </c>
      <c r="H186" s="37">
        <v>878.76666666666654</v>
      </c>
      <c r="I186" s="37">
        <v>887.98333333333323</v>
      </c>
      <c r="J186" s="37">
        <v>894.06666666666649</v>
      </c>
      <c r="K186" s="28">
        <v>881.9</v>
      </c>
      <c r="L186" s="28">
        <v>866.6</v>
      </c>
      <c r="M186" s="28">
        <v>28.997579999999999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455.65</v>
      </c>
      <c r="D187" s="37">
        <v>459.7</v>
      </c>
      <c r="E187" s="37">
        <v>449.4</v>
      </c>
      <c r="F187" s="37">
        <v>443.15</v>
      </c>
      <c r="G187" s="37">
        <v>432.84999999999997</v>
      </c>
      <c r="H187" s="37">
        <v>465.95</v>
      </c>
      <c r="I187" s="37">
        <v>476.25000000000006</v>
      </c>
      <c r="J187" s="37">
        <v>482.5</v>
      </c>
      <c r="K187" s="28">
        <v>470</v>
      </c>
      <c r="L187" s="28">
        <v>453.45</v>
      </c>
      <c r="M187" s="28">
        <v>11.89188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564.6</v>
      </c>
      <c r="D188" s="37">
        <v>562.56666666666661</v>
      </c>
      <c r="E188" s="37">
        <v>556.13333333333321</v>
      </c>
      <c r="F188" s="37">
        <v>547.66666666666663</v>
      </c>
      <c r="G188" s="37">
        <v>541.23333333333323</v>
      </c>
      <c r="H188" s="37">
        <v>571.03333333333319</v>
      </c>
      <c r="I188" s="37">
        <v>577.46666666666658</v>
      </c>
      <c r="J188" s="37">
        <v>585.93333333333317</v>
      </c>
      <c r="K188" s="28">
        <v>569</v>
      </c>
      <c r="L188" s="28">
        <v>554.1</v>
      </c>
      <c r="M188" s="28">
        <v>2.8182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565.25</v>
      </c>
      <c r="D189" s="37">
        <v>567.7166666666667</v>
      </c>
      <c r="E189" s="37">
        <v>557.23333333333335</v>
      </c>
      <c r="F189" s="37">
        <v>549.2166666666667</v>
      </c>
      <c r="G189" s="37">
        <v>538.73333333333335</v>
      </c>
      <c r="H189" s="37">
        <v>575.73333333333335</v>
      </c>
      <c r="I189" s="37">
        <v>586.2166666666667</v>
      </c>
      <c r="J189" s="37">
        <v>594.23333333333335</v>
      </c>
      <c r="K189" s="28">
        <v>578.20000000000005</v>
      </c>
      <c r="L189" s="28">
        <v>559.70000000000005</v>
      </c>
      <c r="M189" s="28">
        <v>20.990079999999999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909.6</v>
      </c>
      <c r="D190" s="37">
        <v>910.05000000000007</v>
      </c>
      <c r="E190" s="37">
        <v>894.45000000000016</v>
      </c>
      <c r="F190" s="37">
        <v>879.30000000000007</v>
      </c>
      <c r="G190" s="37">
        <v>863.70000000000016</v>
      </c>
      <c r="H190" s="37">
        <v>925.20000000000016</v>
      </c>
      <c r="I190" s="37">
        <v>940.80000000000007</v>
      </c>
      <c r="J190" s="37">
        <v>955.95000000000016</v>
      </c>
      <c r="K190" s="28">
        <v>925.65</v>
      </c>
      <c r="L190" s="28">
        <v>894.9</v>
      </c>
      <c r="M190" s="28">
        <v>21.528320000000001</v>
      </c>
      <c r="N190" s="1"/>
      <c r="O190" s="1"/>
    </row>
    <row r="191" spans="1:15" ht="12.75" customHeight="1">
      <c r="A191" s="53">
        <v>182</v>
      </c>
      <c r="B191" s="28" t="s">
        <v>532</v>
      </c>
      <c r="C191" s="28">
        <v>1156.9000000000001</v>
      </c>
      <c r="D191" s="37">
        <v>1162.3</v>
      </c>
      <c r="E191" s="37">
        <v>1138.5999999999999</v>
      </c>
      <c r="F191" s="37">
        <v>1120.3</v>
      </c>
      <c r="G191" s="37">
        <v>1096.5999999999999</v>
      </c>
      <c r="H191" s="37">
        <v>1180.5999999999999</v>
      </c>
      <c r="I191" s="37">
        <v>1204.3000000000002</v>
      </c>
      <c r="J191" s="37">
        <v>1222.5999999999999</v>
      </c>
      <c r="K191" s="28">
        <v>1186</v>
      </c>
      <c r="L191" s="28">
        <v>1144</v>
      </c>
      <c r="M191" s="28">
        <v>3.7196500000000001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3620.95</v>
      </c>
      <c r="D192" s="37">
        <v>3639.9833333333336</v>
      </c>
      <c r="E192" s="37">
        <v>3595.9666666666672</v>
      </c>
      <c r="F192" s="37">
        <v>3570.9833333333336</v>
      </c>
      <c r="G192" s="37">
        <v>3526.9666666666672</v>
      </c>
      <c r="H192" s="37">
        <v>3664.9666666666672</v>
      </c>
      <c r="I192" s="37">
        <v>3708.9833333333336</v>
      </c>
      <c r="J192" s="37">
        <v>3733.9666666666672</v>
      </c>
      <c r="K192" s="28">
        <v>3684</v>
      </c>
      <c r="L192" s="28">
        <v>3615</v>
      </c>
      <c r="M192" s="28">
        <v>20.054410000000001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724.2</v>
      </c>
      <c r="D193" s="37">
        <v>719.08333333333337</v>
      </c>
      <c r="E193" s="37">
        <v>710.66666666666674</v>
      </c>
      <c r="F193" s="37">
        <v>697.13333333333333</v>
      </c>
      <c r="G193" s="37">
        <v>688.7166666666667</v>
      </c>
      <c r="H193" s="37">
        <v>732.61666666666679</v>
      </c>
      <c r="I193" s="37">
        <v>741.03333333333353</v>
      </c>
      <c r="J193" s="37">
        <v>754.56666666666683</v>
      </c>
      <c r="K193" s="28">
        <v>727.5</v>
      </c>
      <c r="L193" s="28">
        <v>705.55</v>
      </c>
      <c r="M193" s="28">
        <v>25.74455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7010.05</v>
      </c>
      <c r="D194" s="37">
        <v>7096.6833333333334</v>
      </c>
      <c r="E194" s="37">
        <v>6903.3666666666668</v>
      </c>
      <c r="F194" s="37">
        <v>6796.6833333333334</v>
      </c>
      <c r="G194" s="37">
        <v>6603.3666666666668</v>
      </c>
      <c r="H194" s="37">
        <v>7203.3666666666668</v>
      </c>
      <c r="I194" s="37">
        <v>7396.6833333333343</v>
      </c>
      <c r="J194" s="37">
        <v>7503.3666666666668</v>
      </c>
      <c r="K194" s="28">
        <v>7290</v>
      </c>
      <c r="L194" s="28">
        <v>6990</v>
      </c>
      <c r="M194" s="28">
        <v>2.3678400000000002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419.6</v>
      </c>
      <c r="D195" s="37">
        <v>422.84999999999997</v>
      </c>
      <c r="E195" s="37">
        <v>410.74999999999994</v>
      </c>
      <c r="F195" s="37">
        <v>401.9</v>
      </c>
      <c r="G195" s="37">
        <v>389.79999999999995</v>
      </c>
      <c r="H195" s="37">
        <v>431.69999999999993</v>
      </c>
      <c r="I195" s="37">
        <v>443.79999999999995</v>
      </c>
      <c r="J195" s="37">
        <v>452.64999999999992</v>
      </c>
      <c r="K195" s="28">
        <v>434.95</v>
      </c>
      <c r="L195" s="28">
        <v>414</v>
      </c>
      <c r="M195" s="28">
        <v>597.76817000000005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232.25</v>
      </c>
      <c r="D196" s="37">
        <v>232.66666666666666</v>
      </c>
      <c r="E196" s="37">
        <v>229.48333333333332</v>
      </c>
      <c r="F196" s="37">
        <v>226.71666666666667</v>
      </c>
      <c r="G196" s="37">
        <v>223.53333333333333</v>
      </c>
      <c r="H196" s="37">
        <v>235.43333333333331</v>
      </c>
      <c r="I196" s="37">
        <v>238.61666666666665</v>
      </c>
      <c r="J196" s="37">
        <v>241.3833333333333</v>
      </c>
      <c r="K196" s="28">
        <v>235.85</v>
      </c>
      <c r="L196" s="28">
        <v>229.9</v>
      </c>
      <c r="M196" s="28">
        <v>254.62568999999999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1308.7</v>
      </c>
      <c r="D197" s="37">
        <v>1287.8333333333333</v>
      </c>
      <c r="E197" s="37">
        <v>1261.8666666666666</v>
      </c>
      <c r="F197" s="37">
        <v>1215.0333333333333</v>
      </c>
      <c r="G197" s="37">
        <v>1189.0666666666666</v>
      </c>
      <c r="H197" s="37">
        <v>1334.6666666666665</v>
      </c>
      <c r="I197" s="37">
        <v>1360.6333333333332</v>
      </c>
      <c r="J197" s="37">
        <v>1407.4666666666665</v>
      </c>
      <c r="K197" s="28">
        <v>1313.8</v>
      </c>
      <c r="L197" s="28">
        <v>1241</v>
      </c>
      <c r="M197" s="28">
        <v>136.74062000000001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1485.35</v>
      </c>
      <c r="D198" s="37">
        <v>1495.2666666666667</v>
      </c>
      <c r="E198" s="37">
        <v>1464.5833333333333</v>
      </c>
      <c r="F198" s="37">
        <v>1443.8166666666666</v>
      </c>
      <c r="G198" s="37">
        <v>1413.1333333333332</v>
      </c>
      <c r="H198" s="37">
        <v>1516.0333333333333</v>
      </c>
      <c r="I198" s="37">
        <v>1546.7166666666667</v>
      </c>
      <c r="J198" s="37">
        <v>1567.4833333333333</v>
      </c>
      <c r="K198" s="28">
        <v>1525.95</v>
      </c>
      <c r="L198" s="28">
        <v>1474.5</v>
      </c>
      <c r="M198" s="28">
        <v>28.35942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732.8</v>
      </c>
      <c r="D199" s="37">
        <v>736.7833333333333</v>
      </c>
      <c r="E199" s="37">
        <v>721.56666666666661</v>
      </c>
      <c r="F199" s="37">
        <v>710.33333333333326</v>
      </c>
      <c r="G199" s="37">
        <v>695.11666666666656</v>
      </c>
      <c r="H199" s="37">
        <v>748.01666666666665</v>
      </c>
      <c r="I199" s="37">
        <v>763.23333333333335</v>
      </c>
      <c r="J199" s="37">
        <v>774.4666666666667</v>
      </c>
      <c r="K199" s="28">
        <v>752</v>
      </c>
      <c r="L199" s="28">
        <v>725.55</v>
      </c>
      <c r="M199" s="28">
        <v>4.1720300000000003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2467.8000000000002</v>
      </c>
      <c r="D200" s="37">
        <v>2472.4666666666667</v>
      </c>
      <c r="E200" s="37">
        <v>2440.1833333333334</v>
      </c>
      <c r="F200" s="37">
        <v>2412.5666666666666</v>
      </c>
      <c r="G200" s="37">
        <v>2380.2833333333333</v>
      </c>
      <c r="H200" s="37">
        <v>2500.0833333333335</v>
      </c>
      <c r="I200" s="37">
        <v>2532.3666666666672</v>
      </c>
      <c r="J200" s="37">
        <v>2559.9833333333336</v>
      </c>
      <c r="K200" s="28">
        <v>2504.75</v>
      </c>
      <c r="L200" s="28">
        <v>2444.85</v>
      </c>
      <c r="M200" s="28">
        <v>10.517440000000001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2769.2</v>
      </c>
      <c r="D201" s="37">
        <v>2778.2666666666664</v>
      </c>
      <c r="E201" s="37">
        <v>2745.6333333333328</v>
      </c>
      <c r="F201" s="37">
        <v>2722.0666666666662</v>
      </c>
      <c r="G201" s="37">
        <v>2689.4333333333325</v>
      </c>
      <c r="H201" s="37">
        <v>2801.833333333333</v>
      </c>
      <c r="I201" s="37">
        <v>2834.4666666666662</v>
      </c>
      <c r="J201" s="37">
        <v>2858.0333333333333</v>
      </c>
      <c r="K201" s="28">
        <v>2810.9</v>
      </c>
      <c r="L201" s="28">
        <v>2754.7</v>
      </c>
      <c r="M201" s="28">
        <v>0.79110000000000003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483.35</v>
      </c>
      <c r="D202" s="37">
        <v>482.11666666666662</v>
      </c>
      <c r="E202" s="37">
        <v>478.23333333333323</v>
      </c>
      <c r="F202" s="37">
        <v>473.11666666666662</v>
      </c>
      <c r="G202" s="37">
        <v>469.23333333333323</v>
      </c>
      <c r="H202" s="37">
        <v>487.23333333333323</v>
      </c>
      <c r="I202" s="37">
        <v>491.11666666666656</v>
      </c>
      <c r="J202" s="37">
        <v>496.23333333333323</v>
      </c>
      <c r="K202" s="28">
        <v>486</v>
      </c>
      <c r="L202" s="28">
        <v>477</v>
      </c>
      <c r="M202" s="28">
        <v>4.7478499999999997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1149.75</v>
      </c>
      <c r="D203" s="37">
        <v>1150.8833333333332</v>
      </c>
      <c r="E203" s="37">
        <v>1137.4166666666665</v>
      </c>
      <c r="F203" s="37">
        <v>1125.0833333333333</v>
      </c>
      <c r="G203" s="37">
        <v>1111.6166666666666</v>
      </c>
      <c r="H203" s="37">
        <v>1163.2166666666665</v>
      </c>
      <c r="I203" s="37">
        <v>1176.6833333333332</v>
      </c>
      <c r="J203" s="37">
        <v>1189.0166666666664</v>
      </c>
      <c r="K203" s="28">
        <v>1164.3499999999999</v>
      </c>
      <c r="L203" s="28">
        <v>1138.55</v>
      </c>
      <c r="M203" s="28">
        <v>5.5782499999999997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724.2</v>
      </c>
      <c r="D204" s="37">
        <v>728.86666666666667</v>
      </c>
      <c r="E204" s="37">
        <v>715.33333333333337</v>
      </c>
      <c r="F204" s="37">
        <v>706.4666666666667</v>
      </c>
      <c r="G204" s="37">
        <v>692.93333333333339</v>
      </c>
      <c r="H204" s="37">
        <v>737.73333333333335</v>
      </c>
      <c r="I204" s="37">
        <v>751.26666666666665</v>
      </c>
      <c r="J204" s="37">
        <v>760.13333333333333</v>
      </c>
      <c r="K204" s="28">
        <v>742.4</v>
      </c>
      <c r="L204" s="28">
        <v>720</v>
      </c>
      <c r="M204" s="28">
        <v>42.181310000000003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6052.55</v>
      </c>
      <c r="D205" s="37">
        <v>6106.0999999999995</v>
      </c>
      <c r="E205" s="37">
        <v>5950.9999999999991</v>
      </c>
      <c r="F205" s="37">
        <v>5849.45</v>
      </c>
      <c r="G205" s="37">
        <v>5694.3499999999995</v>
      </c>
      <c r="H205" s="37">
        <v>6207.6499999999987</v>
      </c>
      <c r="I205" s="37">
        <v>6362.7499999999991</v>
      </c>
      <c r="J205" s="37">
        <v>6464.2999999999984</v>
      </c>
      <c r="K205" s="28">
        <v>6261.2</v>
      </c>
      <c r="L205" s="28">
        <v>6004.55</v>
      </c>
      <c r="M205" s="28">
        <v>9.6748200000000004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40.049999999999997</v>
      </c>
      <c r="D206" s="37">
        <v>40.366666666666667</v>
      </c>
      <c r="E206" s="37">
        <v>39.483333333333334</v>
      </c>
      <c r="F206" s="37">
        <v>38.916666666666664</v>
      </c>
      <c r="G206" s="37">
        <v>38.033333333333331</v>
      </c>
      <c r="H206" s="37">
        <v>40.933333333333337</v>
      </c>
      <c r="I206" s="37">
        <v>41.816666666666677</v>
      </c>
      <c r="J206" s="37">
        <v>42.38333333333334</v>
      </c>
      <c r="K206" s="28">
        <v>41.25</v>
      </c>
      <c r="L206" s="28">
        <v>39.799999999999997</v>
      </c>
      <c r="M206" s="28">
        <v>152.79865000000001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1405.95</v>
      </c>
      <c r="D207" s="37">
        <v>1413.9166666666667</v>
      </c>
      <c r="E207" s="37">
        <v>1390.8333333333335</v>
      </c>
      <c r="F207" s="37">
        <v>1375.7166666666667</v>
      </c>
      <c r="G207" s="37">
        <v>1352.6333333333334</v>
      </c>
      <c r="H207" s="37">
        <v>1429.0333333333335</v>
      </c>
      <c r="I207" s="37">
        <v>1452.116666666667</v>
      </c>
      <c r="J207" s="37">
        <v>1467.2333333333336</v>
      </c>
      <c r="K207" s="28">
        <v>1437</v>
      </c>
      <c r="L207" s="28">
        <v>1398.8</v>
      </c>
      <c r="M207" s="28">
        <v>2.13781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846.55</v>
      </c>
      <c r="D208" s="37">
        <v>844.13333333333333</v>
      </c>
      <c r="E208" s="37">
        <v>827.56666666666661</v>
      </c>
      <c r="F208" s="37">
        <v>808.58333333333326</v>
      </c>
      <c r="G208" s="37">
        <v>792.01666666666654</v>
      </c>
      <c r="H208" s="37">
        <v>863.11666666666667</v>
      </c>
      <c r="I208" s="37">
        <v>879.68333333333351</v>
      </c>
      <c r="J208" s="37">
        <v>898.66666666666674</v>
      </c>
      <c r="K208" s="28">
        <v>860.7</v>
      </c>
      <c r="L208" s="28">
        <v>825.15</v>
      </c>
      <c r="M208" s="28">
        <v>25.448329999999999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922.4</v>
      </c>
      <c r="D209" s="37">
        <v>923.76666666666677</v>
      </c>
      <c r="E209" s="37">
        <v>908.63333333333355</v>
      </c>
      <c r="F209" s="37">
        <v>894.86666666666679</v>
      </c>
      <c r="G209" s="37">
        <v>879.73333333333358</v>
      </c>
      <c r="H209" s="37">
        <v>937.53333333333353</v>
      </c>
      <c r="I209" s="37">
        <v>952.66666666666674</v>
      </c>
      <c r="J209" s="37">
        <v>966.43333333333351</v>
      </c>
      <c r="K209" s="28">
        <v>938.9</v>
      </c>
      <c r="L209" s="28">
        <v>910</v>
      </c>
      <c r="M209" s="28">
        <v>5.9146599999999996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378.25</v>
      </c>
      <c r="D210" s="37">
        <v>373.73333333333335</v>
      </c>
      <c r="E210" s="37">
        <v>367.9666666666667</v>
      </c>
      <c r="F210" s="37">
        <v>357.68333333333334</v>
      </c>
      <c r="G210" s="37">
        <v>351.91666666666669</v>
      </c>
      <c r="H210" s="37">
        <v>384.01666666666671</v>
      </c>
      <c r="I210" s="37">
        <v>389.78333333333336</v>
      </c>
      <c r="J210" s="37">
        <v>400.06666666666672</v>
      </c>
      <c r="K210" s="28">
        <v>379.5</v>
      </c>
      <c r="L210" s="28">
        <v>363.45</v>
      </c>
      <c r="M210" s="28">
        <v>123.46925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10.25</v>
      </c>
      <c r="D211" s="37">
        <v>10.333333333333334</v>
      </c>
      <c r="E211" s="37">
        <v>10.066666666666668</v>
      </c>
      <c r="F211" s="37">
        <v>9.8833333333333346</v>
      </c>
      <c r="G211" s="37">
        <v>9.6166666666666689</v>
      </c>
      <c r="H211" s="37">
        <v>10.516666666666667</v>
      </c>
      <c r="I211" s="37">
        <v>10.783333333333333</v>
      </c>
      <c r="J211" s="37">
        <v>10.966666666666667</v>
      </c>
      <c r="K211" s="28">
        <v>10.6</v>
      </c>
      <c r="L211" s="28">
        <v>10.15</v>
      </c>
      <c r="M211" s="28">
        <v>1864.24639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1178.6500000000001</v>
      </c>
      <c r="D212" s="37">
        <v>1184.6833333333334</v>
      </c>
      <c r="E212" s="37">
        <v>1169.4166666666667</v>
      </c>
      <c r="F212" s="37">
        <v>1160.1833333333334</v>
      </c>
      <c r="G212" s="37">
        <v>1144.9166666666667</v>
      </c>
      <c r="H212" s="37">
        <v>1193.9166666666667</v>
      </c>
      <c r="I212" s="37">
        <v>1209.1833333333332</v>
      </c>
      <c r="J212" s="37">
        <v>1218.4166666666667</v>
      </c>
      <c r="K212" s="28">
        <v>1199.95</v>
      </c>
      <c r="L212" s="28">
        <v>1175.45</v>
      </c>
      <c r="M212" s="28">
        <v>10.4085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1606.4</v>
      </c>
      <c r="D213" s="37">
        <v>1615.25</v>
      </c>
      <c r="E213" s="37">
        <v>1586.15</v>
      </c>
      <c r="F213" s="37">
        <v>1565.9</v>
      </c>
      <c r="G213" s="37">
        <v>1536.8000000000002</v>
      </c>
      <c r="H213" s="37">
        <v>1635.5</v>
      </c>
      <c r="I213" s="37">
        <v>1664.6</v>
      </c>
      <c r="J213" s="37">
        <v>1684.85</v>
      </c>
      <c r="K213" s="28">
        <v>1644.35</v>
      </c>
      <c r="L213" s="28">
        <v>1595</v>
      </c>
      <c r="M213" s="28">
        <v>2.5386099999999998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588.25</v>
      </c>
      <c r="D214" s="37">
        <v>589.7833333333333</v>
      </c>
      <c r="E214" s="37">
        <v>583.06666666666661</v>
      </c>
      <c r="F214" s="37">
        <v>577.88333333333333</v>
      </c>
      <c r="G214" s="37">
        <v>571.16666666666663</v>
      </c>
      <c r="H214" s="37">
        <v>594.96666666666658</v>
      </c>
      <c r="I214" s="37">
        <v>601.68333333333328</v>
      </c>
      <c r="J214" s="37">
        <v>606.86666666666656</v>
      </c>
      <c r="K214" s="37">
        <v>596.5</v>
      </c>
      <c r="L214" s="37">
        <v>584.6</v>
      </c>
      <c r="M214" s="37">
        <v>80.809830000000005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12.85</v>
      </c>
      <c r="D215" s="37">
        <v>12.866666666666667</v>
      </c>
      <c r="E215" s="37">
        <v>12.733333333333334</v>
      </c>
      <c r="F215" s="37">
        <v>12.616666666666667</v>
      </c>
      <c r="G215" s="37">
        <v>12.483333333333334</v>
      </c>
      <c r="H215" s="37">
        <v>12.983333333333334</v>
      </c>
      <c r="I215" s="37">
        <v>13.116666666666667</v>
      </c>
      <c r="J215" s="37">
        <v>13.233333333333334</v>
      </c>
      <c r="K215" s="37">
        <v>13</v>
      </c>
      <c r="L215" s="37">
        <v>12.75</v>
      </c>
      <c r="M215" s="37">
        <v>1238.45769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246.8</v>
      </c>
      <c r="D216" s="37">
        <v>249.93333333333331</v>
      </c>
      <c r="E216" s="37">
        <v>241.86666666666662</v>
      </c>
      <c r="F216" s="37">
        <v>236.93333333333331</v>
      </c>
      <c r="G216" s="37">
        <v>228.86666666666662</v>
      </c>
      <c r="H216" s="37">
        <v>254.86666666666662</v>
      </c>
      <c r="I216" s="37">
        <v>262.93333333333328</v>
      </c>
      <c r="J216" s="37">
        <v>267.86666666666662</v>
      </c>
      <c r="K216" s="37">
        <v>258</v>
      </c>
      <c r="L216" s="37">
        <v>245</v>
      </c>
      <c r="M216" s="37">
        <v>126.16988000000001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G14" sqref="G14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2"/>
      <c r="B1" s="473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51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44631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5" t="s">
        <v>16</v>
      </c>
      <c r="B9" s="467" t="s">
        <v>18</v>
      </c>
      <c r="C9" s="471" t="s">
        <v>20</v>
      </c>
      <c r="D9" s="471" t="s">
        <v>21</v>
      </c>
      <c r="E9" s="462" t="s">
        <v>22</v>
      </c>
      <c r="F9" s="463"/>
      <c r="G9" s="464"/>
      <c r="H9" s="462" t="s">
        <v>23</v>
      </c>
      <c r="I9" s="463"/>
      <c r="J9" s="464"/>
      <c r="K9" s="23"/>
      <c r="L9" s="24"/>
      <c r="M9" s="50"/>
      <c r="N9" s="1"/>
      <c r="O9" s="1"/>
    </row>
    <row r="10" spans="1:15" ht="42.75" customHeight="1">
      <c r="A10" s="469"/>
      <c r="B10" s="470"/>
      <c r="C10" s="470"/>
      <c r="D10" s="47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46" t="s">
        <v>288</v>
      </c>
      <c r="C11" s="328">
        <v>20008.5</v>
      </c>
      <c r="D11" s="329">
        <v>20259.483333333334</v>
      </c>
      <c r="E11" s="329">
        <v>19719.016666666666</v>
      </c>
      <c r="F11" s="329">
        <v>19429.533333333333</v>
      </c>
      <c r="G11" s="329">
        <v>18889.066666666666</v>
      </c>
      <c r="H11" s="329">
        <v>20548.966666666667</v>
      </c>
      <c r="I11" s="329">
        <v>21089.433333333334</v>
      </c>
      <c r="J11" s="329">
        <v>21378.916666666668</v>
      </c>
      <c r="K11" s="328">
        <v>20799.95</v>
      </c>
      <c r="L11" s="328">
        <v>19970</v>
      </c>
      <c r="M11" s="328">
        <v>6.1490000000000003E-2</v>
      </c>
      <c r="N11" s="1"/>
      <c r="O11" s="1"/>
    </row>
    <row r="12" spans="1:15" ht="12" customHeight="1">
      <c r="A12" s="30">
        <v>2</v>
      </c>
      <c r="B12" s="347" t="s">
        <v>293</v>
      </c>
      <c r="C12" s="328">
        <v>463</v>
      </c>
      <c r="D12" s="329">
        <v>464.5</v>
      </c>
      <c r="E12" s="329">
        <v>459.75</v>
      </c>
      <c r="F12" s="329">
        <v>456.5</v>
      </c>
      <c r="G12" s="329">
        <v>451.75</v>
      </c>
      <c r="H12" s="329">
        <v>467.75</v>
      </c>
      <c r="I12" s="329">
        <v>472.5</v>
      </c>
      <c r="J12" s="329">
        <v>475.75</v>
      </c>
      <c r="K12" s="328">
        <v>469.25</v>
      </c>
      <c r="L12" s="328">
        <v>461.25</v>
      </c>
      <c r="M12" s="328">
        <v>0.88083</v>
      </c>
      <c r="N12" s="1"/>
      <c r="O12" s="1"/>
    </row>
    <row r="13" spans="1:15" ht="12" customHeight="1">
      <c r="A13" s="30">
        <v>3</v>
      </c>
      <c r="B13" s="347" t="s">
        <v>39</v>
      </c>
      <c r="C13" s="328">
        <v>828</v>
      </c>
      <c r="D13" s="329">
        <v>836.33333333333337</v>
      </c>
      <c r="E13" s="329">
        <v>809.66666666666674</v>
      </c>
      <c r="F13" s="329">
        <v>791.33333333333337</v>
      </c>
      <c r="G13" s="329">
        <v>764.66666666666674</v>
      </c>
      <c r="H13" s="329">
        <v>854.66666666666674</v>
      </c>
      <c r="I13" s="329">
        <v>881.33333333333348</v>
      </c>
      <c r="J13" s="329">
        <v>899.66666666666674</v>
      </c>
      <c r="K13" s="328">
        <v>863</v>
      </c>
      <c r="L13" s="328">
        <v>818</v>
      </c>
      <c r="M13" s="328">
        <v>12.225490000000001</v>
      </c>
      <c r="N13" s="1"/>
      <c r="O13" s="1"/>
    </row>
    <row r="14" spans="1:15" ht="12" customHeight="1">
      <c r="A14" s="30">
        <v>4</v>
      </c>
      <c r="B14" s="347" t="s">
        <v>294</v>
      </c>
      <c r="C14" s="328">
        <v>2558.35</v>
      </c>
      <c r="D14" s="329">
        <v>2571.9666666666667</v>
      </c>
      <c r="E14" s="329">
        <v>2502.4833333333336</v>
      </c>
      <c r="F14" s="329">
        <v>2446.6166666666668</v>
      </c>
      <c r="G14" s="329">
        <v>2377.1333333333337</v>
      </c>
      <c r="H14" s="329">
        <v>2627.8333333333335</v>
      </c>
      <c r="I14" s="329">
        <v>2697.3166666666662</v>
      </c>
      <c r="J14" s="329">
        <v>2753.1833333333334</v>
      </c>
      <c r="K14" s="328">
        <v>2641.45</v>
      </c>
      <c r="L14" s="328">
        <v>2516.1</v>
      </c>
      <c r="M14" s="328">
        <v>0.63192000000000004</v>
      </c>
      <c r="N14" s="1"/>
      <c r="O14" s="1"/>
    </row>
    <row r="15" spans="1:15" ht="12" customHeight="1">
      <c r="A15" s="30">
        <v>5</v>
      </c>
      <c r="B15" s="347" t="s">
        <v>289</v>
      </c>
      <c r="C15" s="328">
        <v>2157.9499999999998</v>
      </c>
      <c r="D15" s="329">
        <v>2159.2666666666664</v>
      </c>
      <c r="E15" s="329">
        <v>2140.6833333333329</v>
      </c>
      <c r="F15" s="329">
        <v>2123.4166666666665</v>
      </c>
      <c r="G15" s="329">
        <v>2104.833333333333</v>
      </c>
      <c r="H15" s="329">
        <v>2176.5333333333328</v>
      </c>
      <c r="I15" s="329">
        <v>2195.1166666666668</v>
      </c>
      <c r="J15" s="329">
        <v>2212.3833333333328</v>
      </c>
      <c r="K15" s="328">
        <v>2177.85</v>
      </c>
      <c r="L15" s="328">
        <v>2142</v>
      </c>
      <c r="M15" s="328">
        <v>1.45468</v>
      </c>
      <c r="N15" s="1"/>
      <c r="O15" s="1"/>
    </row>
    <row r="16" spans="1:15" ht="12" customHeight="1">
      <c r="A16" s="30">
        <v>6</v>
      </c>
      <c r="B16" s="347" t="s">
        <v>238</v>
      </c>
      <c r="C16" s="328">
        <v>17496.7</v>
      </c>
      <c r="D16" s="329">
        <v>17645.233333333334</v>
      </c>
      <c r="E16" s="329">
        <v>17291.466666666667</v>
      </c>
      <c r="F16" s="329">
        <v>17086.233333333334</v>
      </c>
      <c r="G16" s="329">
        <v>16732.466666666667</v>
      </c>
      <c r="H16" s="329">
        <v>17850.466666666667</v>
      </c>
      <c r="I16" s="329">
        <v>18204.233333333337</v>
      </c>
      <c r="J16" s="329">
        <v>18409.466666666667</v>
      </c>
      <c r="K16" s="328">
        <v>17999</v>
      </c>
      <c r="L16" s="328">
        <v>17440</v>
      </c>
      <c r="M16" s="328">
        <v>0.15942999999999999</v>
      </c>
      <c r="N16" s="1"/>
      <c r="O16" s="1"/>
    </row>
    <row r="17" spans="1:15" ht="12" customHeight="1">
      <c r="A17" s="30">
        <v>7</v>
      </c>
      <c r="B17" s="347" t="s">
        <v>242</v>
      </c>
      <c r="C17" s="328">
        <v>103.8</v>
      </c>
      <c r="D17" s="329">
        <v>104.48333333333333</v>
      </c>
      <c r="E17" s="329">
        <v>102.41666666666667</v>
      </c>
      <c r="F17" s="329">
        <v>101.03333333333333</v>
      </c>
      <c r="G17" s="329">
        <v>98.966666666666669</v>
      </c>
      <c r="H17" s="329">
        <v>105.86666666666667</v>
      </c>
      <c r="I17" s="329">
        <v>107.93333333333334</v>
      </c>
      <c r="J17" s="329">
        <v>109.31666666666668</v>
      </c>
      <c r="K17" s="328">
        <v>106.55</v>
      </c>
      <c r="L17" s="328">
        <v>103.1</v>
      </c>
      <c r="M17" s="328">
        <v>37.03566</v>
      </c>
      <c r="N17" s="1"/>
      <c r="O17" s="1"/>
    </row>
    <row r="18" spans="1:15" ht="12" customHeight="1">
      <c r="A18" s="30">
        <v>8</v>
      </c>
      <c r="B18" s="347" t="s">
        <v>41</v>
      </c>
      <c r="C18" s="328">
        <v>276</v>
      </c>
      <c r="D18" s="329">
        <v>279.58333333333331</v>
      </c>
      <c r="E18" s="329">
        <v>271.16666666666663</v>
      </c>
      <c r="F18" s="329">
        <v>266.33333333333331</v>
      </c>
      <c r="G18" s="329">
        <v>257.91666666666663</v>
      </c>
      <c r="H18" s="329">
        <v>284.41666666666663</v>
      </c>
      <c r="I18" s="329">
        <v>292.83333333333326</v>
      </c>
      <c r="J18" s="329">
        <v>297.66666666666663</v>
      </c>
      <c r="K18" s="328">
        <v>288</v>
      </c>
      <c r="L18" s="328">
        <v>274.75</v>
      </c>
      <c r="M18" s="328">
        <v>21.919640000000001</v>
      </c>
      <c r="N18" s="1"/>
      <c r="O18" s="1"/>
    </row>
    <row r="19" spans="1:15" ht="12" customHeight="1">
      <c r="A19" s="30">
        <v>9</v>
      </c>
      <c r="B19" s="347" t="s">
        <v>43</v>
      </c>
      <c r="C19" s="328">
        <v>2047.6</v>
      </c>
      <c r="D19" s="329">
        <v>2040.8499999999997</v>
      </c>
      <c r="E19" s="329">
        <v>2007.7499999999995</v>
      </c>
      <c r="F19" s="329">
        <v>1967.8999999999999</v>
      </c>
      <c r="G19" s="329">
        <v>1934.7999999999997</v>
      </c>
      <c r="H19" s="329">
        <v>2080.6999999999994</v>
      </c>
      <c r="I19" s="329">
        <v>2113.7999999999993</v>
      </c>
      <c r="J19" s="329">
        <v>2153.6499999999992</v>
      </c>
      <c r="K19" s="328">
        <v>2073.9499999999998</v>
      </c>
      <c r="L19" s="328">
        <v>2001</v>
      </c>
      <c r="M19" s="328">
        <v>3.15957</v>
      </c>
      <c r="N19" s="1"/>
      <c r="O19" s="1"/>
    </row>
    <row r="20" spans="1:15" ht="12" customHeight="1">
      <c r="A20" s="30">
        <v>10</v>
      </c>
      <c r="B20" s="347" t="s">
        <v>45</v>
      </c>
      <c r="C20" s="328">
        <v>1742.85</v>
      </c>
      <c r="D20" s="329">
        <v>1723.5666666666666</v>
      </c>
      <c r="E20" s="329">
        <v>1697.5333333333333</v>
      </c>
      <c r="F20" s="329">
        <v>1652.2166666666667</v>
      </c>
      <c r="G20" s="329">
        <v>1626.1833333333334</v>
      </c>
      <c r="H20" s="329">
        <v>1768.8833333333332</v>
      </c>
      <c r="I20" s="329">
        <v>1794.9166666666665</v>
      </c>
      <c r="J20" s="329">
        <v>1840.2333333333331</v>
      </c>
      <c r="K20" s="328">
        <v>1749.6</v>
      </c>
      <c r="L20" s="328">
        <v>1678.25</v>
      </c>
      <c r="M20" s="328">
        <v>22.944739999999999</v>
      </c>
      <c r="N20" s="1"/>
      <c r="O20" s="1"/>
    </row>
    <row r="21" spans="1:15" ht="12" customHeight="1">
      <c r="A21" s="30">
        <v>11</v>
      </c>
      <c r="B21" s="347" t="s">
        <v>239</v>
      </c>
      <c r="C21" s="328">
        <v>1881.85</v>
      </c>
      <c r="D21" s="329">
        <v>1883.3500000000001</v>
      </c>
      <c r="E21" s="329">
        <v>1851.7000000000003</v>
      </c>
      <c r="F21" s="329">
        <v>1821.5500000000002</v>
      </c>
      <c r="G21" s="329">
        <v>1789.9000000000003</v>
      </c>
      <c r="H21" s="329">
        <v>1913.5000000000002</v>
      </c>
      <c r="I21" s="329">
        <v>1945.1500000000003</v>
      </c>
      <c r="J21" s="329">
        <v>1975.3000000000002</v>
      </c>
      <c r="K21" s="328">
        <v>1915</v>
      </c>
      <c r="L21" s="328">
        <v>1853.2</v>
      </c>
      <c r="M21" s="328">
        <v>6.5795899999999996</v>
      </c>
      <c r="N21" s="1"/>
      <c r="O21" s="1"/>
    </row>
    <row r="22" spans="1:15" ht="12" customHeight="1">
      <c r="A22" s="30">
        <v>12</v>
      </c>
      <c r="B22" s="347" t="s">
        <v>46</v>
      </c>
      <c r="C22" s="328">
        <v>730.4</v>
      </c>
      <c r="D22" s="329">
        <v>729.55000000000007</v>
      </c>
      <c r="E22" s="329">
        <v>721.45000000000016</v>
      </c>
      <c r="F22" s="329">
        <v>712.50000000000011</v>
      </c>
      <c r="G22" s="329">
        <v>704.4000000000002</v>
      </c>
      <c r="H22" s="329">
        <v>738.50000000000011</v>
      </c>
      <c r="I22" s="329">
        <v>746.6</v>
      </c>
      <c r="J22" s="329">
        <v>755.55000000000007</v>
      </c>
      <c r="K22" s="328">
        <v>737.65</v>
      </c>
      <c r="L22" s="328">
        <v>720.6</v>
      </c>
      <c r="M22" s="328">
        <v>58.502130000000001</v>
      </c>
      <c r="N22" s="1"/>
      <c r="O22" s="1"/>
    </row>
    <row r="23" spans="1:15" ht="12.75" customHeight="1">
      <c r="A23" s="30">
        <v>13</v>
      </c>
      <c r="B23" s="347" t="s">
        <v>241</v>
      </c>
      <c r="C23" s="328">
        <v>2272.75</v>
      </c>
      <c r="D23" s="329">
        <v>2241.8666666666668</v>
      </c>
      <c r="E23" s="329">
        <v>2210.8833333333337</v>
      </c>
      <c r="F23" s="329">
        <v>2149.0166666666669</v>
      </c>
      <c r="G23" s="329">
        <v>2118.0333333333338</v>
      </c>
      <c r="H23" s="329">
        <v>2303.7333333333336</v>
      </c>
      <c r="I23" s="329">
        <v>2334.7166666666672</v>
      </c>
      <c r="J23" s="329">
        <v>2396.5833333333335</v>
      </c>
      <c r="K23" s="328">
        <v>2272.85</v>
      </c>
      <c r="L23" s="328">
        <v>2180</v>
      </c>
      <c r="M23" s="328">
        <v>3.0847000000000002</v>
      </c>
      <c r="N23" s="1"/>
      <c r="O23" s="1"/>
    </row>
    <row r="24" spans="1:15" ht="12.75" customHeight="1">
      <c r="A24" s="30">
        <v>14</v>
      </c>
      <c r="B24" s="347" t="s">
        <v>295</v>
      </c>
      <c r="C24" s="328">
        <v>305.8</v>
      </c>
      <c r="D24" s="329">
        <v>308.98333333333335</v>
      </c>
      <c r="E24" s="329">
        <v>299.81666666666672</v>
      </c>
      <c r="F24" s="329">
        <v>293.83333333333337</v>
      </c>
      <c r="G24" s="329">
        <v>284.66666666666674</v>
      </c>
      <c r="H24" s="329">
        <v>314.9666666666667</v>
      </c>
      <c r="I24" s="329">
        <v>324.13333333333333</v>
      </c>
      <c r="J24" s="329">
        <v>330.11666666666667</v>
      </c>
      <c r="K24" s="328">
        <v>318.14999999999998</v>
      </c>
      <c r="L24" s="328">
        <v>303</v>
      </c>
      <c r="M24" s="328">
        <v>1.9446000000000001</v>
      </c>
      <c r="N24" s="1"/>
      <c r="O24" s="1"/>
    </row>
    <row r="25" spans="1:15" ht="12.75" customHeight="1">
      <c r="A25" s="30">
        <v>15</v>
      </c>
      <c r="B25" s="347" t="s">
        <v>296</v>
      </c>
      <c r="C25" s="328">
        <v>194.35</v>
      </c>
      <c r="D25" s="329">
        <v>197.36666666666665</v>
      </c>
      <c r="E25" s="329">
        <v>190.0333333333333</v>
      </c>
      <c r="F25" s="329">
        <v>185.71666666666667</v>
      </c>
      <c r="G25" s="329">
        <v>178.38333333333333</v>
      </c>
      <c r="H25" s="329">
        <v>201.68333333333328</v>
      </c>
      <c r="I25" s="329">
        <v>209.01666666666659</v>
      </c>
      <c r="J25" s="329">
        <v>213.33333333333326</v>
      </c>
      <c r="K25" s="328">
        <v>204.7</v>
      </c>
      <c r="L25" s="328">
        <v>193.05</v>
      </c>
      <c r="M25" s="328">
        <v>7.7719100000000001</v>
      </c>
      <c r="N25" s="1"/>
      <c r="O25" s="1"/>
    </row>
    <row r="26" spans="1:15" ht="12.75" customHeight="1">
      <c r="A26" s="30">
        <v>16</v>
      </c>
      <c r="B26" s="347" t="s">
        <v>297</v>
      </c>
      <c r="C26" s="328">
        <v>1258.5999999999999</v>
      </c>
      <c r="D26" s="329">
        <v>1264.5666666666666</v>
      </c>
      <c r="E26" s="329">
        <v>1240.1333333333332</v>
      </c>
      <c r="F26" s="329">
        <v>1221.6666666666665</v>
      </c>
      <c r="G26" s="329">
        <v>1197.2333333333331</v>
      </c>
      <c r="H26" s="329">
        <v>1283.0333333333333</v>
      </c>
      <c r="I26" s="329">
        <v>1307.4666666666667</v>
      </c>
      <c r="J26" s="329">
        <v>1325.9333333333334</v>
      </c>
      <c r="K26" s="328">
        <v>1289</v>
      </c>
      <c r="L26" s="328">
        <v>1246.0999999999999</v>
      </c>
      <c r="M26" s="328">
        <v>4.2138299999999997</v>
      </c>
      <c r="N26" s="1"/>
      <c r="O26" s="1"/>
    </row>
    <row r="27" spans="1:15" ht="12.75" customHeight="1">
      <c r="A27" s="30">
        <v>17</v>
      </c>
      <c r="B27" s="347" t="s">
        <v>291</v>
      </c>
      <c r="C27" s="328">
        <v>1702.45</v>
      </c>
      <c r="D27" s="329">
        <v>1702.5333333333335</v>
      </c>
      <c r="E27" s="329">
        <v>1675.5666666666671</v>
      </c>
      <c r="F27" s="329">
        <v>1648.6833333333336</v>
      </c>
      <c r="G27" s="329">
        <v>1621.7166666666672</v>
      </c>
      <c r="H27" s="329">
        <v>1729.416666666667</v>
      </c>
      <c r="I27" s="329">
        <v>1756.3833333333337</v>
      </c>
      <c r="J27" s="329">
        <v>1783.2666666666669</v>
      </c>
      <c r="K27" s="328">
        <v>1729.5</v>
      </c>
      <c r="L27" s="328">
        <v>1675.65</v>
      </c>
      <c r="M27" s="328">
        <v>0.49817</v>
      </c>
      <c r="N27" s="1"/>
      <c r="O27" s="1"/>
    </row>
    <row r="28" spans="1:15" ht="12.75" customHeight="1">
      <c r="A28" s="30">
        <v>18</v>
      </c>
      <c r="B28" s="347" t="s">
        <v>243</v>
      </c>
      <c r="C28" s="328">
        <v>1758.55</v>
      </c>
      <c r="D28" s="329">
        <v>1759.7833333333335</v>
      </c>
      <c r="E28" s="329">
        <v>1746.416666666667</v>
      </c>
      <c r="F28" s="329">
        <v>1734.2833333333335</v>
      </c>
      <c r="G28" s="329">
        <v>1720.916666666667</v>
      </c>
      <c r="H28" s="329">
        <v>1771.916666666667</v>
      </c>
      <c r="I28" s="329">
        <v>1785.2833333333333</v>
      </c>
      <c r="J28" s="329">
        <v>1797.416666666667</v>
      </c>
      <c r="K28" s="328">
        <v>1773.15</v>
      </c>
      <c r="L28" s="328">
        <v>1747.65</v>
      </c>
      <c r="M28" s="328">
        <v>1.1233</v>
      </c>
      <c r="N28" s="1"/>
      <c r="O28" s="1"/>
    </row>
    <row r="29" spans="1:15" ht="12.75" customHeight="1">
      <c r="A29" s="30">
        <v>19</v>
      </c>
      <c r="B29" s="347" t="s">
        <v>298</v>
      </c>
      <c r="C29" s="328">
        <v>83.65</v>
      </c>
      <c r="D29" s="329">
        <v>83.600000000000009</v>
      </c>
      <c r="E29" s="329">
        <v>82.300000000000011</v>
      </c>
      <c r="F29" s="329">
        <v>80.95</v>
      </c>
      <c r="G29" s="329">
        <v>79.650000000000006</v>
      </c>
      <c r="H29" s="329">
        <v>84.950000000000017</v>
      </c>
      <c r="I29" s="329">
        <v>86.25</v>
      </c>
      <c r="J29" s="329">
        <v>87.600000000000023</v>
      </c>
      <c r="K29" s="328">
        <v>84.9</v>
      </c>
      <c r="L29" s="328">
        <v>82.25</v>
      </c>
      <c r="M29" s="328">
        <v>2.54291</v>
      </c>
      <c r="N29" s="1"/>
      <c r="O29" s="1"/>
    </row>
    <row r="30" spans="1:15" ht="12.75" customHeight="1">
      <c r="A30" s="30">
        <v>20</v>
      </c>
      <c r="B30" s="347" t="s">
        <v>48</v>
      </c>
      <c r="C30" s="328">
        <v>3300.3</v>
      </c>
      <c r="D30" s="329">
        <v>3307.4500000000003</v>
      </c>
      <c r="E30" s="329">
        <v>3264.9000000000005</v>
      </c>
      <c r="F30" s="329">
        <v>3229.5000000000005</v>
      </c>
      <c r="G30" s="329">
        <v>3186.9500000000007</v>
      </c>
      <c r="H30" s="329">
        <v>3342.8500000000004</v>
      </c>
      <c r="I30" s="329">
        <v>3385.4000000000005</v>
      </c>
      <c r="J30" s="329">
        <v>3420.8</v>
      </c>
      <c r="K30" s="328">
        <v>3350</v>
      </c>
      <c r="L30" s="328">
        <v>3272.05</v>
      </c>
      <c r="M30" s="328">
        <v>0.48413</v>
      </c>
      <c r="N30" s="1"/>
      <c r="O30" s="1"/>
    </row>
    <row r="31" spans="1:15" ht="12.75" customHeight="1">
      <c r="A31" s="30">
        <v>21</v>
      </c>
      <c r="B31" s="347" t="s">
        <v>299</v>
      </c>
      <c r="C31" s="328">
        <v>3039.75</v>
      </c>
      <c r="D31" s="329">
        <v>3050.1</v>
      </c>
      <c r="E31" s="329">
        <v>3005.45</v>
      </c>
      <c r="F31" s="329">
        <v>2971.15</v>
      </c>
      <c r="G31" s="329">
        <v>2926.5</v>
      </c>
      <c r="H31" s="329">
        <v>3084.3999999999996</v>
      </c>
      <c r="I31" s="329">
        <v>3129.05</v>
      </c>
      <c r="J31" s="329">
        <v>3163.3499999999995</v>
      </c>
      <c r="K31" s="328">
        <v>3094.75</v>
      </c>
      <c r="L31" s="328">
        <v>3015.8</v>
      </c>
      <c r="M31" s="328">
        <v>0.62980999999999998</v>
      </c>
      <c r="N31" s="1"/>
      <c r="O31" s="1"/>
    </row>
    <row r="32" spans="1:15" ht="12.75" customHeight="1">
      <c r="A32" s="30">
        <v>22</v>
      </c>
      <c r="B32" s="347" t="s">
        <v>300</v>
      </c>
      <c r="C32" s="328">
        <v>24.6</v>
      </c>
      <c r="D32" s="329">
        <v>24.833333333333332</v>
      </c>
      <c r="E32" s="329">
        <v>24.066666666666663</v>
      </c>
      <c r="F32" s="329">
        <v>23.533333333333331</v>
      </c>
      <c r="G32" s="329">
        <v>22.766666666666662</v>
      </c>
      <c r="H32" s="329">
        <v>25.366666666666664</v>
      </c>
      <c r="I32" s="329">
        <v>26.133333333333336</v>
      </c>
      <c r="J32" s="329">
        <v>26.666666666666664</v>
      </c>
      <c r="K32" s="328">
        <v>25.6</v>
      </c>
      <c r="L32" s="328">
        <v>24.3</v>
      </c>
      <c r="M32" s="328">
        <v>149.46502000000001</v>
      </c>
      <c r="N32" s="1"/>
      <c r="O32" s="1"/>
    </row>
    <row r="33" spans="1:15" ht="12.75" customHeight="1">
      <c r="A33" s="30">
        <v>23</v>
      </c>
      <c r="B33" s="347" t="s">
        <v>50</v>
      </c>
      <c r="C33" s="328">
        <v>574.65</v>
      </c>
      <c r="D33" s="329">
        <v>576.0333333333333</v>
      </c>
      <c r="E33" s="329">
        <v>568.61666666666656</v>
      </c>
      <c r="F33" s="329">
        <v>562.58333333333326</v>
      </c>
      <c r="G33" s="329">
        <v>555.16666666666652</v>
      </c>
      <c r="H33" s="329">
        <v>582.06666666666661</v>
      </c>
      <c r="I33" s="329">
        <v>589.48333333333335</v>
      </c>
      <c r="J33" s="329">
        <v>595.51666666666665</v>
      </c>
      <c r="K33" s="328">
        <v>583.45000000000005</v>
      </c>
      <c r="L33" s="328">
        <v>570</v>
      </c>
      <c r="M33" s="328">
        <v>7.8366400000000001</v>
      </c>
      <c r="N33" s="1"/>
      <c r="O33" s="1"/>
    </row>
    <row r="34" spans="1:15" ht="12.75" customHeight="1">
      <c r="A34" s="30">
        <v>24</v>
      </c>
      <c r="B34" s="347" t="s">
        <v>301</v>
      </c>
      <c r="C34" s="328">
        <v>3595.25</v>
      </c>
      <c r="D34" s="329">
        <v>3614.3833333333332</v>
      </c>
      <c r="E34" s="329">
        <v>3536.2666666666664</v>
      </c>
      <c r="F34" s="329">
        <v>3477.2833333333333</v>
      </c>
      <c r="G34" s="329">
        <v>3399.1666666666665</v>
      </c>
      <c r="H34" s="329">
        <v>3673.3666666666663</v>
      </c>
      <c r="I34" s="329">
        <v>3751.4833333333331</v>
      </c>
      <c r="J34" s="329">
        <v>3810.4666666666662</v>
      </c>
      <c r="K34" s="328">
        <v>3692.5</v>
      </c>
      <c r="L34" s="328">
        <v>3555.4</v>
      </c>
      <c r="M34" s="328">
        <v>0.64715999999999996</v>
      </c>
      <c r="N34" s="1"/>
      <c r="O34" s="1"/>
    </row>
    <row r="35" spans="1:15" ht="12.75" customHeight="1">
      <c r="A35" s="30">
        <v>25</v>
      </c>
      <c r="B35" s="347" t="s">
        <v>51</v>
      </c>
      <c r="C35" s="328">
        <v>293.2</v>
      </c>
      <c r="D35" s="329">
        <v>295.40000000000003</v>
      </c>
      <c r="E35" s="329">
        <v>288.80000000000007</v>
      </c>
      <c r="F35" s="329">
        <v>284.40000000000003</v>
      </c>
      <c r="G35" s="329">
        <v>277.80000000000007</v>
      </c>
      <c r="H35" s="329">
        <v>299.80000000000007</v>
      </c>
      <c r="I35" s="329">
        <v>306.40000000000009</v>
      </c>
      <c r="J35" s="329">
        <v>310.80000000000007</v>
      </c>
      <c r="K35" s="328">
        <v>302</v>
      </c>
      <c r="L35" s="328">
        <v>291</v>
      </c>
      <c r="M35" s="328">
        <v>50.315719999999999</v>
      </c>
      <c r="N35" s="1"/>
      <c r="O35" s="1"/>
    </row>
    <row r="36" spans="1:15" ht="12.75" customHeight="1">
      <c r="A36" s="30">
        <v>26</v>
      </c>
      <c r="B36" s="347" t="s">
        <v>851</v>
      </c>
      <c r="C36" s="328">
        <v>1284.8499999999999</v>
      </c>
      <c r="D36" s="329">
        <v>1297.95</v>
      </c>
      <c r="E36" s="329">
        <v>1260.9000000000001</v>
      </c>
      <c r="F36" s="329">
        <v>1236.95</v>
      </c>
      <c r="G36" s="329">
        <v>1199.9000000000001</v>
      </c>
      <c r="H36" s="329">
        <v>1321.9</v>
      </c>
      <c r="I36" s="329">
        <v>1358.9499999999998</v>
      </c>
      <c r="J36" s="329">
        <v>1382.9</v>
      </c>
      <c r="K36" s="328">
        <v>1335</v>
      </c>
      <c r="L36" s="328">
        <v>1274</v>
      </c>
      <c r="M36" s="328">
        <v>4.8986000000000001</v>
      </c>
      <c r="N36" s="1"/>
      <c r="O36" s="1"/>
    </row>
    <row r="37" spans="1:15" ht="12.75" customHeight="1">
      <c r="A37" s="30">
        <v>27</v>
      </c>
      <c r="B37" s="347" t="s">
        <v>812</v>
      </c>
      <c r="C37" s="328">
        <v>881.95</v>
      </c>
      <c r="D37" s="329">
        <v>886.31666666666661</v>
      </c>
      <c r="E37" s="329">
        <v>860.63333333333321</v>
      </c>
      <c r="F37" s="329">
        <v>839.31666666666661</v>
      </c>
      <c r="G37" s="329">
        <v>813.63333333333321</v>
      </c>
      <c r="H37" s="329">
        <v>907.63333333333321</v>
      </c>
      <c r="I37" s="329">
        <v>933.31666666666661</v>
      </c>
      <c r="J37" s="329">
        <v>954.63333333333321</v>
      </c>
      <c r="K37" s="328">
        <v>912</v>
      </c>
      <c r="L37" s="328">
        <v>865</v>
      </c>
      <c r="M37" s="328">
        <v>2.9793799999999999</v>
      </c>
      <c r="N37" s="1"/>
      <c r="O37" s="1"/>
    </row>
    <row r="38" spans="1:15" ht="12.75" customHeight="1">
      <c r="A38" s="30">
        <v>28</v>
      </c>
      <c r="B38" s="347" t="s">
        <v>292</v>
      </c>
      <c r="C38" s="328">
        <v>883.3</v>
      </c>
      <c r="D38" s="329">
        <v>877.51666666666677</v>
      </c>
      <c r="E38" s="329">
        <v>859.03333333333353</v>
      </c>
      <c r="F38" s="329">
        <v>834.76666666666677</v>
      </c>
      <c r="G38" s="329">
        <v>816.28333333333353</v>
      </c>
      <c r="H38" s="329">
        <v>901.78333333333353</v>
      </c>
      <c r="I38" s="329">
        <v>920.26666666666688</v>
      </c>
      <c r="J38" s="329">
        <v>944.53333333333353</v>
      </c>
      <c r="K38" s="328">
        <v>896</v>
      </c>
      <c r="L38" s="328">
        <v>853.25</v>
      </c>
      <c r="M38" s="328">
        <v>4.5778299999999996</v>
      </c>
      <c r="N38" s="1"/>
      <c r="O38" s="1"/>
    </row>
    <row r="39" spans="1:15" ht="12.75" customHeight="1">
      <c r="A39" s="30">
        <v>29</v>
      </c>
      <c r="B39" s="347" t="s">
        <v>52</v>
      </c>
      <c r="C39" s="328">
        <v>722.8</v>
      </c>
      <c r="D39" s="329">
        <v>723.9666666666667</v>
      </c>
      <c r="E39" s="329">
        <v>713.83333333333337</v>
      </c>
      <c r="F39" s="329">
        <v>704.86666666666667</v>
      </c>
      <c r="G39" s="329">
        <v>694.73333333333335</v>
      </c>
      <c r="H39" s="329">
        <v>732.93333333333339</v>
      </c>
      <c r="I39" s="329">
        <v>743.06666666666661</v>
      </c>
      <c r="J39" s="329">
        <v>752.03333333333342</v>
      </c>
      <c r="K39" s="328">
        <v>734.1</v>
      </c>
      <c r="L39" s="328">
        <v>715</v>
      </c>
      <c r="M39" s="328">
        <v>1.49939</v>
      </c>
      <c r="N39" s="1"/>
      <c r="O39" s="1"/>
    </row>
    <row r="40" spans="1:15" ht="12.75" customHeight="1">
      <c r="A40" s="30">
        <v>30</v>
      </c>
      <c r="B40" s="347" t="s">
        <v>53</v>
      </c>
      <c r="C40" s="328">
        <v>4769.7</v>
      </c>
      <c r="D40" s="329">
        <v>4777.9000000000005</v>
      </c>
      <c r="E40" s="329">
        <v>4736.8000000000011</v>
      </c>
      <c r="F40" s="329">
        <v>4703.9000000000005</v>
      </c>
      <c r="G40" s="329">
        <v>4662.8000000000011</v>
      </c>
      <c r="H40" s="329">
        <v>4810.8000000000011</v>
      </c>
      <c r="I40" s="329">
        <v>4851.9000000000015</v>
      </c>
      <c r="J40" s="329">
        <v>4884.8000000000011</v>
      </c>
      <c r="K40" s="328">
        <v>4819</v>
      </c>
      <c r="L40" s="328">
        <v>4745</v>
      </c>
      <c r="M40" s="328">
        <v>3.6390600000000002</v>
      </c>
      <c r="N40" s="1"/>
      <c r="O40" s="1"/>
    </row>
    <row r="41" spans="1:15" ht="12.75" customHeight="1">
      <c r="A41" s="30">
        <v>31</v>
      </c>
      <c r="B41" s="347" t="s">
        <v>54</v>
      </c>
      <c r="C41" s="328">
        <v>183.65</v>
      </c>
      <c r="D41" s="329">
        <v>184.61666666666667</v>
      </c>
      <c r="E41" s="329">
        <v>181.33333333333334</v>
      </c>
      <c r="F41" s="329">
        <v>179.01666666666668</v>
      </c>
      <c r="G41" s="329">
        <v>175.73333333333335</v>
      </c>
      <c r="H41" s="329">
        <v>186.93333333333334</v>
      </c>
      <c r="I41" s="329">
        <v>190.21666666666664</v>
      </c>
      <c r="J41" s="329">
        <v>192.53333333333333</v>
      </c>
      <c r="K41" s="328">
        <v>187.9</v>
      </c>
      <c r="L41" s="328">
        <v>182.3</v>
      </c>
      <c r="M41" s="328">
        <v>58.527859999999997</v>
      </c>
      <c r="N41" s="1"/>
      <c r="O41" s="1"/>
    </row>
    <row r="42" spans="1:15" ht="12.75" customHeight="1">
      <c r="A42" s="30">
        <v>32</v>
      </c>
      <c r="B42" s="347" t="s">
        <v>302</v>
      </c>
      <c r="C42" s="328">
        <v>410</v>
      </c>
      <c r="D42" s="329">
        <v>413.76666666666665</v>
      </c>
      <c r="E42" s="329">
        <v>403.13333333333333</v>
      </c>
      <c r="F42" s="329">
        <v>396.26666666666665</v>
      </c>
      <c r="G42" s="329">
        <v>385.63333333333333</v>
      </c>
      <c r="H42" s="329">
        <v>420.63333333333333</v>
      </c>
      <c r="I42" s="329">
        <v>431.26666666666665</v>
      </c>
      <c r="J42" s="329">
        <v>438.13333333333333</v>
      </c>
      <c r="K42" s="328">
        <v>424.4</v>
      </c>
      <c r="L42" s="328">
        <v>406.9</v>
      </c>
      <c r="M42" s="328">
        <v>2.0064600000000001</v>
      </c>
      <c r="N42" s="1"/>
      <c r="O42" s="1"/>
    </row>
    <row r="43" spans="1:15" ht="12.75" customHeight="1">
      <c r="A43" s="30">
        <v>33</v>
      </c>
      <c r="B43" s="347" t="s">
        <v>303</v>
      </c>
      <c r="C43" s="328">
        <v>90.3</v>
      </c>
      <c r="D43" s="329">
        <v>90.983333333333348</v>
      </c>
      <c r="E43" s="329">
        <v>88.966666666666697</v>
      </c>
      <c r="F43" s="329">
        <v>87.633333333333354</v>
      </c>
      <c r="G43" s="329">
        <v>85.616666666666703</v>
      </c>
      <c r="H43" s="329">
        <v>92.316666666666691</v>
      </c>
      <c r="I43" s="329">
        <v>94.333333333333343</v>
      </c>
      <c r="J43" s="329">
        <v>95.666666666666686</v>
      </c>
      <c r="K43" s="328">
        <v>93</v>
      </c>
      <c r="L43" s="328">
        <v>89.65</v>
      </c>
      <c r="M43" s="328">
        <v>8.5863899999999997</v>
      </c>
      <c r="N43" s="1"/>
      <c r="O43" s="1"/>
    </row>
    <row r="44" spans="1:15" ht="12.75" customHeight="1">
      <c r="A44" s="30">
        <v>34</v>
      </c>
      <c r="B44" s="347" t="s">
        <v>55</v>
      </c>
      <c r="C44" s="328">
        <v>106.55</v>
      </c>
      <c r="D44" s="329">
        <v>108.96666666666665</v>
      </c>
      <c r="E44" s="329">
        <v>103.18333333333331</v>
      </c>
      <c r="F44" s="329">
        <v>99.816666666666649</v>
      </c>
      <c r="G44" s="329">
        <v>94.033333333333303</v>
      </c>
      <c r="H44" s="329">
        <v>112.33333333333331</v>
      </c>
      <c r="I44" s="329">
        <v>118.11666666666665</v>
      </c>
      <c r="J44" s="329">
        <v>121.48333333333332</v>
      </c>
      <c r="K44" s="328">
        <v>114.75</v>
      </c>
      <c r="L44" s="328">
        <v>105.6</v>
      </c>
      <c r="M44" s="328">
        <v>464.63979</v>
      </c>
      <c r="N44" s="1"/>
      <c r="O44" s="1"/>
    </row>
    <row r="45" spans="1:15" ht="12.75" customHeight="1">
      <c r="A45" s="30">
        <v>35</v>
      </c>
      <c r="B45" s="347" t="s">
        <v>57</v>
      </c>
      <c r="C45" s="328">
        <v>2912.8</v>
      </c>
      <c r="D45" s="329">
        <v>2948</v>
      </c>
      <c r="E45" s="329">
        <v>2856</v>
      </c>
      <c r="F45" s="329">
        <v>2799.2</v>
      </c>
      <c r="G45" s="329">
        <v>2707.2</v>
      </c>
      <c r="H45" s="329">
        <v>3004.8</v>
      </c>
      <c r="I45" s="329">
        <v>3096.8</v>
      </c>
      <c r="J45" s="329">
        <v>3153.6000000000004</v>
      </c>
      <c r="K45" s="328">
        <v>3040</v>
      </c>
      <c r="L45" s="328">
        <v>2891.2</v>
      </c>
      <c r="M45" s="328">
        <v>39.71987</v>
      </c>
      <c r="N45" s="1"/>
      <c r="O45" s="1"/>
    </row>
    <row r="46" spans="1:15" ht="12.75" customHeight="1">
      <c r="A46" s="30">
        <v>36</v>
      </c>
      <c r="B46" s="347" t="s">
        <v>304</v>
      </c>
      <c r="C46" s="328">
        <v>168.65</v>
      </c>
      <c r="D46" s="329">
        <v>170.86666666666667</v>
      </c>
      <c r="E46" s="329">
        <v>165.78333333333336</v>
      </c>
      <c r="F46" s="329">
        <v>162.91666666666669</v>
      </c>
      <c r="G46" s="329">
        <v>157.83333333333337</v>
      </c>
      <c r="H46" s="329">
        <v>173.73333333333335</v>
      </c>
      <c r="I46" s="329">
        <v>178.81666666666666</v>
      </c>
      <c r="J46" s="329">
        <v>181.68333333333334</v>
      </c>
      <c r="K46" s="328">
        <v>175.95</v>
      </c>
      <c r="L46" s="328">
        <v>168</v>
      </c>
      <c r="M46" s="328">
        <v>3.39317</v>
      </c>
      <c r="N46" s="1"/>
      <c r="O46" s="1"/>
    </row>
    <row r="47" spans="1:15" ht="12.75" customHeight="1">
      <c r="A47" s="30">
        <v>37</v>
      </c>
      <c r="B47" s="347" t="s">
        <v>306</v>
      </c>
      <c r="C47" s="328">
        <v>1936.3</v>
      </c>
      <c r="D47" s="329">
        <v>1921.8333333333333</v>
      </c>
      <c r="E47" s="329">
        <v>1898.1166666666666</v>
      </c>
      <c r="F47" s="329">
        <v>1859.9333333333334</v>
      </c>
      <c r="G47" s="329">
        <v>1836.2166666666667</v>
      </c>
      <c r="H47" s="329">
        <v>1960.0166666666664</v>
      </c>
      <c r="I47" s="329">
        <v>1983.7333333333331</v>
      </c>
      <c r="J47" s="329">
        <v>2021.9166666666663</v>
      </c>
      <c r="K47" s="328">
        <v>1945.55</v>
      </c>
      <c r="L47" s="328">
        <v>1883.65</v>
      </c>
      <c r="M47" s="328">
        <v>8.2926199999999994</v>
      </c>
      <c r="N47" s="1"/>
      <c r="O47" s="1"/>
    </row>
    <row r="48" spans="1:15" ht="12.75" customHeight="1">
      <c r="A48" s="30">
        <v>38</v>
      </c>
      <c r="B48" s="347" t="s">
        <v>305</v>
      </c>
      <c r="C48" s="328">
        <v>2652.25</v>
      </c>
      <c r="D48" s="329">
        <v>2654.15</v>
      </c>
      <c r="E48" s="329">
        <v>2626.15</v>
      </c>
      <c r="F48" s="329">
        <v>2600.0500000000002</v>
      </c>
      <c r="G48" s="329">
        <v>2572.0500000000002</v>
      </c>
      <c r="H48" s="329">
        <v>2680.25</v>
      </c>
      <c r="I48" s="329">
        <v>2708.25</v>
      </c>
      <c r="J48" s="329">
        <v>2734.35</v>
      </c>
      <c r="K48" s="328">
        <v>2682.15</v>
      </c>
      <c r="L48" s="328">
        <v>2628.05</v>
      </c>
      <c r="M48" s="328">
        <v>6.6449999999999995E-2</v>
      </c>
      <c r="N48" s="1"/>
      <c r="O48" s="1"/>
    </row>
    <row r="49" spans="1:15" ht="12.75" customHeight="1">
      <c r="A49" s="30">
        <v>39</v>
      </c>
      <c r="B49" s="347" t="s">
        <v>240</v>
      </c>
      <c r="C49" s="328">
        <v>1696.05</v>
      </c>
      <c r="D49" s="329">
        <v>1671.3999999999999</v>
      </c>
      <c r="E49" s="329">
        <v>1646.6999999999998</v>
      </c>
      <c r="F49" s="329">
        <v>1597.35</v>
      </c>
      <c r="G49" s="329">
        <v>1572.6499999999999</v>
      </c>
      <c r="H49" s="329">
        <v>1720.7499999999998</v>
      </c>
      <c r="I49" s="329">
        <v>1745.45</v>
      </c>
      <c r="J49" s="329">
        <v>1794.7999999999997</v>
      </c>
      <c r="K49" s="328">
        <v>1696.1</v>
      </c>
      <c r="L49" s="328">
        <v>1622.05</v>
      </c>
      <c r="M49" s="328">
        <v>3.5838100000000002</v>
      </c>
      <c r="N49" s="1"/>
      <c r="O49" s="1"/>
    </row>
    <row r="50" spans="1:15" ht="12.75" customHeight="1">
      <c r="A50" s="30">
        <v>40</v>
      </c>
      <c r="B50" s="347" t="s">
        <v>307</v>
      </c>
      <c r="C50" s="328">
        <v>8946.25</v>
      </c>
      <c r="D50" s="329">
        <v>8997.6833333333325</v>
      </c>
      <c r="E50" s="329">
        <v>8813.5666666666657</v>
      </c>
      <c r="F50" s="329">
        <v>8680.8833333333332</v>
      </c>
      <c r="G50" s="329">
        <v>8496.7666666666664</v>
      </c>
      <c r="H50" s="329">
        <v>9130.366666666665</v>
      </c>
      <c r="I50" s="329">
        <v>9314.4833333333299</v>
      </c>
      <c r="J50" s="329">
        <v>9447.1666666666642</v>
      </c>
      <c r="K50" s="328">
        <v>9181.7999999999993</v>
      </c>
      <c r="L50" s="328">
        <v>8865</v>
      </c>
      <c r="M50" s="328">
        <v>0.27958</v>
      </c>
      <c r="N50" s="1"/>
      <c r="O50" s="1"/>
    </row>
    <row r="51" spans="1:15" ht="12.75" customHeight="1">
      <c r="A51" s="30">
        <v>41</v>
      </c>
      <c r="B51" s="347" t="s">
        <v>59</v>
      </c>
      <c r="C51" s="328">
        <v>1162.0999999999999</v>
      </c>
      <c r="D51" s="329">
        <v>1169.2333333333333</v>
      </c>
      <c r="E51" s="329">
        <v>1143.4666666666667</v>
      </c>
      <c r="F51" s="329">
        <v>1124.8333333333333</v>
      </c>
      <c r="G51" s="329">
        <v>1099.0666666666666</v>
      </c>
      <c r="H51" s="329">
        <v>1187.8666666666668</v>
      </c>
      <c r="I51" s="329">
        <v>1213.6333333333337</v>
      </c>
      <c r="J51" s="329">
        <v>1232.2666666666669</v>
      </c>
      <c r="K51" s="328">
        <v>1195</v>
      </c>
      <c r="L51" s="328">
        <v>1150.5999999999999</v>
      </c>
      <c r="M51" s="328">
        <v>16.116029999999999</v>
      </c>
      <c r="N51" s="1"/>
      <c r="O51" s="1"/>
    </row>
    <row r="52" spans="1:15" ht="12.75" customHeight="1">
      <c r="A52" s="30">
        <v>42</v>
      </c>
      <c r="B52" s="347" t="s">
        <v>60</v>
      </c>
      <c r="C52" s="328">
        <v>630.4</v>
      </c>
      <c r="D52" s="329">
        <v>633.4</v>
      </c>
      <c r="E52" s="329">
        <v>622.79999999999995</v>
      </c>
      <c r="F52" s="329">
        <v>615.19999999999993</v>
      </c>
      <c r="G52" s="329">
        <v>604.59999999999991</v>
      </c>
      <c r="H52" s="329">
        <v>641</v>
      </c>
      <c r="I52" s="329">
        <v>651.60000000000014</v>
      </c>
      <c r="J52" s="329">
        <v>659.2</v>
      </c>
      <c r="K52" s="328">
        <v>644</v>
      </c>
      <c r="L52" s="328">
        <v>625.79999999999995</v>
      </c>
      <c r="M52" s="328">
        <v>16.633389999999999</v>
      </c>
      <c r="N52" s="1"/>
      <c r="O52" s="1"/>
    </row>
    <row r="53" spans="1:15" ht="12.75" customHeight="1">
      <c r="A53" s="30">
        <v>43</v>
      </c>
      <c r="B53" s="347" t="s">
        <v>308</v>
      </c>
      <c r="C53" s="328">
        <v>432.75</v>
      </c>
      <c r="D53" s="329">
        <v>440.81666666666666</v>
      </c>
      <c r="E53" s="329">
        <v>416.93333333333334</v>
      </c>
      <c r="F53" s="329">
        <v>401.11666666666667</v>
      </c>
      <c r="G53" s="329">
        <v>377.23333333333335</v>
      </c>
      <c r="H53" s="329">
        <v>456.63333333333333</v>
      </c>
      <c r="I53" s="329">
        <v>480.51666666666665</v>
      </c>
      <c r="J53" s="329">
        <v>496.33333333333331</v>
      </c>
      <c r="K53" s="328">
        <v>464.7</v>
      </c>
      <c r="L53" s="328">
        <v>425</v>
      </c>
      <c r="M53" s="328">
        <v>4.8886099999999999</v>
      </c>
      <c r="N53" s="1"/>
      <c r="O53" s="1"/>
    </row>
    <row r="54" spans="1:15" ht="12.75" customHeight="1">
      <c r="A54" s="30">
        <v>44</v>
      </c>
      <c r="B54" s="347" t="s">
        <v>61</v>
      </c>
      <c r="C54" s="328">
        <v>694.95</v>
      </c>
      <c r="D54" s="329">
        <v>701.19999999999993</v>
      </c>
      <c r="E54" s="329">
        <v>681.99999999999989</v>
      </c>
      <c r="F54" s="329">
        <v>669.05</v>
      </c>
      <c r="G54" s="329">
        <v>649.84999999999991</v>
      </c>
      <c r="H54" s="329">
        <v>714.14999999999986</v>
      </c>
      <c r="I54" s="329">
        <v>733.34999999999991</v>
      </c>
      <c r="J54" s="329">
        <v>746.29999999999984</v>
      </c>
      <c r="K54" s="328">
        <v>720.4</v>
      </c>
      <c r="L54" s="328">
        <v>688.25</v>
      </c>
      <c r="M54" s="328">
        <v>232.24755999999999</v>
      </c>
      <c r="N54" s="1"/>
      <c r="O54" s="1"/>
    </row>
    <row r="55" spans="1:15" ht="12.75" customHeight="1">
      <c r="A55" s="30">
        <v>45</v>
      </c>
      <c r="B55" s="347" t="s">
        <v>62</v>
      </c>
      <c r="C55" s="328">
        <v>3422.35</v>
      </c>
      <c r="D55" s="329">
        <v>3415.9166666666665</v>
      </c>
      <c r="E55" s="329">
        <v>3391.833333333333</v>
      </c>
      <c r="F55" s="329">
        <v>3361.3166666666666</v>
      </c>
      <c r="G55" s="329">
        <v>3337.2333333333331</v>
      </c>
      <c r="H55" s="329">
        <v>3446.4333333333329</v>
      </c>
      <c r="I55" s="329">
        <v>3470.516666666666</v>
      </c>
      <c r="J55" s="329">
        <v>3501.0333333333328</v>
      </c>
      <c r="K55" s="328">
        <v>3440</v>
      </c>
      <c r="L55" s="328">
        <v>3385.4</v>
      </c>
      <c r="M55" s="328">
        <v>3.5015399999999999</v>
      </c>
      <c r="N55" s="1"/>
      <c r="O55" s="1"/>
    </row>
    <row r="56" spans="1:15" ht="12.75" customHeight="1">
      <c r="A56" s="30">
        <v>46</v>
      </c>
      <c r="B56" s="347" t="s">
        <v>312</v>
      </c>
      <c r="C56" s="328">
        <v>163.95</v>
      </c>
      <c r="D56" s="329">
        <v>163.88333333333333</v>
      </c>
      <c r="E56" s="329">
        <v>162.16666666666666</v>
      </c>
      <c r="F56" s="329">
        <v>160.38333333333333</v>
      </c>
      <c r="G56" s="329">
        <v>158.66666666666666</v>
      </c>
      <c r="H56" s="329">
        <v>165.66666666666666</v>
      </c>
      <c r="I56" s="329">
        <v>167.38333333333335</v>
      </c>
      <c r="J56" s="329">
        <v>169.16666666666666</v>
      </c>
      <c r="K56" s="328">
        <v>165.6</v>
      </c>
      <c r="L56" s="328">
        <v>162.1</v>
      </c>
      <c r="M56" s="328">
        <v>4.8660300000000003</v>
      </c>
      <c r="N56" s="1"/>
      <c r="O56" s="1"/>
    </row>
    <row r="57" spans="1:15" ht="12.75" customHeight="1">
      <c r="A57" s="30">
        <v>47</v>
      </c>
      <c r="B57" s="347" t="s">
        <v>313</v>
      </c>
      <c r="C57" s="328">
        <v>1008.05</v>
      </c>
      <c r="D57" s="329">
        <v>1031.6833333333334</v>
      </c>
      <c r="E57" s="329">
        <v>976.36666666666679</v>
      </c>
      <c r="F57" s="329">
        <v>944.68333333333339</v>
      </c>
      <c r="G57" s="329">
        <v>889.36666666666679</v>
      </c>
      <c r="H57" s="329">
        <v>1063.3666666666668</v>
      </c>
      <c r="I57" s="329">
        <v>1118.6833333333334</v>
      </c>
      <c r="J57" s="329">
        <v>1150.3666666666668</v>
      </c>
      <c r="K57" s="328">
        <v>1087</v>
      </c>
      <c r="L57" s="328">
        <v>1000</v>
      </c>
      <c r="M57" s="328">
        <v>6.5020800000000003</v>
      </c>
      <c r="N57" s="1"/>
      <c r="O57" s="1"/>
    </row>
    <row r="58" spans="1:15" ht="12.75" customHeight="1">
      <c r="A58" s="30">
        <v>48</v>
      </c>
      <c r="B58" s="347" t="s">
        <v>64</v>
      </c>
      <c r="C58" s="328">
        <v>15467.45</v>
      </c>
      <c r="D58" s="329">
        <v>15540.833333333334</v>
      </c>
      <c r="E58" s="329">
        <v>15231.666666666668</v>
      </c>
      <c r="F58" s="329">
        <v>14995.883333333333</v>
      </c>
      <c r="G58" s="329">
        <v>14686.716666666667</v>
      </c>
      <c r="H58" s="329">
        <v>15776.616666666669</v>
      </c>
      <c r="I58" s="329">
        <v>16085.783333333336</v>
      </c>
      <c r="J58" s="329">
        <v>16321.566666666669</v>
      </c>
      <c r="K58" s="328">
        <v>15850</v>
      </c>
      <c r="L58" s="328">
        <v>15305.05</v>
      </c>
      <c r="M58" s="328">
        <v>4.7640500000000001</v>
      </c>
      <c r="N58" s="1"/>
      <c r="O58" s="1"/>
    </row>
    <row r="59" spans="1:15" ht="12" customHeight="1">
      <c r="A59" s="30">
        <v>49</v>
      </c>
      <c r="B59" s="347" t="s">
        <v>245</v>
      </c>
      <c r="C59" s="328">
        <v>5003.2</v>
      </c>
      <c r="D59" s="329">
        <v>5078.3500000000004</v>
      </c>
      <c r="E59" s="329">
        <v>4906.7000000000007</v>
      </c>
      <c r="F59" s="329">
        <v>4810.2000000000007</v>
      </c>
      <c r="G59" s="329">
        <v>4638.5500000000011</v>
      </c>
      <c r="H59" s="329">
        <v>5174.8500000000004</v>
      </c>
      <c r="I59" s="329">
        <v>5346.5</v>
      </c>
      <c r="J59" s="329">
        <v>5443</v>
      </c>
      <c r="K59" s="328">
        <v>5250</v>
      </c>
      <c r="L59" s="328">
        <v>4981.8500000000004</v>
      </c>
      <c r="M59" s="328">
        <v>0.27643000000000001</v>
      </c>
      <c r="N59" s="1"/>
      <c r="O59" s="1"/>
    </row>
    <row r="60" spans="1:15" ht="12.75" customHeight="1">
      <c r="A60" s="30">
        <v>50</v>
      </c>
      <c r="B60" s="347" t="s">
        <v>65</v>
      </c>
      <c r="C60" s="328">
        <v>6584.9</v>
      </c>
      <c r="D60" s="329">
        <v>6626.6333333333341</v>
      </c>
      <c r="E60" s="329">
        <v>6459.2666666666682</v>
      </c>
      <c r="F60" s="329">
        <v>6333.6333333333341</v>
      </c>
      <c r="G60" s="329">
        <v>6166.2666666666682</v>
      </c>
      <c r="H60" s="329">
        <v>6752.2666666666682</v>
      </c>
      <c r="I60" s="329">
        <v>6919.633333333335</v>
      </c>
      <c r="J60" s="329">
        <v>7045.2666666666682</v>
      </c>
      <c r="K60" s="328">
        <v>6794</v>
      </c>
      <c r="L60" s="328">
        <v>6501</v>
      </c>
      <c r="M60" s="328">
        <v>20.915610000000001</v>
      </c>
      <c r="N60" s="1"/>
      <c r="O60" s="1"/>
    </row>
    <row r="61" spans="1:15" ht="12.75" customHeight="1">
      <c r="A61" s="30">
        <v>51</v>
      </c>
      <c r="B61" s="347" t="s">
        <v>314</v>
      </c>
      <c r="C61" s="328">
        <v>2926.1</v>
      </c>
      <c r="D61" s="329">
        <v>2938.5500000000006</v>
      </c>
      <c r="E61" s="329">
        <v>2882.1000000000013</v>
      </c>
      <c r="F61" s="329">
        <v>2838.1000000000008</v>
      </c>
      <c r="G61" s="329">
        <v>2781.6500000000015</v>
      </c>
      <c r="H61" s="329">
        <v>2982.5500000000011</v>
      </c>
      <c r="I61" s="329">
        <v>3039.0000000000009</v>
      </c>
      <c r="J61" s="329">
        <v>3083.0000000000009</v>
      </c>
      <c r="K61" s="328">
        <v>2995</v>
      </c>
      <c r="L61" s="328">
        <v>2894.55</v>
      </c>
      <c r="M61" s="328">
        <v>0.72813000000000005</v>
      </c>
      <c r="N61" s="1"/>
      <c r="O61" s="1"/>
    </row>
    <row r="62" spans="1:15" ht="12.75" customHeight="1">
      <c r="A62" s="30">
        <v>52</v>
      </c>
      <c r="B62" s="347" t="s">
        <v>66</v>
      </c>
      <c r="C62" s="328">
        <v>1958.75</v>
      </c>
      <c r="D62" s="329">
        <v>1972.3999999999999</v>
      </c>
      <c r="E62" s="329">
        <v>1924.7999999999997</v>
      </c>
      <c r="F62" s="329">
        <v>1890.85</v>
      </c>
      <c r="G62" s="329">
        <v>1843.2499999999998</v>
      </c>
      <c r="H62" s="329">
        <v>2006.3499999999997</v>
      </c>
      <c r="I62" s="329">
        <v>2053.9499999999998</v>
      </c>
      <c r="J62" s="329">
        <v>2087.8999999999996</v>
      </c>
      <c r="K62" s="328">
        <v>2020</v>
      </c>
      <c r="L62" s="328">
        <v>1938.45</v>
      </c>
      <c r="M62" s="328">
        <v>3.46265</v>
      </c>
      <c r="N62" s="1"/>
      <c r="O62" s="1"/>
    </row>
    <row r="63" spans="1:15" ht="12.75" customHeight="1">
      <c r="A63" s="30">
        <v>53</v>
      </c>
      <c r="B63" s="347" t="s">
        <v>315</v>
      </c>
      <c r="C63" s="328">
        <v>449.3</v>
      </c>
      <c r="D63" s="329">
        <v>451.76666666666665</v>
      </c>
      <c r="E63" s="329">
        <v>441.5333333333333</v>
      </c>
      <c r="F63" s="329">
        <v>433.76666666666665</v>
      </c>
      <c r="G63" s="329">
        <v>423.5333333333333</v>
      </c>
      <c r="H63" s="329">
        <v>459.5333333333333</v>
      </c>
      <c r="I63" s="329">
        <v>469.76666666666665</v>
      </c>
      <c r="J63" s="329">
        <v>477.5333333333333</v>
      </c>
      <c r="K63" s="328">
        <v>462</v>
      </c>
      <c r="L63" s="328">
        <v>444</v>
      </c>
      <c r="M63" s="328">
        <v>63.21734</v>
      </c>
      <c r="N63" s="1"/>
      <c r="O63" s="1"/>
    </row>
    <row r="64" spans="1:15" ht="12.75" customHeight="1">
      <c r="A64" s="30">
        <v>54</v>
      </c>
      <c r="B64" s="347" t="s">
        <v>67</v>
      </c>
      <c r="C64" s="328">
        <v>266.5</v>
      </c>
      <c r="D64" s="329">
        <v>270.51666666666665</v>
      </c>
      <c r="E64" s="329">
        <v>259.48333333333329</v>
      </c>
      <c r="F64" s="329">
        <v>252.46666666666664</v>
      </c>
      <c r="G64" s="329">
        <v>241.43333333333328</v>
      </c>
      <c r="H64" s="329">
        <v>277.5333333333333</v>
      </c>
      <c r="I64" s="329">
        <v>288.56666666666661</v>
      </c>
      <c r="J64" s="329">
        <v>295.58333333333331</v>
      </c>
      <c r="K64" s="328">
        <v>281.55</v>
      </c>
      <c r="L64" s="328">
        <v>263.5</v>
      </c>
      <c r="M64" s="328">
        <v>166.63614000000001</v>
      </c>
      <c r="N64" s="1"/>
      <c r="O64" s="1"/>
    </row>
    <row r="65" spans="1:15" ht="12.75" customHeight="1">
      <c r="A65" s="30">
        <v>55</v>
      </c>
      <c r="B65" s="347" t="s">
        <v>68</v>
      </c>
      <c r="C65" s="328">
        <v>101.85</v>
      </c>
      <c r="D65" s="329">
        <v>102.83333333333333</v>
      </c>
      <c r="E65" s="329">
        <v>100.21666666666665</v>
      </c>
      <c r="F65" s="329">
        <v>98.583333333333329</v>
      </c>
      <c r="G65" s="329">
        <v>95.966666666666654</v>
      </c>
      <c r="H65" s="329">
        <v>104.46666666666665</v>
      </c>
      <c r="I65" s="329">
        <v>107.08333333333333</v>
      </c>
      <c r="J65" s="329">
        <v>108.71666666666665</v>
      </c>
      <c r="K65" s="328">
        <v>105.45</v>
      </c>
      <c r="L65" s="328">
        <v>101.2</v>
      </c>
      <c r="M65" s="328">
        <v>712.91980999999998</v>
      </c>
      <c r="N65" s="1"/>
      <c r="O65" s="1"/>
    </row>
    <row r="66" spans="1:15" ht="12.75" customHeight="1">
      <c r="A66" s="30">
        <v>56</v>
      </c>
      <c r="B66" s="347" t="s">
        <v>246</v>
      </c>
      <c r="C66" s="328">
        <v>48.6</v>
      </c>
      <c r="D66" s="329">
        <v>48.9</v>
      </c>
      <c r="E66" s="329">
        <v>47.5</v>
      </c>
      <c r="F66" s="329">
        <v>46.4</v>
      </c>
      <c r="G66" s="329">
        <v>45</v>
      </c>
      <c r="H66" s="329">
        <v>50</v>
      </c>
      <c r="I66" s="329">
        <v>51.399999999999991</v>
      </c>
      <c r="J66" s="329">
        <v>52.5</v>
      </c>
      <c r="K66" s="328">
        <v>50.3</v>
      </c>
      <c r="L66" s="328">
        <v>47.8</v>
      </c>
      <c r="M66" s="328">
        <v>65.269379999999998</v>
      </c>
      <c r="N66" s="1"/>
      <c r="O66" s="1"/>
    </row>
    <row r="67" spans="1:15" ht="12.75" customHeight="1">
      <c r="A67" s="30">
        <v>57</v>
      </c>
      <c r="B67" s="347" t="s">
        <v>309</v>
      </c>
      <c r="C67" s="328">
        <v>2845.55</v>
      </c>
      <c r="D67" s="329">
        <v>2836.1166666666663</v>
      </c>
      <c r="E67" s="329">
        <v>2801.3833333333328</v>
      </c>
      <c r="F67" s="329">
        <v>2757.2166666666662</v>
      </c>
      <c r="G67" s="329">
        <v>2722.4833333333327</v>
      </c>
      <c r="H67" s="329">
        <v>2880.2833333333328</v>
      </c>
      <c r="I67" s="329">
        <v>2915.0166666666664</v>
      </c>
      <c r="J67" s="329">
        <v>2959.1833333333329</v>
      </c>
      <c r="K67" s="328">
        <v>2870.85</v>
      </c>
      <c r="L67" s="328">
        <v>2791.95</v>
      </c>
      <c r="M67" s="328">
        <v>0.55345999999999995</v>
      </c>
      <c r="N67" s="1"/>
      <c r="O67" s="1"/>
    </row>
    <row r="68" spans="1:15" ht="12.75" customHeight="1">
      <c r="A68" s="30">
        <v>58</v>
      </c>
      <c r="B68" s="347" t="s">
        <v>69</v>
      </c>
      <c r="C68" s="328">
        <v>1808.95</v>
      </c>
      <c r="D68" s="329">
        <v>1813.1333333333332</v>
      </c>
      <c r="E68" s="329">
        <v>1788.5166666666664</v>
      </c>
      <c r="F68" s="329">
        <v>1768.0833333333333</v>
      </c>
      <c r="G68" s="329">
        <v>1743.4666666666665</v>
      </c>
      <c r="H68" s="329">
        <v>1833.5666666666664</v>
      </c>
      <c r="I68" s="329">
        <v>1858.1833333333332</v>
      </c>
      <c r="J68" s="329">
        <v>1878.6166666666663</v>
      </c>
      <c r="K68" s="328">
        <v>1837.75</v>
      </c>
      <c r="L68" s="328">
        <v>1792.7</v>
      </c>
      <c r="M68" s="328">
        <v>5.7771100000000004</v>
      </c>
      <c r="N68" s="1"/>
      <c r="O68" s="1"/>
    </row>
    <row r="69" spans="1:15" ht="12.75" customHeight="1">
      <c r="A69" s="30">
        <v>59</v>
      </c>
      <c r="B69" s="347" t="s">
        <v>317</v>
      </c>
      <c r="C69" s="328">
        <v>4440.8999999999996</v>
      </c>
      <c r="D69" s="329">
        <v>4471.2166666666662</v>
      </c>
      <c r="E69" s="329">
        <v>4369.6833333333325</v>
      </c>
      <c r="F69" s="329">
        <v>4298.4666666666662</v>
      </c>
      <c r="G69" s="329">
        <v>4196.9333333333325</v>
      </c>
      <c r="H69" s="329">
        <v>4542.4333333333325</v>
      </c>
      <c r="I69" s="329">
        <v>4643.9666666666672</v>
      </c>
      <c r="J69" s="329">
        <v>4715.1833333333325</v>
      </c>
      <c r="K69" s="328">
        <v>4572.75</v>
      </c>
      <c r="L69" s="328">
        <v>4400</v>
      </c>
      <c r="M69" s="328">
        <v>0.14077000000000001</v>
      </c>
      <c r="N69" s="1"/>
      <c r="O69" s="1"/>
    </row>
    <row r="70" spans="1:15" ht="12.75" customHeight="1">
      <c r="A70" s="30">
        <v>60</v>
      </c>
      <c r="B70" s="347" t="s">
        <v>247</v>
      </c>
      <c r="C70" s="328">
        <v>924.1</v>
      </c>
      <c r="D70" s="329">
        <v>927.18333333333339</v>
      </c>
      <c r="E70" s="329">
        <v>914.36666666666679</v>
      </c>
      <c r="F70" s="329">
        <v>904.63333333333344</v>
      </c>
      <c r="G70" s="329">
        <v>891.81666666666683</v>
      </c>
      <c r="H70" s="329">
        <v>936.91666666666674</v>
      </c>
      <c r="I70" s="329">
        <v>949.73333333333335</v>
      </c>
      <c r="J70" s="329">
        <v>959.4666666666667</v>
      </c>
      <c r="K70" s="328">
        <v>940</v>
      </c>
      <c r="L70" s="328">
        <v>917.45</v>
      </c>
      <c r="M70" s="328">
        <v>0.48887000000000003</v>
      </c>
      <c r="N70" s="1"/>
      <c r="O70" s="1"/>
    </row>
    <row r="71" spans="1:15" ht="12.75" customHeight="1">
      <c r="A71" s="30">
        <v>61</v>
      </c>
      <c r="B71" s="347" t="s">
        <v>318</v>
      </c>
      <c r="C71" s="328">
        <v>475.4</v>
      </c>
      <c r="D71" s="329">
        <v>473.56666666666661</v>
      </c>
      <c r="E71" s="329">
        <v>466.18333333333322</v>
      </c>
      <c r="F71" s="329">
        <v>456.96666666666664</v>
      </c>
      <c r="G71" s="329">
        <v>449.58333333333326</v>
      </c>
      <c r="H71" s="329">
        <v>482.78333333333319</v>
      </c>
      <c r="I71" s="329">
        <v>490.16666666666663</v>
      </c>
      <c r="J71" s="329">
        <v>499.38333333333316</v>
      </c>
      <c r="K71" s="328">
        <v>480.95</v>
      </c>
      <c r="L71" s="328">
        <v>464.35</v>
      </c>
      <c r="M71" s="328">
        <v>4.1813099999999999</v>
      </c>
      <c r="N71" s="1"/>
      <c r="O71" s="1"/>
    </row>
    <row r="72" spans="1:15" ht="12.75" customHeight="1">
      <c r="A72" s="30">
        <v>62</v>
      </c>
      <c r="B72" s="347" t="s">
        <v>71</v>
      </c>
      <c r="C72" s="328">
        <v>216.75</v>
      </c>
      <c r="D72" s="329">
        <v>219.63333333333333</v>
      </c>
      <c r="E72" s="329">
        <v>212.76666666666665</v>
      </c>
      <c r="F72" s="329">
        <v>208.78333333333333</v>
      </c>
      <c r="G72" s="329">
        <v>201.91666666666666</v>
      </c>
      <c r="H72" s="329">
        <v>223.61666666666665</v>
      </c>
      <c r="I72" s="329">
        <v>230.48333333333332</v>
      </c>
      <c r="J72" s="329">
        <v>234.46666666666664</v>
      </c>
      <c r="K72" s="328">
        <v>226.5</v>
      </c>
      <c r="L72" s="328">
        <v>215.65</v>
      </c>
      <c r="M72" s="328">
        <v>124.42898</v>
      </c>
      <c r="N72" s="1"/>
      <c r="O72" s="1"/>
    </row>
    <row r="73" spans="1:15" ht="12.75" customHeight="1">
      <c r="A73" s="30">
        <v>63</v>
      </c>
      <c r="B73" s="347" t="s">
        <v>310</v>
      </c>
      <c r="C73" s="328">
        <v>1473.5</v>
      </c>
      <c r="D73" s="329">
        <v>1470.8666666666668</v>
      </c>
      <c r="E73" s="329">
        <v>1437.7833333333335</v>
      </c>
      <c r="F73" s="329">
        <v>1402.0666666666668</v>
      </c>
      <c r="G73" s="329">
        <v>1368.9833333333336</v>
      </c>
      <c r="H73" s="329">
        <v>1506.5833333333335</v>
      </c>
      <c r="I73" s="329">
        <v>1539.6666666666665</v>
      </c>
      <c r="J73" s="329">
        <v>1575.3833333333334</v>
      </c>
      <c r="K73" s="328">
        <v>1503.95</v>
      </c>
      <c r="L73" s="328">
        <v>1435.15</v>
      </c>
      <c r="M73" s="328">
        <v>3.9032200000000001</v>
      </c>
      <c r="N73" s="1"/>
      <c r="O73" s="1"/>
    </row>
    <row r="74" spans="1:15" ht="12.75" customHeight="1">
      <c r="A74" s="30">
        <v>64</v>
      </c>
      <c r="B74" s="347" t="s">
        <v>72</v>
      </c>
      <c r="C74" s="328">
        <v>677.15</v>
      </c>
      <c r="D74" s="329">
        <v>683.05000000000007</v>
      </c>
      <c r="E74" s="329">
        <v>659.10000000000014</v>
      </c>
      <c r="F74" s="329">
        <v>641.05000000000007</v>
      </c>
      <c r="G74" s="329">
        <v>617.10000000000014</v>
      </c>
      <c r="H74" s="329">
        <v>701.10000000000014</v>
      </c>
      <c r="I74" s="329">
        <v>725.05000000000018</v>
      </c>
      <c r="J74" s="329">
        <v>743.10000000000014</v>
      </c>
      <c r="K74" s="328">
        <v>707</v>
      </c>
      <c r="L74" s="328">
        <v>665</v>
      </c>
      <c r="M74" s="328">
        <v>20.820239999999998</v>
      </c>
      <c r="N74" s="1"/>
      <c r="O74" s="1"/>
    </row>
    <row r="75" spans="1:15" ht="12.75" customHeight="1">
      <c r="A75" s="30">
        <v>65</v>
      </c>
      <c r="B75" s="347" t="s">
        <v>73</v>
      </c>
      <c r="C75" s="328">
        <v>637.95000000000005</v>
      </c>
      <c r="D75" s="329">
        <v>641.86666666666667</v>
      </c>
      <c r="E75" s="329">
        <v>629.0333333333333</v>
      </c>
      <c r="F75" s="329">
        <v>620.11666666666667</v>
      </c>
      <c r="G75" s="329">
        <v>607.2833333333333</v>
      </c>
      <c r="H75" s="329">
        <v>650.7833333333333</v>
      </c>
      <c r="I75" s="329">
        <v>663.61666666666656</v>
      </c>
      <c r="J75" s="329">
        <v>672.5333333333333</v>
      </c>
      <c r="K75" s="328">
        <v>654.70000000000005</v>
      </c>
      <c r="L75" s="328">
        <v>632.95000000000005</v>
      </c>
      <c r="M75" s="328">
        <v>29.128740000000001</v>
      </c>
      <c r="N75" s="1"/>
      <c r="O75" s="1"/>
    </row>
    <row r="76" spans="1:15" ht="12.75" customHeight="1">
      <c r="A76" s="30">
        <v>66</v>
      </c>
      <c r="B76" s="347" t="s">
        <v>319</v>
      </c>
      <c r="C76" s="328">
        <v>13674</v>
      </c>
      <c r="D76" s="329">
        <v>13249.466666666667</v>
      </c>
      <c r="E76" s="329">
        <v>12499.933333333334</v>
      </c>
      <c r="F76" s="329">
        <v>11325.866666666667</v>
      </c>
      <c r="G76" s="329">
        <v>10576.333333333334</v>
      </c>
      <c r="H76" s="329">
        <v>14423.533333333335</v>
      </c>
      <c r="I76" s="329">
        <v>15173.066666666668</v>
      </c>
      <c r="J76" s="329">
        <v>16347.133333333335</v>
      </c>
      <c r="K76" s="328">
        <v>13999</v>
      </c>
      <c r="L76" s="328">
        <v>12075.4</v>
      </c>
      <c r="M76" s="328">
        <v>0.23896000000000001</v>
      </c>
      <c r="N76" s="1"/>
      <c r="O76" s="1"/>
    </row>
    <row r="77" spans="1:15" ht="12.75" customHeight="1">
      <c r="A77" s="30">
        <v>67</v>
      </c>
      <c r="B77" s="347" t="s">
        <v>75</v>
      </c>
      <c r="C77" s="328">
        <v>697.75</v>
      </c>
      <c r="D77" s="329">
        <v>698.61666666666667</v>
      </c>
      <c r="E77" s="329">
        <v>689.73333333333335</v>
      </c>
      <c r="F77" s="329">
        <v>681.7166666666667</v>
      </c>
      <c r="G77" s="329">
        <v>672.83333333333337</v>
      </c>
      <c r="H77" s="329">
        <v>706.63333333333333</v>
      </c>
      <c r="I77" s="329">
        <v>715.51666666666677</v>
      </c>
      <c r="J77" s="329">
        <v>723.5333333333333</v>
      </c>
      <c r="K77" s="328">
        <v>707.5</v>
      </c>
      <c r="L77" s="328">
        <v>690.6</v>
      </c>
      <c r="M77" s="328">
        <v>59.893270000000001</v>
      </c>
      <c r="N77" s="1"/>
      <c r="O77" s="1"/>
    </row>
    <row r="78" spans="1:15" ht="12.75" customHeight="1">
      <c r="A78" s="30">
        <v>68</v>
      </c>
      <c r="B78" s="347" t="s">
        <v>76</v>
      </c>
      <c r="C78" s="328">
        <v>51.05</v>
      </c>
      <c r="D78" s="329">
        <v>51.35</v>
      </c>
      <c r="E78" s="329">
        <v>50.400000000000006</v>
      </c>
      <c r="F78" s="329">
        <v>49.750000000000007</v>
      </c>
      <c r="G78" s="329">
        <v>48.800000000000011</v>
      </c>
      <c r="H78" s="329">
        <v>52</v>
      </c>
      <c r="I78" s="329">
        <v>52.95</v>
      </c>
      <c r="J78" s="329">
        <v>53.599999999999994</v>
      </c>
      <c r="K78" s="328">
        <v>52.3</v>
      </c>
      <c r="L78" s="328">
        <v>50.7</v>
      </c>
      <c r="M78" s="328">
        <v>284.89526999999998</v>
      </c>
      <c r="N78" s="1"/>
      <c r="O78" s="1"/>
    </row>
    <row r="79" spans="1:15" ht="12.75" customHeight="1">
      <c r="A79" s="30">
        <v>69</v>
      </c>
      <c r="B79" s="347" t="s">
        <v>77</v>
      </c>
      <c r="C79" s="328">
        <v>333.2</v>
      </c>
      <c r="D79" s="329">
        <v>336.23333333333335</v>
      </c>
      <c r="E79" s="329">
        <v>328.4666666666667</v>
      </c>
      <c r="F79" s="329">
        <v>323.73333333333335</v>
      </c>
      <c r="G79" s="329">
        <v>315.9666666666667</v>
      </c>
      <c r="H79" s="329">
        <v>340.9666666666667</v>
      </c>
      <c r="I79" s="329">
        <v>348.73333333333335</v>
      </c>
      <c r="J79" s="329">
        <v>353.4666666666667</v>
      </c>
      <c r="K79" s="328">
        <v>344</v>
      </c>
      <c r="L79" s="328">
        <v>331.5</v>
      </c>
      <c r="M79" s="328">
        <v>51.336309999999997</v>
      </c>
      <c r="N79" s="1"/>
      <c r="O79" s="1"/>
    </row>
    <row r="80" spans="1:15" ht="12.75" customHeight="1">
      <c r="A80" s="30">
        <v>70</v>
      </c>
      <c r="B80" s="347" t="s">
        <v>320</v>
      </c>
      <c r="C80" s="328">
        <v>1097.8</v>
      </c>
      <c r="D80" s="329">
        <v>1102.5833333333333</v>
      </c>
      <c r="E80" s="329">
        <v>1080.2166666666665</v>
      </c>
      <c r="F80" s="329">
        <v>1062.6333333333332</v>
      </c>
      <c r="G80" s="329">
        <v>1040.2666666666664</v>
      </c>
      <c r="H80" s="329">
        <v>1120.1666666666665</v>
      </c>
      <c r="I80" s="329">
        <v>1142.5333333333333</v>
      </c>
      <c r="J80" s="329">
        <v>1160.1166666666666</v>
      </c>
      <c r="K80" s="328">
        <v>1124.95</v>
      </c>
      <c r="L80" s="328">
        <v>1085</v>
      </c>
      <c r="M80" s="328">
        <v>2.2437399999999998</v>
      </c>
      <c r="N80" s="1"/>
      <c r="O80" s="1"/>
    </row>
    <row r="81" spans="1:15" ht="12.75" customHeight="1">
      <c r="A81" s="30">
        <v>71</v>
      </c>
      <c r="B81" s="347" t="s">
        <v>322</v>
      </c>
      <c r="C81" s="328">
        <v>5952.75</v>
      </c>
      <c r="D81" s="329">
        <v>5971.083333333333</v>
      </c>
      <c r="E81" s="329">
        <v>5892.1666666666661</v>
      </c>
      <c r="F81" s="329">
        <v>5831.583333333333</v>
      </c>
      <c r="G81" s="329">
        <v>5752.6666666666661</v>
      </c>
      <c r="H81" s="329">
        <v>6031.6666666666661</v>
      </c>
      <c r="I81" s="329">
        <v>6110.5833333333321</v>
      </c>
      <c r="J81" s="329">
        <v>6171.1666666666661</v>
      </c>
      <c r="K81" s="328">
        <v>6050</v>
      </c>
      <c r="L81" s="328">
        <v>5910.5</v>
      </c>
      <c r="M81" s="328">
        <v>0.12756999999999999</v>
      </c>
      <c r="N81" s="1"/>
      <c r="O81" s="1"/>
    </row>
    <row r="82" spans="1:15" ht="12.75" customHeight="1">
      <c r="A82" s="30">
        <v>72</v>
      </c>
      <c r="B82" s="347" t="s">
        <v>323</v>
      </c>
      <c r="C82" s="328">
        <v>981</v>
      </c>
      <c r="D82" s="329">
        <v>987.31666666666661</v>
      </c>
      <c r="E82" s="329">
        <v>959.63333333333321</v>
      </c>
      <c r="F82" s="329">
        <v>938.26666666666665</v>
      </c>
      <c r="G82" s="329">
        <v>910.58333333333326</v>
      </c>
      <c r="H82" s="329">
        <v>1008.6833333333332</v>
      </c>
      <c r="I82" s="329">
        <v>1036.3666666666666</v>
      </c>
      <c r="J82" s="329">
        <v>1057.7333333333331</v>
      </c>
      <c r="K82" s="328">
        <v>1015</v>
      </c>
      <c r="L82" s="328">
        <v>965.95</v>
      </c>
      <c r="M82" s="328">
        <v>0.97004999999999997</v>
      </c>
      <c r="N82" s="1"/>
      <c r="O82" s="1"/>
    </row>
    <row r="83" spans="1:15" ht="12.75" customHeight="1">
      <c r="A83" s="30">
        <v>73</v>
      </c>
      <c r="B83" s="347" t="s">
        <v>78</v>
      </c>
      <c r="C83" s="328">
        <v>14307.65</v>
      </c>
      <c r="D83" s="329">
        <v>14394.116666666667</v>
      </c>
      <c r="E83" s="329">
        <v>14146.583333333334</v>
      </c>
      <c r="F83" s="329">
        <v>13985.516666666666</v>
      </c>
      <c r="G83" s="329">
        <v>13737.983333333334</v>
      </c>
      <c r="H83" s="329">
        <v>14555.183333333334</v>
      </c>
      <c r="I83" s="329">
        <v>14802.716666666667</v>
      </c>
      <c r="J83" s="329">
        <v>14963.783333333335</v>
      </c>
      <c r="K83" s="328">
        <v>14641.65</v>
      </c>
      <c r="L83" s="328">
        <v>14233.05</v>
      </c>
      <c r="M83" s="328">
        <v>0.49214000000000002</v>
      </c>
      <c r="N83" s="1"/>
      <c r="O83" s="1"/>
    </row>
    <row r="84" spans="1:15" ht="12.75" customHeight="1">
      <c r="A84" s="30">
        <v>74</v>
      </c>
      <c r="B84" s="347" t="s">
        <v>80</v>
      </c>
      <c r="C84" s="328">
        <v>349</v>
      </c>
      <c r="D84" s="329">
        <v>349.5</v>
      </c>
      <c r="E84" s="329">
        <v>345</v>
      </c>
      <c r="F84" s="329">
        <v>341</v>
      </c>
      <c r="G84" s="329">
        <v>336.5</v>
      </c>
      <c r="H84" s="329">
        <v>353.5</v>
      </c>
      <c r="I84" s="329">
        <v>358</v>
      </c>
      <c r="J84" s="329">
        <v>362</v>
      </c>
      <c r="K84" s="328">
        <v>354</v>
      </c>
      <c r="L84" s="328">
        <v>345.5</v>
      </c>
      <c r="M84" s="328">
        <v>90.546040000000005</v>
      </c>
      <c r="N84" s="1"/>
      <c r="O84" s="1"/>
    </row>
    <row r="85" spans="1:15" ht="12.75" customHeight="1">
      <c r="A85" s="30">
        <v>75</v>
      </c>
      <c r="B85" s="347" t="s">
        <v>324</v>
      </c>
      <c r="C85" s="328">
        <v>447</v>
      </c>
      <c r="D85" s="329">
        <v>450.40000000000003</v>
      </c>
      <c r="E85" s="329">
        <v>437.60000000000008</v>
      </c>
      <c r="F85" s="329">
        <v>428.20000000000005</v>
      </c>
      <c r="G85" s="329">
        <v>415.40000000000009</v>
      </c>
      <c r="H85" s="329">
        <v>459.80000000000007</v>
      </c>
      <c r="I85" s="329">
        <v>472.6</v>
      </c>
      <c r="J85" s="329">
        <v>482.00000000000006</v>
      </c>
      <c r="K85" s="328">
        <v>463.2</v>
      </c>
      <c r="L85" s="328">
        <v>441</v>
      </c>
      <c r="M85" s="328">
        <v>3.2370000000000001</v>
      </c>
      <c r="N85" s="1"/>
      <c r="O85" s="1"/>
    </row>
    <row r="86" spans="1:15" ht="12.75" customHeight="1">
      <c r="A86" s="30">
        <v>76</v>
      </c>
      <c r="B86" s="347" t="s">
        <v>81</v>
      </c>
      <c r="C86" s="328">
        <v>3222.95</v>
      </c>
      <c r="D86" s="329">
        <v>3205.25</v>
      </c>
      <c r="E86" s="329">
        <v>3162.5</v>
      </c>
      <c r="F86" s="329">
        <v>3102.05</v>
      </c>
      <c r="G86" s="329">
        <v>3059.3</v>
      </c>
      <c r="H86" s="329">
        <v>3265.7</v>
      </c>
      <c r="I86" s="329">
        <v>3308.45</v>
      </c>
      <c r="J86" s="329">
        <v>3368.8999999999996</v>
      </c>
      <c r="K86" s="328">
        <v>3248</v>
      </c>
      <c r="L86" s="328">
        <v>3144.8</v>
      </c>
      <c r="M86" s="328">
        <v>4.9045699999999997</v>
      </c>
      <c r="N86" s="1"/>
      <c r="O86" s="1"/>
    </row>
    <row r="87" spans="1:15" ht="12.75" customHeight="1">
      <c r="A87" s="30">
        <v>77</v>
      </c>
      <c r="B87" s="347" t="s">
        <v>311</v>
      </c>
      <c r="C87" s="328">
        <v>2619.4499999999998</v>
      </c>
      <c r="D87" s="329">
        <v>2511.6166666666668</v>
      </c>
      <c r="E87" s="329">
        <v>2372.8333333333335</v>
      </c>
      <c r="F87" s="329">
        <v>2126.2166666666667</v>
      </c>
      <c r="G87" s="329">
        <v>1987.4333333333334</v>
      </c>
      <c r="H87" s="329">
        <v>2758.2333333333336</v>
      </c>
      <c r="I87" s="329">
        <v>2897.0166666666664</v>
      </c>
      <c r="J87" s="329">
        <v>3143.6333333333337</v>
      </c>
      <c r="K87" s="328">
        <v>2650.4</v>
      </c>
      <c r="L87" s="328">
        <v>2265</v>
      </c>
      <c r="M87" s="328">
        <v>72.92362</v>
      </c>
      <c r="N87" s="1"/>
      <c r="O87" s="1"/>
    </row>
    <row r="88" spans="1:15" ht="12.75" customHeight="1">
      <c r="A88" s="30">
        <v>78</v>
      </c>
      <c r="B88" s="347" t="s">
        <v>321</v>
      </c>
      <c r="C88" s="328">
        <v>450</v>
      </c>
      <c r="D88" s="329">
        <v>455.06666666666666</v>
      </c>
      <c r="E88" s="329">
        <v>440.13333333333333</v>
      </c>
      <c r="F88" s="329">
        <v>430.26666666666665</v>
      </c>
      <c r="G88" s="329">
        <v>415.33333333333331</v>
      </c>
      <c r="H88" s="329">
        <v>464.93333333333334</v>
      </c>
      <c r="I88" s="329">
        <v>479.86666666666662</v>
      </c>
      <c r="J88" s="329">
        <v>489.73333333333335</v>
      </c>
      <c r="K88" s="328">
        <v>470</v>
      </c>
      <c r="L88" s="328">
        <v>445.2</v>
      </c>
      <c r="M88" s="328">
        <v>27.657</v>
      </c>
      <c r="N88" s="1"/>
      <c r="O88" s="1"/>
    </row>
    <row r="89" spans="1:15" ht="12.75" customHeight="1">
      <c r="A89" s="30">
        <v>79</v>
      </c>
      <c r="B89" s="347" t="s">
        <v>412</v>
      </c>
      <c r="C89" s="328">
        <v>719.45</v>
      </c>
      <c r="D89" s="329">
        <v>721.2833333333333</v>
      </c>
      <c r="E89" s="329">
        <v>709.56666666666661</v>
      </c>
      <c r="F89" s="329">
        <v>699.68333333333328</v>
      </c>
      <c r="G89" s="329">
        <v>687.96666666666658</v>
      </c>
      <c r="H89" s="329">
        <v>731.16666666666663</v>
      </c>
      <c r="I89" s="329">
        <v>742.88333333333333</v>
      </c>
      <c r="J89" s="329">
        <v>752.76666666666665</v>
      </c>
      <c r="K89" s="328">
        <v>733</v>
      </c>
      <c r="L89" s="328">
        <v>711.4</v>
      </c>
      <c r="M89" s="328">
        <v>2.7177600000000002</v>
      </c>
      <c r="N89" s="1"/>
      <c r="O89" s="1"/>
    </row>
    <row r="90" spans="1:15" ht="12.75" customHeight="1">
      <c r="A90" s="30">
        <v>80</v>
      </c>
      <c r="B90" s="347" t="s">
        <v>342</v>
      </c>
      <c r="C90" s="328">
        <v>2455.8000000000002</v>
      </c>
      <c r="D90" s="329">
        <v>2474.8166666666671</v>
      </c>
      <c r="E90" s="329">
        <v>2421.983333333334</v>
      </c>
      <c r="F90" s="329">
        <v>2388.166666666667</v>
      </c>
      <c r="G90" s="329">
        <v>2335.3333333333339</v>
      </c>
      <c r="H90" s="329">
        <v>2508.6333333333341</v>
      </c>
      <c r="I90" s="329">
        <v>2561.4666666666672</v>
      </c>
      <c r="J90" s="329">
        <v>2595.2833333333342</v>
      </c>
      <c r="K90" s="328">
        <v>2527.65</v>
      </c>
      <c r="L90" s="328">
        <v>2441</v>
      </c>
      <c r="M90" s="328">
        <v>2.5060199999999999</v>
      </c>
      <c r="N90" s="1"/>
      <c r="O90" s="1"/>
    </row>
    <row r="91" spans="1:15" ht="12.75" customHeight="1">
      <c r="A91" s="30">
        <v>81</v>
      </c>
      <c r="B91" s="347" t="s">
        <v>82</v>
      </c>
      <c r="C91" s="328">
        <v>214.4</v>
      </c>
      <c r="D91" s="329">
        <v>216.4666666666667</v>
      </c>
      <c r="E91" s="329">
        <v>210.98333333333341</v>
      </c>
      <c r="F91" s="329">
        <v>207.56666666666672</v>
      </c>
      <c r="G91" s="329">
        <v>202.08333333333343</v>
      </c>
      <c r="H91" s="329">
        <v>219.88333333333338</v>
      </c>
      <c r="I91" s="329">
        <v>225.36666666666667</v>
      </c>
      <c r="J91" s="329">
        <v>228.78333333333336</v>
      </c>
      <c r="K91" s="328">
        <v>221.95</v>
      </c>
      <c r="L91" s="328">
        <v>213.05</v>
      </c>
      <c r="M91" s="328">
        <v>172.78569999999999</v>
      </c>
      <c r="N91" s="1"/>
      <c r="O91" s="1"/>
    </row>
    <row r="92" spans="1:15" ht="12.75" customHeight="1">
      <c r="A92" s="30">
        <v>82</v>
      </c>
      <c r="B92" s="347" t="s">
        <v>328</v>
      </c>
      <c r="C92" s="328">
        <v>591.20000000000005</v>
      </c>
      <c r="D92" s="329">
        <v>594.40000000000009</v>
      </c>
      <c r="E92" s="329">
        <v>582.20000000000016</v>
      </c>
      <c r="F92" s="329">
        <v>573.20000000000005</v>
      </c>
      <c r="G92" s="329">
        <v>561.00000000000011</v>
      </c>
      <c r="H92" s="329">
        <v>603.4000000000002</v>
      </c>
      <c r="I92" s="329">
        <v>615.6</v>
      </c>
      <c r="J92" s="329">
        <v>624.60000000000025</v>
      </c>
      <c r="K92" s="328">
        <v>606.6</v>
      </c>
      <c r="L92" s="328">
        <v>585.4</v>
      </c>
      <c r="M92" s="328">
        <v>11.57062</v>
      </c>
      <c r="N92" s="1"/>
      <c r="O92" s="1"/>
    </row>
    <row r="93" spans="1:15" ht="12.75" customHeight="1">
      <c r="A93" s="30">
        <v>83</v>
      </c>
      <c r="B93" s="347" t="s">
        <v>329</v>
      </c>
      <c r="C93" s="328">
        <v>733</v>
      </c>
      <c r="D93" s="329">
        <v>737.15</v>
      </c>
      <c r="E93" s="329">
        <v>724.44999999999993</v>
      </c>
      <c r="F93" s="329">
        <v>715.9</v>
      </c>
      <c r="G93" s="329">
        <v>703.19999999999993</v>
      </c>
      <c r="H93" s="329">
        <v>745.69999999999993</v>
      </c>
      <c r="I93" s="329">
        <v>758.4</v>
      </c>
      <c r="J93" s="329">
        <v>766.94999999999993</v>
      </c>
      <c r="K93" s="328">
        <v>749.85</v>
      </c>
      <c r="L93" s="328">
        <v>728.6</v>
      </c>
      <c r="M93" s="328">
        <v>0.73829</v>
      </c>
      <c r="N93" s="1"/>
      <c r="O93" s="1"/>
    </row>
    <row r="94" spans="1:15" ht="12.75" customHeight="1">
      <c r="A94" s="30">
        <v>84</v>
      </c>
      <c r="B94" s="347" t="s">
        <v>331</v>
      </c>
      <c r="C94" s="328">
        <v>777.65</v>
      </c>
      <c r="D94" s="329">
        <v>781.1</v>
      </c>
      <c r="E94" s="329">
        <v>756.2</v>
      </c>
      <c r="F94" s="329">
        <v>734.75</v>
      </c>
      <c r="G94" s="329">
        <v>709.85</v>
      </c>
      <c r="H94" s="329">
        <v>802.55000000000007</v>
      </c>
      <c r="I94" s="329">
        <v>827.44999999999993</v>
      </c>
      <c r="J94" s="329">
        <v>848.90000000000009</v>
      </c>
      <c r="K94" s="328">
        <v>806</v>
      </c>
      <c r="L94" s="328">
        <v>759.65</v>
      </c>
      <c r="M94" s="328">
        <v>1.7616700000000001</v>
      </c>
      <c r="N94" s="1"/>
      <c r="O94" s="1"/>
    </row>
    <row r="95" spans="1:15" ht="12.75" customHeight="1">
      <c r="A95" s="30">
        <v>85</v>
      </c>
      <c r="B95" s="347" t="s">
        <v>249</v>
      </c>
      <c r="C95" s="328">
        <v>109.05</v>
      </c>
      <c r="D95" s="329">
        <v>109.46666666666665</v>
      </c>
      <c r="E95" s="329">
        <v>108.43333333333331</v>
      </c>
      <c r="F95" s="329">
        <v>107.81666666666665</v>
      </c>
      <c r="G95" s="329">
        <v>106.7833333333333</v>
      </c>
      <c r="H95" s="329">
        <v>110.08333333333331</v>
      </c>
      <c r="I95" s="329">
        <v>111.11666666666665</v>
      </c>
      <c r="J95" s="329">
        <v>111.73333333333332</v>
      </c>
      <c r="K95" s="328">
        <v>110.5</v>
      </c>
      <c r="L95" s="328">
        <v>108.85</v>
      </c>
      <c r="M95" s="328">
        <v>7.0632999999999999</v>
      </c>
      <c r="N95" s="1"/>
      <c r="O95" s="1"/>
    </row>
    <row r="96" spans="1:15" ht="12.75" customHeight="1">
      <c r="A96" s="30">
        <v>86</v>
      </c>
      <c r="B96" s="347" t="s">
        <v>325</v>
      </c>
      <c r="C96" s="328">
        <v>387.35</v>
      </c>
      <c r="D96" s="329">
        <v>387.13333333333338</v>
      </c>
      <c r="E96" s="329">
        <v>378.26666666666677</v>
      </c>
      <c r="F96" s="329">
        <v>369.18333333333339</v>
      </c>
      <c r="G96" s="329">
        <v>360.31666666666678</v>
      </c>
      <c r="H96" s="329">
        <v>396.21666666666675</v>
      </c>
      <c r="I96" s="329">
        <v>405.08333333333343</v>
      </c>
      <c r="J96" s="329">
        <v>414.16666666666674</v>
      </c>
      <c r="K96" s="328">
        <v>396</v>
      </c>
      <c r="L96" s="328">
        <v>378.05</v>
      </c>
      <c r="M96" s="328">
        <v>3.4784199999999998</v>
      </c>
      <c r="N96" s="1"/>
      <c r="O96" s="1"/>
    </row>
    <row r="97" spans="1:15" ht="12.75" customHeight="1">
      <c r="A97" s="30">
        <v>87</v>
      </c>
      <c r="B97" s="347" t="s">
        <v>334</v>
      </c>
      <c r="C97" s="328">
        <v>1466.6</v>
      </c>
      <c r="D97" s="329">
        <v>1452.1666666666667</v>
      </c>
      <c r="E97" s="329">
        <v>1406.4333333333334</v>
      </c>
      <c r="F97" s="329">
        <v>1346.2666666666667</v>
      </c>
      <c r="G97" s="329">
        <v>1300.5333333333333</v>
      </c>
      <c r="H97" s="329">
        <v>1512.3333333333335</v>
      </c>
      <c r="I97" s="329">
        <v>1558.0666666666666</v>
      </c>
      <c r="J97" s="329">
        <v>1618.2333333333336</v>
      </c>
      <c r="K97" s="328">
        <v>1497.9</v>
      </c>
      <c r="L97" s="328">
        <v>1392</v>
      </c>
      <c r="M97" s="328">
        <v>26.003540000000001</v>
      </c>
      <c r="N97" s="1"/>
      <c r="O97" s="1"/>
    </row>
    <row r="98" spans="1:15" ht="12.75" customHeight="1">
      <c r="A98" s="30">
        <v>88</v>
      </c>
      <c r="B98" s="347" t="s">
        <v>332</v>
      </c>
      <c r="C98" s="328">
        <v>1012.85</v>
      </c>
      <c r="D98" s="329">
        <v>1011.7833333333334</v>
      </c>
      <c r="E98" s="329">
        <v>996.86666666666679</v>
      </c>
      <c r="F98" s="329">
        <v>980.88333333333333</v>
      </c>
      <c r="G98" s="329">
        <v>965.9666666666667</v>
      </c>
      <c r="H98" s="329">
        <v>1027.7666666666669</v>
      </c>
      <c r="I98" s="329">
        <v>1042.6833333333336</v>
      </c>
      <c r="J98" s="329">
        <v>1058.666666666667</v>
      </c>
      <c r="K98" s="328">
        <v>1026.7</v>
      </c>
      <c r="L98" s="328">
        <v>995.8</v>
      </c>
      <c r="M98" s="328">
        <v>0.92923</v>
      </c>
      <c r="N98" s="1"/>
      <c r="O98" s="1"/>
    </row>
    <row r="99" spans="1:15" ht="12.75" customHeight="1">
      <c r="A99" s="30">
        <v>89</v>
      </c>
      <c r="B99" s="347" t="s">
        <v>333</v>
      </c>
      <c r="C99" s="328">
        <v>18.8</v>
      </c>
      <c r="D99" s="329">
        <v>18.833333333333336</v>
      </c>
      <c r="E99" s="329">
        <v>18.56666666666667</v>
      </c>
      <c r="F99" s="329">
        <v>18.333333333333336</v>
      </c>
      <c r="G99" s="329">
        <v>18.06666666666667</v>
      </c>
      <c r="H99" s="329">
        <v>19.06666666666667</v>
      </c>
      <c r="I99" s="329">
        <v>19.333333333333336</v>
      </c>
      <c r="J99" s="329">
        <v>19.56666666666667</v>
      </c>
      <c r="K99" s="328">
        <v>19.100000000000001</v>
      </c>
      <c r="L99" s="328">
        <v>18.600000000000001</v>
      </c>
      <c r="M99" s="328">
        <v>30.990670000000001</v>
      </c>
      <c r="N99" s="1"/>
      <c r="O99" s="1"/>
    </row>
    <row r="100" spans="1:15" ht="12.75" customHeight="1">
      <c r="A100" s="30">
        <v>90</v>
      </c>
      <c r="B100" s="347" t="s">
        <v>335</v>
      </c>
      <c r="C100" s="328">
        <v>599.85</v>
      </c>
      <c r="D100" s="329">
        <v>605.6</v>
      </c>
      <c r="E100" s="329">
        <v>587.20000000000005</v>
      </c>
      <c r="F100" s="329">
        <v>574.55000000000007</v>
      </c>
      <c r="G100" s="329">
        <v>556.15000000000009</v>
      </c>
      <c r="H100" s="329">
        <v>618.25</v>
      </c>
      <c r="I100" s="329">
        <v>636.64999999999986</v>
      </c>
      <c r="J100" s="329">
        <v>649.29999999999995</v>
      </c>
      <c r="K100" s="328">
        <v>624</v>
      </c>
      <c r="L100" s="328">
        <v>592.95000000000005</v>
      </c>
      <c r="M100" s="328">
        <v>2.9897900000000002</v>
      </c>
      <c r="N100" s="1"/>
      <c r="O100" s="1"/>
    </row>
    <row r="101" spans="1:15" ht="12.75" customHeight="1">
      <c r="A101" s="30">
        <v>91</v>
      </c>
      <c r="B101" s="347" t="s">
        <v>336</v>
      </c>
      <c r="C101" s="328">
        <v>790.7</v>
      </c>
      <c r="D101" s="329">
        <v>783.9666666666667</v>
      </c>
      <c r="E101" s="329">
        <v>753.83333333333337</v>
      </c>
      <c r="F101" s="329">
        <v>716.9666666666667</v>
      </c>
      <c r="G101" s="329">
        <v>686.83333333333337</v>
      </c>
      <c r="H101" s="329">
        <v>820.83333333333337</v>
      </c>
      <c r="I101" s="329">
        <v>850.96666666666658</v>
      </c>
      <c r="J101" s="329">
        <v>887.83333333333337</v>
      </c>
      <c r="K101" s="328">
        <v>814.1</v>
      </c>
      <c r="L101" s="328">
        <v>747.1</v>
      </c>
      <c r="M101" s="328">
        <v>6.9822800000000003</v>
      </c>
      <c r="N101" s="1"/>
      <c r="O101" s="1"/>
    </row>
    <row r="102" spans="1:15" ht="12.75" customHeight="1">
      <c r="A102" s="30">
        <v>92</v>
      </c>
      <c r="B102" s="347" t="s">
        <v>337</v>
      </c>
      <c r="C102" s="328">
        <v>4399.1499999999996</v>
      </c>
      <c r="D102" s="329">
        <v>4431.3166666666666</v>
      </c>
      <c r="E102" s="329">
        <v>4330.1833333333334</v>
      </c>
      <c r="F102" s="329">
        <v>4261.2166666666672</v>
      </c>
      <c r="G102" s="329">
        <v>4160.0833333333339</v>
      </c>
      <c r="H102" s="329">
        <v>4500.2833333333328</v>
      </c>
      <c r="I102" s="329">
        <v>4601.4166666666661</v>
      </c>
      <c r="J102" s="329">
        <v>4670.3833333333323</v>
      </c>
      <c r="K102" s="328">
        <v>4532.45</v>
      </c>
      <c r="L102" s="328">
        <v>4362.3500000000004</v>
      </c>
      <c r="M102" s="328">
        <v>0.11463</v>
      </c>
      <c r="N102" s="1"/>
      <c r="O102" s="1"/>
    </row>
    <row r="103" spans="1:15" ht="12.75" customHeight="1">
      <c r="A103" s="30">
        <v>93</v>
      </c>
      <c r="B103" s="347" t="s">
        <v>248</v>
      </c>
      <c r="C103" s="328">
        <v>79.2</v>
      </c>
      <c r="D103" s="329">
        <v>79.400000000000006</v>
      </c>
      <c r="E103" s="329">
        <v>78.450000000000017</v>
      </c>
      <c r="F103" s="329">
        <v>77.700000000000017</v>
      </c>
      <c r="G103" s="329">
        <v>76.750000000000028</v>
      </c>
      <c r="H103" s="329">
        <v>80.150000000000006</v>
      </c>
      <c r="I103" s="329">
        <v>81.099999999999994</v>
      </c>
      <c r="J103" s="329">
        <v>81.849999999999994</v>
      </c>
      <c r="K103" s="328">
        <v>80.349999999999994</v>
      </c>
      <c r="L103" s="328">
        <v>78.650000000000006</v>
      </c>
      <c r="M103" s="328">
        <v>25.650749999999999</v>
      </c>
      <c r="N103" s="1"/>
      <c r="O103" s="1"/>
    </row>
    <row r="104" spans="1:15" ht="12.75" customHeight="1">
      <c r="A104" s="30">
        <v>94</v>
      </c>
      <c r="B104" s="347" t="s">
        <v>330</v>
      </c>
      <c r="C104" s="328">
        <v>590.45000000000005</v>
      </c>
      <c r="D104" s="329">
        <v>590.5333333333333</v>
      </c>
      <c r="E104" s="329">
        <v>580.06666666666661</v>
      </c>
      <c r="F104" s="329">
        <v>569.68333333333328</v>
      </c>
      <c r="G104" s="329">
        <v>559.21666666666658</v>
      </c>
      <c r="H104" s="329">
        <v>600.91666666666663</v>
      </c>
      <c r="I104" s="329">
        <v>611.38333333333333</v>
      </c>
      <c r="J104" s="329">
        <v>621.76666666666665</v>
      </c>
      <c r="K104" s="328">
        <v>601</v>
      </c>
      <c r="L104" s="328">
        <v>580.15</v>
      </c>
      <c r="M104" s="328">
        <v>4.6154000000000002</v>
      </c>
      <c r="N104" s="1"/>
      <c r="O104" s="1"/>
    </row>
    <row r="105" spans="1:15" ht="12.75" customHeight="1">
      <c r="A105" s="30">
        <v>95</v>
      </c>
      <c r="B105" s="347" t="s">
        <v>830</v>
      </c>
      <c r="C105" s="328">
        <v>167.65</v>
      </c>
      <c r="D105" s="329">
        <v>169.38333333333333</v>
      </c>
      <c r="E105" s="329">
        <v>164.76666666666665</v>
      </c>
      <c r="F105" s="329">
        <v>161.88333333333333</v>
      </c>
      <c r="G105" s="329">
        <v>157.26666666666665</v>
      </c>
      <c r="H105" s="329">
        <v>172.26666666666665</v>
      </c>
      <c r="I105" s="329">
        <v>176.88333333333333</v>
      </c>
      <c r="J105" s="329">
        <v>179.76666666666665</v>
      </c>
      <c r="K105" s="328">
        <v>174</v>
      </c>
      <c r="L105" s="328">
        <v>166.5</v>
      </c>
      <c r="M105" s="328">
        <v>10.9335</v>
      </c>
      <c r="N105" s="1"/>
      <c r="O105" s="1"/>
    </row>
    <row r="106" spans="1:15" ht="12.75" customHeight="1">
      <c r="A106" s="30">
        <v>96</v>
      </c>
      <c r="B106" s="347" t="s">
        <v>338</v>
      </c>
      <c r="C106" s="328">
        <v>262.89999999999998</v>
      </c>
      <c r="D106" s="329">
        <v>267.40000000000003</v>
      </c>
      <c r="E106" s="329">
        <v>255.80000000000007</v>
      </c>
      <c r="F106" s="329">
        <v>248.70000000000005</v>
      </c>
      <c r="G106" s="329">
        <v>237.10000000000008</v>
      </c>
      <c r="H106" s="329">
        <v>274.50000000000006</v>
      </c>
      <c r="I106" s="329">
        <v>286.10000000000008</v>
      </c>
      <c r="J106" s="329">
        <v>293.20000000000005</v>
      </c>
      <c r="K106" s="328">
        <v>279</v>
      </c>
      <c r="L106" s="328">
        <v>260.3</v>
      </c>
      <c r="M106" s="328">
        <v>3.6262400000000001</v>
      </c>
      <c r="N106" s="1"/>
      <c r="O106" s="1"/>
    </row>
    <row r="107" spans="1:15" ht="12.75" customHeight="1">
      <c r="A107" s="30">
        <v>97</v>
      </c>
      <c r="B107" s="347" t="s">
        <v>339</v>
      </c>
      <c r="C107" s="328">
        <v>414.45</v>
      </c>
      <c r="D107" s="329">
        <v>410.11666666666662</v>
      </c>
      <c r="E107" s="329">
        <v>403.33333333333326</v>
      </c>
      <c r="F107" s="329">
        <v>392.21666666666664</v>
      </c>
      <c r="G107" s="329">
        <v>385.43333333333328</v>
      </c>
      <c r="H107" s="329">
        <v>421.23333333333323</v>
      </c>
      <c r="I107" s="329">
        <v>428.01666666666665</v>
      </c>
      <c r="J107" s="329">
        <v>439.13333333333321</v>
      </c>
      <c r="K107" s="328">
        <v>416.9</v>
      </c>
      <c r="L107" s="328">
        <v>399</v>
      </c>
      <c r="M107" s="328">
        <v>28.26362</v>
      </c>
      <c r="N107" s="1"/>
      <c r="O107" s="1"/>
    </row>
    <row r="108" spans="1:15" ht="12.75" customHeight="1">
      <c r="A108" s="30">
        <v>98</v>
      </c>
      <c r="B108" s="347" t="s">
        <v>83</v>
      </c>
      <c r="C108" s="328">
        <v>670.45</v>
      </c>
      <c r="D108" s="329">
        <v>664.66666666666663</v>
      </c>
      <c r="E108" s="329">
        <v>653.63333333333321</v>
      </c>
      <c r="F108" s="329">
        <v>636.81666666666661</v>
      </c>
      <c r="G108" s="329">
        <v>625.78333333333319</v>
      </c>
      <c r="H108" s="329">
        <v>681.48333333333323</v>
      </c>
      <c r="I108" s="329">
        <v>692.51666666666677</v>
      </c>
      <c r="J108" s="329">
        <v>709.33333333333326</v>
      </c>
      <c r="K108" s="328">
        <v>675.7</v>
      </c>
      <c r="L108" s="328">
        <v>647.85</v>
      </c>
      <c r="M108" s="328">
        <v>24.259899999999998</v>
      </c>
      <c r="N108" s="1"/>
      <c r="O108" s="1"/>
    </row>
    <row r="109" spans="1:15" ht="12.75" customHeight="1">
      <c r="A109" s="30">
        <v>99</v>
      </c>
      <c r="B109" s="347" t="s">
        <v>340</v>
      </c>
      <c r="C109" s="328">
        <v>600.25</v>
      </c>
      <c r="D109" s="329">
        <v>609.65</v>
      </c>
      <c r="E109" s="329">
        <v>579.29999999999995</v>
      </c>
      <c r="F109" s="329">
        <v>558.35</v>
      </c>
      <c r="G109" s="329">
        <v>528</v>
      </c>
      <c r="H109" s="329">
        <v>630.59999999999991</v>
      </c>
      <c r="I109" s="329">
        <v>660.95</v>
      </c>
      <c r="J109" s="329">
        <v>681.89999999999986</v>
      </c>
      <c r="K109" s="328">
        <v>640</v>
      </c>
      <c r="L109" s="328">
        <v>588.70000000000005</v>
      </c>
      <c r="M109" s="328">
        <v>1.65662</v>
      </c>
      <c r="N109" s="1"/>
      <c r="O109" s="1"/>
    </row>
    <row r="110" spans="1:15" ht="12.75" customHeight="1">
      <c r="A110" s="30">
        <v>100</v>
      </c>
      <c r="B110" s="347" t="s">
        <v>84</v>
      </c>
      <c r="C110" s="328">
        <v>987.05</v>
      </c>
      <c r="D110" s="329">
        <v>984.98333333333323</v>
      </c>
      <c r="E110" s="329">
        <v>977.06666666666649</v>
      </c>
      <c r="F110" s="329">
        <v>967.08333333333326</v>
      </c>
      <c r="G110" s="329">
        <v>959.16666666666652</v>
      </c>
      <c r="H110" s="329">
        <v>994.96666666666647</v>
      </c>
      <c r="I110" s="329">
        <v>1002.8833333333332</v>
      </c>
      <c r="J110" s="329">
        <v>1012.8666666666664</v>
      </c>
      <c r="K110" s="328">
        <v>992.9</v>
      </c>
      <c r="L110" s="328">
        <v>975</v>
      </c>
      <c r="M110" s="328">
        <v>41.467970000000001</v>
      </c>
      <c r="N110" s="1"/>
      <c r="O110" s="1"/>
    </row>
    <row r="111" spans="1:15" ht="12.75" customHeight="1">
      <c r="A111" s="30">
        <v>101</v>
      </c>
      <c r="B111" s="347" t="s">
        <v>85</v>
      </c>
      <c r="C111" s="328">
        <v>178.95</v>
      </c>
      <c r="D111" s="329">
        <v>180</v>
      </c>
      <c r="E111" s="329">
        <v>176</v>
      </c>
      <c r="F111" s="329">
        <v>173.05</v>
      </c>
      <c r="G111" s="329">
        <v>169.05</v>
      </c>
      <c r="H111" s="329">
        <v>182.95</v>
      </c>
      <c r="I111" s="329">
        <v>186.95</v>
      </c>
      <c r="J111" s="329">
        <v>189.89999999999998</v>
      </c>
      <c r="K111" s="328">
        <v>184</v>
      </c>
      <c r="L111" s="328">
        <v>177.05</v>
      </c>
      <c r="M111" s="328">
        <v>308.90343000000001</v>
      </c>
      <c r="N111" s="1"/>
      <c r="O111" s="1"/>
    </row>
    <row r="112" spans="1:15" ht="12.75" customHeight="1">
      <c r="A112" s="30">
        <v>102</v>
      </c>
      <c r="B112" s="347" t="s">
        <v>341</v>
      </c>
      <c r="C112" s="328">
        <v>296.85000000000002</v>
      </c>
      <c r="D112" s="329">
        <v>296.13333333333338</v>
      </c>
      <c r="E112" s="329">
        <v>293.26666666666677</v>
      </c>
      <c r="F112" s="329">
        <v>289.68333333333339</v>
      </c>
      <c r="G112" s="329">
        <v>286.81666666666678</v>
      </c>
      <c r="H112" s="329">
        <v>299.71666666666675</v>
      </c>
      <c r="I112" s="329">
        <v>302.58333333333343</v>
      </c>
      <c r="J112" s="329">
        <v>306.16666666666674</v>
      </c>
      <c r="K112" s="328">
        <v>299</v>
      </c>
      <c r="L112" s="328">
        <v>292.55</v>
      </c>
      <c r="M112" s="328">
        <v>2.4522400000000002</v>
      </c>
      <c r="N112" s="1"/>
      <c r="O112" s="1"/>
    </row>
    <row r="113" spans="1:15" ht="12.75" customHeight="1">
      <c r="A113" s="30">
        <v>103</v>
      </c>
      <c r="B113" s="347" t="s">
        <v>87</v>
      </c>
      <c r="C113" s="328">
        <v>4260</v>
      </c>
      <c r="D113" s="329">
        <v>4279.1333333333332</v>
      </c>
      <c r="E113" s="329">
        <v>4208.2666666666664</v>
      </c>
      <c r="F113" s="329">
        <v>4156.5333333333328</v>
      </c>
      <c r="G113" s="329">
        <v>4085.6666666666661</v>
      </c>
      <c r="H113" s="329">
        <v>4330.8666666666668</v>
      </c>
      <c r="I113" s="329">
        <v>4401.7333333333336</v>
      </c>
      <c r="J113" s="329">
        <v>4453.4666666666672</v>
      </c>
      <c r="K113" s="328">
        <v>4350</v>
      </c>
      <c r="L113" s="328">
        <v>4227.3999999999996</v>
      </c>
      <c r="M113" s="328">
        <v>36.622869999999999</v>
      </c>
      <c r="N113" s="1"/>
      <c r="O113" s="1"/>
    </row>
    <row r="114" spans="1:15" ht="12.75" customHeight="1">
      <c r="A114" s="30">
        <v>104</v>
      </c>
      <c r="B114" s="347" t="s">
        <v>88</v>
      </c>
      <c r="C114" s="328">
        <v>1496.95</v>
      </c>
      <c r="D114" s="329">
        <v>1485.0833333333333</v>
      </c>
      <c r="E114" s="329">
        <v>1470.6666666666665</v>
      </c>
      <c r="F114" s="329">
        <v>1444.3833333333332</v>
      </c>
      <c r="G114" s="329">
        <v>1429.9666666666665</v>
      </c>
      <c r="H114" s="329">
        <v>1511.3666666666666</v>
      </c>
      <c r="I114" s="329">
        <v>1525.7833333333331</v>
      </c>
      <c r="J114" s="329">
        <v>1552.0666666666666</v>
      </c>
      <c r="K114" s="328">
        <v>1499.5</v>
      </c>
      <c r="L114" s="328">
        <v>1458.8</v>
      </c>
      <c r="M114" s="328">
        <v>7.4507599999999998</v>
      </c>
      <c r="N114" s="1"/>
      <c r="O114" s="1"/>
    </row>
    <row r="115" spans="1:15" ht="12.75" customHeight="1">
      <c r="A115" s="30">
        <v>105</v>
      </c>
      <c r="B115" s="347" t="s">
        <v>89</v>
      </c>
      <c r="C115" s="328">
        <v>592.9</v>
      </c>
      <c r="D115" s="329">
        <v>595.38333333333333</v>
      </c>
      <c r="E115" s="329">
        <v>587.76666666666665</v>
      </c>
      <c r="F115" s="329">
        <v>582.63333333333333</v>
      </c>
      <c r="G115" s="329">
        <v>575.01666666666665</v>
      </c>
      <c r="H115" s="329">
        <v>600.51666666666665</v>
      </c>
      <c r="I115" s="329">
        <v>608.13333333333321</v>
      </c>
      <c r="J115" s="329">
        <v>613.26666666666665</v>
      </c>
      <c r="K115" s="328">
        <v>603</v>
      </c>
      <c r="L115" s="328">
        <v>590.25</v>
      </c>
      <c r="M115" s="328">
        <v>8.6455300000000008</v>
      </c>
      <c r="N115" s="1"/>
      <c r="O115" s="1"/>
    </row>
    <row r="116" spans="1:15" ht="12.75" customHeight="1">
      <c r="A116" s="30">
        <v>106</v>
      </c>
      <c r="B116" s="347" t="s">
        <v>90</v>
      </c>
      <c r="C116" s="328">
        <v>765.25</v>
      </c>
      <c r="D116" s="329">
        <v>765.81666666666661</v>
      </c>
      <c r="E116" s="329">
        <v>756.78333333333319</v>
      </c>
      <c r="F116" s="329">
        <v>748.31666666666661</v>
      </c>
      <c r="G116" s="329">
        <v>739.28333333333319</v>
      </c>
      <c r="H116" s="329">
        <v>774.28333333333319</v>
      </c>
      <c r="I116" s="329">
        <v>783.31666666666649</v>
      </c>
      <c r="J116" s="329">
        <v>791.78333333333319</v>
      </c>
      <c r="K116" s="328">
        <v>774.85</v>
      </c>
      <c r="L116" s="328">
        <v>757.35</v>
      </c>
      <c r="M116" s="328">
        <v>3.9327000000000001</v>
      </c>
      <c r="N116" s="1"/>
      <c r="O116" s="1"/>
    </row>
    <row r="117" spans="1:15" ht="12.75" customHeight="1">
      <c r="A117" s="30">
        <v>107</v>
      </c>
      <c r="B117" s="347" t="s">
        <v>343</v>
      </c>
      <c r="C117" s="328">
        <v>690.3</v>
      </c>
      <c r="D117" s="329">
        <v>694.55000000000007</v>
      </c>
      <c r="E117" s="329">
        <v>682.10000000000014</v>
      </c>
      <c r="F117" s="329">
        <v>673.90000000000009</v>
      </c>
      <c r="G117" s="329">
        <v>661.45000000000016</v>
      </c>
      <c r="H117" s="329">
        <v>702.75000000000011</v>
      </c>
      <c r="I117" s="329">
        <v>715.20000000000016</v>
      </c>
      <c r="J117" s="329">
        <v>723.40000000000009</v>
      </c>
      <c r="K117" s="328">
        <v>707</v>
      </c>
      <c r="L117" s="328">
        <v>686.35</v>
      </c>
      <c r="M117" s="328">
        <v>0.76322999999999996</v>
      </c>
      <c r="N117" s="1"/>
      <c r="O117" s="1"/>
    </row>
    <row r="118" spans="1:15" ht="12.75" customHeight="1">
      <c r="A118" s="30">
        <v>108</v>
      </c>
      <c r="B118" s="347" t="s">
        <v>326</v>
      </c>
      <c r="C118" s="328">
        <v>2788.9</v>
      </c>
      <c r="D118" s="329">
        <v>2806.2999999999997</v>
      </c>
      <c r="E118" s="329">
        <v>2757.5999999999995</v>
      </c>
      <c r="F118" s="329">
        <v>2726.2999999999997</v>
      </c>
      <c r="G118" s="329">
        <v>2677.5999999999995</v>
      </c>
      <c r="H118" s="329">
        <v>2837.5999999999995</v>
      </c>
      <c r="I118" s="329">
        <v>2886.2999999999993</v>
      </c>
      <c r="J118" s="329">
        <v>2917.5999999999995</v>
      </c>
      <c r="K118" s="328">
        <v>2855</v>
      </c>
      <c r="L118" s="328">
        <v>2775</v>
      </c>
      <c r="M118" s="328">
        <v>0.23768</v>
      </c>
      <c r="N118" s="1"/>
      <c r="O118" s="1"/>
    </row>
    <row r="119" spans="1:15" ht="12.75" customHeight="1">
      <c r="A119" s="30">
        <v>109</v>
      </c>
      <c r="B119" s="347" t="s">
        <v>250</v>
      </c>
      <c r="C119" s="328">
        <v>399.2</v>
      </c>
      <c r="D119" s="329">
        <v>397.5</v>
      </c>
      <c r="E119" s="329">
        <v>390.85</v>
      </c>
      <c r="F119" s="329">
        <v>382.5</v>
      </c>
      <c r="G119" s="329">
        <v>375.85</v>
      </c>
      <c r="H119" s="329">
        <v>405.85</v>
      </c>
      <c r="I119" s="329">
        <v>412.5</v>
      </c>
      <c r="J119" s="329">
        <v>420.85</v>
      </c>
      <c r="K119" s="328">
        <v>404.15</v>
      </c>
      <c r="L119" s="328">
        <v>389.15</v>
      </c>
      <c r="M119" s="328">
        <v>17.247450000000001</v>
      </c>
      <c r="N119" s="1"/>
      <c r="O119" s="1"/>
    </row>
    <row r="120" spans="1:15" ht="12.75" customHeight="1">
      <c r="A120" s="30">
        <v>110</v>
      </c>
      <c r="B120" s="347" t="s">
        <v>327</v>
      </c>
      <c r="C120" s="328">
        <v>213.25</v>
      </c>
      <c r="D120" s="329">
        <v>215.11666666666667</v>
      </c>
      <c r="E120" s="329">
        <v>210.23333333333335</v>
      </c>
      <c r="F120" s="329">
        <v>207.21666666666667</v>
      </c>
      <c r="G120" s="329">
        <v>202.33333333333334</v>
      </c>
      <c r="H120" s="329">
        <v>218.13333333333335</v>
      </c>
      <c r="I120" s="329">
        <v>223.01666666666668</v>
      </c>
      <c r="J120" s="329">
        <v>226.03333333333336</v>
      </c>
      <c r="K120" s="328">
        <v>220</v>
      </c>
      <c r="L120" s="328">
        <v>212.1</v>
      </c>
      <c r="M120" s="328">
        <v>9.6113900000000001</v>
      </c>
      <c r="N120" s="1"/>
      <c r="O120" s="1"/>
    </row>
    <row r="121" spans="1:15" ht="12.75" customHeight="1">
      <c r="A121" s="30">
        <v>111</v>
      </c>
      <c r="B121" s="347" t="s">
        <v>91</v>
      </c>
      <c r="C121" s="328">
        <v>123.3</v>
      </c>
      <c r="D121" s="329">
        <v>123.83333333333333</v>
      </c>
      <c r="E121" s="329">
        <v>121.66666666666666</v>
      </c>
      <c r="F121" s="329">
        <v>120.03333333333333</v>
      </c>
      <c r="G121" s="329">
        <v>117.86666666666666</v>
      </c>
      <c r="H121" s="329">
        <v>125.46666666666665</v>
      </c>
      <c r="I121" s="329">
        <v>127.63333333333331</v>
      </c>
      <c r="J121" s="329">
        <v>129.26666666666665</v>
      </c>
      <c r="K121" s="328">
        <v>126</v>
      </c>
      <c r="L121" s="328">
        <v>122.2</v>
      </c>
      <c r="M121" s="328">
        <v>47.6721</v>
      </c>
      <c r="N121" s="1"/>
      <c r="O121" s="1"/>
    </row>
    <row r="122" spans="1:15" ht="12.75" customHeight="1">
      <c r="A122" s="30">
        <v>112</v>
      </c>
      <c r="B122" s="347" t="s">
        <v>92</v>
      </c>
      <c r="C122" s="328">
        <v>994.65</v>
      </c>
      <c r="D122" s="329">
        <v>1001.6333333333333</v>
      </c>
      <c r="E122" s="329">
        <v>975.26666666666665</v>
      </c>
      <c r="F122" s="329">
        <v>955.88333333333333</v>
      </c>
      <c r="G122" s="329">
        <v>929.51666666666665</v>
      </c>
      <c r="H122" s="329">
        <v>1021.0166666666667</v>
      </c>
      <c r="I122" s="329">
        <v>1047.3833333333332</v>
      </c>
      <c r="J122" s="329">
        <v>1066.7666666666667</v>
      </c>
      <c r="K122" s="328">
        <v>1028</v>
      </c>
      <c r="L122" s="328">
        <v>982.25</v>
      </c>
      <c r="M122" s="328">
        <v>8.9301399999999997</v>
      </c>
      <c r="N122" s="1"/>
      <c r="O122" s="1"/>
    </row>
    <row r="123" spans="1:15" ht="12.75" customHeight="1">
      <c r="A123" s="30">
        <v>113</v>
      </c>
      <c r="B123" s="347" t="s">
        <v>344</v>
      </c>
      <c r="C123" s="328">
        <v>886.85</v>
      </c>
      <c r="D123" s="329">
        <v>894.61666666666679</v>
      </c>
      <c r="E123" s="329">
        <v>874.28333333333353</v>
      </c>
      <c r="F123" s="329">
        <v>861.7166666666667</v>
      </c>
      <c r="G123" s="329">
        <v>841.38333333333344</v>
      </c>
      <c r="H123" s="329">
        <v>907.18333333333362</v>
      </c>
      <c r="I123" s="329">
        <v>927.51666666666688</v>
      </c>
      <c r="J123" s="329">
        <v>940.08333333333371</v>
      </c>
      <c r="K123" s="328">
        <v>914.95</v>
      </c>
      <c r="L123" s="328">
        <v>882.05</v>
      </c>
      <c r="M123" s="328">
        <v>3.4999099999999999</v>
      </c>
      <c r="N123" s="1"/>
      <c r="O123" s="1"/>
    </row>
    <row r="124" spans="1:15" ht="12.75" customHeight="1">
      <c r="A124" s="30">
        <v>114</v>
      </c>
      <c r="B124" s="347" t="s">
        <v>93</v>
      </c>
      <c r="C124" s="328">
        <v>545.70000000000005</v>
      </c>
      <c r="D124" s="329">
        <v>541.41666666666663</v>
      </c>
      <c r="E124" s="329">
        <v>535.83333333333326</v>
      </c>
      <c r="F124" s="329">
        <v>525.96666666666658</v>
      </c>
      <c r="G124" s="329">
        <v>520.38333333333321</v>
      </c>
      <c r="H124" s="329">
        <v>551.2833333333333</v>
      </c>
      <c r="I124" s="329">
        <v>556.86666666666656</v>
      </c>
      <c r="J124" s="329">
        <v>566.73333333333335</v>
      </c>
      <c r="K124" s="328">
        <v>547</v>
      </c>
      <c r="L124" s="328">
        <v>531.54999999999995</v>
      </c>
      <c r="M124" s="328">
        <v>16.587730000000001</v>
      </c>
      <c r="N124" s="1"/>
      <c r="O124" s="1"/>
    </row>
    <row r="125" spans="1:15" ht="12.75" customHeight="1">
      <c r="A125" s="30">
        <v>115</v>
      </c>
      <c r="B125" s="347" t="s">
        <v>251</v>
      </c>
      <c r="C125" s="328">
        <v>1482.15</v>
      </c>
      <c r="D125" s="329">
        <v>1484.9333333333334</v>
      </c>
      <c r="E125" s="329">
        <v>1439.9166666666667</v>
      </c>
      <c r="F125" s="329">
        <v>1397.6833333333334</v>
      </c>
      <c r="G125" s="329">
        <v>1352.6666666666667</v>
      </c>
      <c r="H125" s="329">
        <v>1527.1666666666667</v>
      </c>
      <c r="I125" s="329">
        <v>1572.1833333333332</v>
      </c>
      <c r="J125" s="329">
        <v>1614.4166666666667</v>
      </c>
      <c r="K125" s="328">
        <v>1529.95</v>
      </c>
      <c r="L125" s="328">
        <v>1442.7</v>
      </c>
      <c r="M125" s="328">
        <v>4.6677799999999996</v>
      </c>
      <c r="N125" s="1"/>
      <c r="O125" s="1"/>
    </row>
    <row r="126" spans="1:15" ht="12.75" customHeight="1">
      <c r="A126" s="30">
        <v>116</v>
      </c>
      <c r="B126" s="347" t="s">
        <v>349</v>
      </c>
      <c r="C126" s="328">
        <v>258.39999999999998</v>
      </c>
      <c r="D126" s="329">
        <v>259.61666666666662</v>
      </c>
      <c r="E126" s="329">
        <v>254.28333333333325</v>
      </c>
      <c r="F126" s="329">
        <v>250.16666666666663</v>
      </c>
      <c r="G126" s="329">
        <v>244.83333333333326</v>
      </c>
      <c r="H126" s="329">
        <v>263.73333333333323</v>
      </c>
      <c r="I126" s="329">
        <v>269.06666666666661</v>
      </c>
      <c r="J126" s="329">
        <v>273.18333333333322</v>
      </c>
      <c r="K126" s="328">
        <v>264.95</v>
      </c>
      <c r="L126" s="328">
        <v>255.5</v>
      </c>
      <c r="M126" s="328">
        <v>6.29061</v>
      </c>
      <c r="N126" s="1"/>
      <c r="O126" s="1"/>
    </row>
    <row r="127" spans="1:15" ht="12.75" customHeight="1">
      <c r="A127" s="30">
        <v>117</v>
      </c>
      <c r="B127" s="347" t="s">
        <v>345</v>
      </c>
      <c r="C127" s="328">
        <v>71.599999999999994</v>
      </c>
      <c r="D127" s="329">
        <v>71.816666666666663</v>
      </c>
      <c r="E127" s="329">
        <v>70.98333333333332</v>
      </c>
      <c r="F127" s="329">
        <v>70.36666666666666</v>
      </c>
      <c r="G127" s="329">
        <v>69.533333333333317</v>
      </c>
      <c r="H127" s="329">
        <v>72.433333333333323</v>
      </c>
      <c r="I127" s="329">
        <v>73.266666666666666</v>
      </c>
      <c r="J127" s="329">
        <v>73.883333333333326</v>
      </c>
      <c r="K127" s="328">
        <v>72.650000000000006</v>
      </c>
      <c r="L127" s="328">
        <v>71.2</v>
      </c>
      <c r="M127" s="328">
        <v>9.41479</v>
      </c>
      <c r="N127" s="1"/>
      <c r="O127" s="1"/>
    </row>
    <row r="128" spans="1:15" ht="12.75" customHeight="1">
      <c r="A128" s="30">
        <v>118</v>
      </c>
      <c r="B128" s="347" t="s">
        <v>346</v>
      </c>
      <c r="C128" s="328">
        <v>979.05</v>
      </c>
      <c r="D128" s="329">
        <v>998.08333333333337</v>
      </c>
      <c r="E128" s="329">
        <v>941.26666666666665</v>
      </c>
      <c r="F128" s="329">
        <v>903.48333333333323</v>
      </c>
      <c r="G128" s="329">
        <v>846.66666666666652</v>
      </c>
      <c r="H128" s="329">
        <v>1035.8666666666668</v>
      </c>
      <c r="I128" s="329">
        <v>1092.6833333333336</v>
      </c>
      <c r="J128" s="329">
        <v>1130.4666666666669</v>
      </c>
      <c r="K128" s="328">
        <v>1054.9000000000001</v>
      </c>
      <c r="L128" s="328">
        <v>960.3</v>
      </c>
      <c r="M128" s="328">
        <v>1.47244</v>
      </c>
      <c r="N128" s="1"/>
      <c r="O128" s="1"/>
    </row>
    <row r="129" spans="1:15" ht="12.75" customHeight="1">
      <c r="A129" s="30">
        <v>119</v>
      </c>
      <c r="B129" s="347" t="s">
        <v>94</v>
      </c>
      <c r="C129" s="328">
        <v>2012.15</v>
      </c>
      <c r="D129" s="329">
        <v>2035.3833333333332</v>
      </c>
      <c r="E129" s="329">
        <v>1980.7666666666664</v>
      </c>
      <c r="F129" s="329">
        <v>1949.3833333333332</v>
      </c>
      <c r="G129" s="329">
        <v>1894.7666666666664</v>
      </c>
      <c r="H129" s="329">
        <v>2066.7666666666664</v>
      </c>
      <c r="I129" s="329">
        <v>2121.3833333333332</v>
      </c>
      <c r="J129" s="329">
        <v>2152.7666666666664</v>
      </c>
      <c r="K129" s="328">
        <v>2090</v>
      </c>
      <c r="L129" s="328">
        <v>2004</v>
      </c>
      <c r="M129" s="328">
        <v>8.2888199999999994</v>
      </c>
      <c r="N129" s="1"/>
      <c r="O129" s="1"/>
    </row>
    <row r="130" spans="1:15" ht="12.75" customHeight="1">
      <c r="A130" s="30">
        <v>120</v>
      </c>
      <c r="B130" s="347" t="s">
        <v>347</v>
      </c>
      <c r="C130" s="328">
        <v>273.35000000000002</v>
      </c>
      <c r="D130" s="329">
        <v>274.41666666666669</v>
      </c>
      <c r="E130" s="329">
        <v>269.98333333333335</v>
      </c>
      <c r="F130" s="329">
        <v>266.61666666666667</v>
      </c>
      <c r="G130" s="329">
        <v>262.18333333333334</v>
      </c>
      <c r="H130" s="329">
        <v>277.78333333333336</v>
      </c>
      <c r="I130" s="329">
        <v>282.21666666666664</v>
      </c>
      <c r="J130" s="329">
        <v>285.58333333333337</v>
      </c>
      <c r="K130" s="328">
        <v>278.85000000000002</v>
      </c>
      <c r="L130" s="328">
        <v>271.05</v>
      </c>
      <c r="M130" s="328">
        <v>34.580820000000003</v>
      </c>
      <c r="N130" s="1"/>
      <c r="O130" s="1"/>
    </row>
    <row r="131" spans="1:15" ht="12.75" customHeight="1">
      <c r="A131" s="30">
        <v>121</v>
      </c>
      <c r="B131" s="347" t="s">
        <v>252</v>
      </c>
      <c r="C131" s="328">
        <v>76.2</v>
      </c>
      <c r="D131" s="329">
        <v>77.116666666666674</v>
      </c>
      <c r="E131" s="329">
        <v>74.333333333333343</v>
      </c>
      <c r="F131" s="329">
        <v>72.466666666666669</v>
      </c>
      <c r="G131" s="329">
        <v>69.683333333333337</v>
      </c>
      <c r="H131" s="329">
        <v>78.983333333333348</v>
      </c>
      <c r="I131" s="329">
        <v>81.76666666666668</v>
      </c>
      <c r="J131" s="329">
        <v>83.633333333333354</v>
      </c>
      <c r="K131" s="328">
        <v>79.900000000000006</v>
      </c>
      <c r="L131" s="328">
        <v>75.25</v>
      </c>
      <c r="M131" s="328">
        <v>49.488810000000001</v>
      </c>
      <c r="N131" s="1"/>
      <c r="O131" s="1"/>
    </row>
    <row r="132" spans="1:15" ht="12.75" customHeight="1">
      <c r="A132" s="30">
        <v>122</v>
      </c>
      <c r="B132" s="347" t="s">
        <v>348</v>
      </c>
      <c r="C132" s="328">
        <v>733.2</v>
      </c>
      <c r="D132" s="329">
        <v>735.4</v>
      </c>
      <c r="E132" s="329">
        <v>722.8</v>
      </c>
      <c r="F132" s="329">
        <v>712.4</v>
      </c>
      <c r="G132" s="329">
        <v>699.8</v>
      </c>
      <c r="H132" s="329">
        <v>745.8</v>
      </c>
      <c r="I132" s="329">
        <v>758.40000000000009</v>
      </c>
      <c r="J132" s="329">
        <v>768.8</v>
      </c>
      <c r="K132" s="328">
        <v>748</v>
      </c>
      <c r="L132" s="328">
        <v>725</v>
      </c>
      <c r="M132" s="328">
        <v>0.63729999999999998</v>
      </c>
      <c r="N132" s="1"/>
      <c r="O132" s="1"/>
    </row>
    <row r="133" spans="1:15" ht="12.75" customHeight="1">
      <c r="A133" s="30">
        <v>123</v>
      </c>
      <c r="B133" s="347" t="s">
        <v>95</v>
      </c>
      <c r="C133" s="328">
        <v>4300.8999999999996</v>
      </c>
      <c r="D133" s="329">
        <v>4295.7166666666662</v>
      </c>
      <c r="E133" s="329">
        <v>4257.4333333333325</v>
      </c>
      <c r="F133" s="329">
        <v>4213.9666666666662</v>
      </c>
      <c r="G133" s="329">
        <v>4175.6833333333325</v>
      </c>
      <c r="H133" s="329">
        <v>4339.1833333333325</v>
      </c>
      <c r="I133" s="329">
        <v>4377.4666666666672</v>
      </c>
      <c r="J133" s="329">
        <v>4420.9333333333325</v>
      </c>
      <c r="K133" s="328">
        <v>4334</v>
      </c>
      <c r="L133" s="328">
        <v>4252.25</v>
      </c>
      <c r="M133" s="328">
        <v>4.1428399999999996</v>
      </c>
      <c r="N133" s="1"/>
      <c r="O133" s="1"/>
    </row>
    <row r="134" spans="1:15" ht="12.75" customHeight="1">
      <c r="A134" s="30">
        <v>124</v>
      </c>
      <c r="B134" s="347" t="s">
        <v>253</v>
      </c>
      <c r="C134" s="328">
        <v>4125.3500000000004</v>
      </c>
      <c r="D134" s="329">
        <v>4148.1166666666668</v>
      </c>
      <c r="E134" s="329">
        <v>4072.2333333333336</v>
      </c>
      <c r="F134" s="329">
        <v>4019.1166666666668</v>
      </c>
      <c r="G134" s="329">
        <v>3943.2333333333336</v>
      </c>
      <c r="H134" s="329">
        <v>4201.2333333333336</v>
      </c>
      <c r="I134" s="329">
        <v>4277.1166666666668</v>
      </c>
      <c r="J134" s="329">
        <v>4330.2333333333336</v>
      </c>
      <c r="K134" s="328">
        <v>4224</v>
      </c>
      <c r="L134" s="328">
        <v>4095</v>
      </c>
      <c r="M134" s="328">
        <v>3.0935600000000001</v>
      </c>
      <c r="N134" s="1"/>
      <c r="O134" s="1"/>
    </row>
    <row r="135" spans="1:15" ht="12.75" customHeight="1">
      <c r="A135" s="30">
        <v>125</v>
      </c>
      <c r="B135" s="347" t="s">
        <v>97</v>
      </c>
      <c r="C135" s="328">
        <v>354.65</v>
      </c>
      <c r="D135" s="329">
        <v>354.01666666666665</v>
      </c>
      <c r="E135" s="329">
        <v>347.33333333333331</v>
      </c>
      <c r="F135" s="329">
        <v>340.01666666666665</v>
      </c>
      <c r="G135" s="329">
        <v>333.33333333333331</v>
      </c>
      <c r="H135" s="329">
        <v>361.33333333333331</v>
      </c>
      <c r="I135" s="329">
        <v>368.01666666666671</v>
      </c>
      <c r="J135" s="329">
        <v>375.33333333333331</v>
      </c>
      <c r="K135" s="328">
        <v>360.7</v>
      </c>
      <c r="L135" s="328">
        <v>346.7</v>
      </c>
      <c r="M135" s="328">
        <v>110.10863999999999</v>
      </c>
      <c r="N135" s="1"/>
      <c r="O135" s="1"/>
    </row>
    <row r="136" spans="1:15" ht="12.75" customHeight="1">
      <c r="A136" s="30">
        <v>126</v>
      </c>
      <c r="B136" s="347" t="s">
        <v>244</v>
      </c>
      <c r="C136" s="328">
        <v>4168.6000000000004</v>
      </c>
      <c r="D136" s="329">
        <v>4183.5999999999995</v>
      </c>
      <c r="E136" s="329">
        <v>4127.2999999999993</v>
      </c>
      <c r="F136" s="329">
        <v>4086</v>
      </c>
      <c r="G136" s="329">
        <v>4029.7</v>
      </c>
      <c r="H136" s="329">
        <v>4224.8999999999987</v>
      </c>
      <c r="I136" s="329">
        <v>4281.2</v>
      </c>
      <c r="J136" s="329">
        <v>4322.4999999999982</v>
      </c>
      <c r="K136" s="328">
        <v>4239.8999999999996</v>
      </c>
      <c r="L136" s="328">
        <v>4142.3</v>
      </c>
      <c r="M136" s="328">
        <v>4.39778</v>
      </c>
      <c r="N136" s="1"/>
      <c r="O136" s="1"/>
    </row>
    <row r="137" spans="1:15" ht="12.75" customHeight="1">
      <c r="A137" s="30">
        <v>127</v>
      </c>
      <c r="B137" s="347" t="s">
        <v>98</v>
      </c>
      <c r="C137" s="328">
        <v>3892.5</v>
      </c>
      <c r="D137" s="329">
        <v>3918.1833333333329</v>
      </c>
      <c r="E137" s="329">
        <v>3849.8666666666659</v>
      </c>
      <c r="F137" s="329">
        <v>3807.2333333333331</v>
      </c>
      <c r="G137" s="329">
        <v>3738.9166666666661</v>
      </c>
      <c r="H137" s="329">
        <v>3960.8166666666657</v>
      </c>
      <c r="I137" s="329">
        <v>4029.1333333333323</v>
      </c>
      <c r="J137" s="329">
        <v>4071.7666666666655</v>
      </c>
      <c r="K137" s="328">
        <v>3986.5</v>
      </c>
      <c r="L137" s="328">
        <v>3875.55</v>
      </c>
      <c r="M137" s="328">
        <v>7.1209899999999999</v>
      </c>
      <c r="N137" s="1"/>
      <c r="O137" s="1"/>
    </row>
    <row r="138" spans="1:15" ht="12.75" customHeight="1">
      <c r="A138" s="30">
        <v>128</v>
      </c>
      <c r="B138" s="347" t="s">
        <v>563</v>
      </c>
      <c r="C138" s="328">
        <v>2457.15</v>
      </c>
      <c r="D138" s="329">
        <v>2478.85</v>
      </c>
      <c r="E138" s="329">
        <v>2415.6999999999998</v>
      </c>
      <c r="F138" s="329">
        <v>2374.25</v>
      </c>
      <c r="G138" s="329">
        <v>2311.1</v>
      </c>
      <c r="H138" s="329">
        <v>2520.2999999999997</v>
      </c>
      <c r="I138" s="329">
        <v>2583.4500000000003</v>
      </c>
      <c r="J138" s="329">
        <v>2624.8999999999996</v>
      </c>
      <c r="K138" s="328">
        <v>2542</v>
      </c>
      <c r="L138" s="328">
        <v>2437.4</v>
      </c>
      <c r="M138" s="328">
        <v>0.58975</v>
      </c>
      <c r="N138" s="1"/>
      <c r="O138" s="1"/>
    </row>
    <row r="139" spans="1:15" ht="12.75" customHeight="1">
      <c r="A139" s="30">
        <v>129</v>
      </c>
      <c r="B139" s="347" t="s">
        <v>353</v>
      </c>
      <c r="C139" s="328">
        <v>53.15</v>
      </c>
      <c r="D139" s="329">
        <v>53.6</v>
      </c>
      <c r="E139" s="329">
        <v>52.35</v>
      </c>
      <c r="F139" s="329">
        <v>51.55</v>
      </c>
      <c r="G139" s="329">
        <v>50.3</v>
      </c>
      <c r="H139" s="329">
        <v>54.400000000000006</v>
      </c>
      <c r="I139" s="329">
        <v>55.650000000000006</v>
      </c>
      <c r="J139" s="329">
        <v>56.45000000000001</v>
      </c>
      <c r="K139" s="328">
        <v>54.85</v>
      </c>
      <c r="L139" s="328">
        <v>52.8</v>
      </c>
      <c r="M139" s="328">
        <v>18.44041</v>
      </c>
      <c r="N139" s="1"/>
      <c r="O139" s="1"/>
    </row>
    <row r="140" spans="1:15" ht="12.75" customHeight="1">
      <c r="A140" s="30">
        <v>130</v>
      </c>
      <c r="B140" s="347" t="s">
        <v>99</v>
      </c>
      <c r="C140" s="328">
        <v>2303</v>
      </c>
      <c r="D140" s="329">
        <v>2329.4</v>
      </c>
      <c r="E140" s="329">
        <v>2265.3500000000004</v>
      </c>
      <c r="F140" s="329">
        <v>2227.7000000000003</v>
      </c>
      <c r="G140" s="329">
        <v>2163.6500000000005</v>
      </c>
      <c r="H140" s="329">
        <v>2367.0500000000002</v>
      </c>
      <c r="I140" s="329">
        <v>2431.1000000000004</v>
      </c>
      <c r="J140" s="329">
        <v>2468.75</v>
      </c>
      <c r="K140" s="328">
        <v>2393.4499999999998</v>
      </c>
      <c r="L140" s="328">
        <v>2291.75</v>
      </c>
      <c r="M140" s="328">
        <v>10.21481</v>
      </c>
      <c r="N140" s="1"/>
      <c r="O140" s="1"/>
    </row>
    <row r="141" spans="1:15" ht="12.75" customHeight="1">
      <c r="A141" s="30">
        <v>131</v>
      </c>
      <c r="B141" s="347" t="s">
        <v>350</v>
      </c>
      <c r="C141" s="328">
        <v>408.1</v>
      </c>
      <c r="D141" s="329">
        <v>409.84999999999997</v>
      </c>
      <c r="E141" s="329">
        <v>404.24999999999994</v>
      </c>
      <c r="F141" s="329">
        <v>400.4</v>
      </c>
      <c r="G141" s="329">
        <v>394.79999999999995</v>
      </c>
      <c r="H141" s="329">
        <v>413.69999999999993</v>
      </c>
      <c r="I141" s="329">
        <v>419.29999999999995</v>
      </c>
      <c r="J141" s="329">
        <v>423.14999999999992</v>
      </c>
      <c r="K141" s="328">
        <v>415.45</v>
      </c>
      <c r="L141" s="328">
        <v>406</v>
      </c>
      <c r="M141" s="328">
        <v>3.1671800000000001</v>
      </c>
      <c r="N141" s="1"/>
      <c r="O141" s="1"/>
    </row>
    <row r="142" spans="1:15" ht="12.75" customHeight="1">
      <c r="A142" s="30">
        <v>132</v>
      </c>
      <c r="B142" s="347" t="s">
        <v>351</v>
      </c>
      <c r="C142" s="328">
        <v>124.95</v>
      </c>
      <c r="D142" s="329">
        <v>126.03333333333332</v>
      </c>
      <c r="E142" s="329">
        <v>122.11666666666665</v>
      </c>
      <c r="F142" s="329">
        <v>119.28333333333333</v>
      </c>
      <c r="G142" s="329">
        <v>115.36666666666666</v>
      </c>
      <c r="H142" s="329">
        <v>128.86666666666662</v>
      </c>
      <c r="I142" s="329">
        <v>132.7833333333333</v>
      </c>
      <c r="J142" s="329">
        <v>135.61666666666662</v>
      </c>
      <c r="K142" s="328">
        <v>129.94999999999999</v>
      </c>
      <c r="L142" s="328">
        <v>123.2</v>
      </c>
      <c r="M142" s="328">
        <v>10.42728</v>
      </c>
      <c r="N142" s="1"/>
      <c r="O142" s="1"/>
    </row>
    <row r="143" spans="1:15" ht="12.75" customHeight="1">
      <c r="A143" s="30">
        <v>133</v>
      </c>
      <c r="B143" s="347" t="s">
        <v>354</v>
      </c>
      <c r="C143" s="328">
        <v>313.10000000000002</v>
      </c>
      <c r="D143" s="329">
        <v>319.18333333333334</v>
      </c>
      <c r="E143" s="329">
        <v>303.91666666666669</v>
      </c>
      <c r="F143" s="329">
        <v>294.73333333333335</v>
      </c>
      <c r="G143" s="329">
        <v>279.4666666666667</v>
      </c>
      <c r="H143" s="329">
        <v>328.36666666666667</v>
      </c>
      <c r="I143" s="329">
        <v>343.63333333333333</v>
      </c>
      <c r="J143" s="329">
        <v>352.81666666666666</v>
      </c>
      <c r="K143" s="328">
        <v>334.45</v>
      </c>
      <c r="L143" s="328">
        <v>310</v>
      </c>
      <c r="M143" s="328">
        <v>5.2691800000000004</v>
      </c>
      <c r="N143" s="1"/>
      <c r="O143" s="1"/>
    </row>
    <row r="144" spans="1:15" ht="12.75" customHeight="1">
      <c r="A144" s="30">
        <v>134</v>
      </c>
      <c r="B144" s="347" t="s">
        <v>254</v>
      </c>
      <c r="C144" s="328">
        <v>478.8</v>
      </c>
      <c r="D144" s="329">
        <v>477.58333333333331</v>
      </c>
      <c r="E144" s="329">
        <v>473.81666666666661</v>
      </c>
      <c r="F144" s="329">
        <v>468.83333333333331</v>
      </c>
      <c r="G144" s="329">
        <v>465.06666666666661</v>
      </c>
      <c r="H144" s="329">
        <v>482.56666666666661</v>
      </c>
      <c r="I144" s="329">
        <v>486.33333333333337</v>
      </c>
      <c r="J144" s="329">
        <v>491.31666666666661</v>
      </c>
      <c r="K144" s="328">
        <v>481.35</v>
      </c>
      <c r="L144" s="328">
        <v>472.6</v>
      </c>
      <c r="M144" s="328">
        <v>5.0086300000000001</v>
      </c>
      <c r="N144" s="1"/>
      <c r="O144" s="1"/>
    </row>
    <row r="145" spans="1:15" ht="12.75" customHeight="1">
      <c r="A145" s="30">
        <v>135</v>
      </c>
      <c r="B145" s="347" t="s">
        <v>255</v>
      </c>
      <c r="C145" s="328">
        <v>1185.8499999999999</v>
      </c>
      <c r="D145" s="329">
        <v>1194.7833333333333</v>
      </c>
      <c r="E145" s="329">
        <v>1171.0666666666666</v>
      </c>
      <c r="F145" s="329">
        <v>1156.2833333333333</v>
      </c>
      <c r="G145" s="329">
        <v>1132.5666666666666</v>
      </c>
      <c r="H145" s="329">
        <v>1209.5666666666666</v>
      </c>
      <c r="I145" s="329">
        <v>1233.2833333333333</v>
      </c>
      <c r="J145" s="329">
        <v>1248.0666666666666</v>
      </c>
      <c r="K145" s="328">
        <v>1218.5</v>
      </c>
      <c r="L145" s="328">
        <v>1180</v>
      </c>
      <c r="M145" s="328">
        <v>0.60592000000000001</v>
      </c>
      <c r="N145" s="1"/>
      <c r="O145" s="1"/>
    </row>
    <row r="146" spans="1:15" ht="12.75" customHeight="1">
      <c r="A146" s="30">
        <v>136</v>
      </c>
      <c r="B146" s="347" t="s">
        <v>355</v>
      </c>
      <c r="C146" s="328">
        <v>65.05</v>
      </c>
      <c r="D146" s="329">
        <v>65.350000000000009</v>
      </c>
      <c r="E146" s="329">
        <v>64.700000000000017</v>
      </c>
      <c r="F146" s="329">
        <v>64.350000000000009</v>
      </c>
      <c r="G146" s="329">
        <v>63.700000000000017</v>
      </c>
      <c r="H146" s="329">
        <v>65.700000000000017</v>
      </c>
      <c r="I146" s="329">
        <v>66.350000000000023</v>
      </c>
      <c r="J146" s="329">
        <v>66.700000000000017</v>
      </c>
      <c r="K146" s="328">
        <v>66</v>
      </c>
      <c r="L146" s="328">
        <v>65</v>
      </c>
      <c r="M146" s="328">
        <v>5.8593000000000002</v>
      </c>
      <c r="N146" s="1"/>
      <c r="O146" s="1"/>
    </row>
    <row r="147" spans="1:15" ht="12.75" customHeight="1">
      <c r="A147" s="30">
        <v>137</v>
      </c>
      <c r="B147" s="347" t="s">
        <v>352</v>
      </c>
      <c r="C147" s="328">
        <v>176.15</v>
      </c>
      <c r="D147" s="329">
        <v>172.51666666666665</v>
      </c>
      <c r="E147" s="329">
        <v>162.58333333333331</v>
      </c>
      <c r="F147" s="329">
        <v>149.01666666666665</v>
      </c>
      <c r="G147" s="329">
        <v>139.08333333333331</v>
      </c>
      <c r="H147" s="329">
        <v>186.08333333333331</v>
      </c>
      <c r="I147" s="329">
        <v>196.01666666666665</v>
      </c>
      <c r="J147" s="329">
        <v>209.58333333333331</v>
      </c>
      <c r="K147" s="328">
        <v>182.45</v>
      </c>
      <c r="L147" s="328">
        <v>158.94999999999999</v>
      </c>
      <c r="M147" s="328">
        <v>37.405630000000002</v>
      </c>
      <c r="N147" s="1"/>
      <c r="O147" s="1"/>
    </row>
    <row r="148" spans="1:15" ht="12.75" customHeight="1">
      <c r="A148" s="30">
        <v>138</v>
      </c>
      <c r="B148" s="347" t="s">
        <v>356</v>
      </c>
      <c r="C148" s="328">
        <v>106.35</v>
      </c>
      <c r="D148" s="329">
        <v>108.21666666666665</v>
      </c>
      <c r="E148" s="329">
        <v>103.48333333333331</v>
      </c>
      <c r="F148" s="329">
        <v>100.61666666666665</v>
      </c>
      <c r="G148" s="329">
        <v>95.883333333333297</v>
      </c>
      <c r="H148" s="329">
        <v>111.08333333333331</v>
      </c>
      <c r="I148" s="329">
        <v>115.81666666666666</v>
      </c>
      <c r="J148" s="329">
        <v>118.68333333333332</v>
      </c>
      <c r="K148" s="328">
        <v>112.95</v>
      </c>
      <c r="L148" s="328">
        <v>105.35</v>
      </c>
      <c r="M148" s="328">
        <v>9.3447300000000002</v>
      </c>
      <c r="N148" s="1"/>
      <c r="O148" s="1"/>
    </row>
    <row r="149" spans="1:15" ht="12.75" customHeight="1">
      <c r="A149" s="30">
        <v>139</v>
      </c>
      <c r="B149" s="347" t="s">
        <v>831</v>
      </c>
      <c r="C149" s="328">
        <v>52.25</v>
      </c>
      <c r="D149" s="329">
        <v>52.5</v>
      </c>
      <c r="E149" s="329">
        <v>51.25</v>
      </c>
      <c r="F149" s="329">
        <v>50.25</v>
      </c>
      <c r="G149" s="329">
        <v>49</v>
      </c>
      <c r="H149" s="329">
        <v>53.5</v>
      </c>
      <c r="I149" s="329">
        <v>54.75</v>
      </c>
      <c r="J149" s="329">
        <v>55.75</v>
      </c>
      <c r="K149" s="328">
        <v>53.75</v>
      </c>
      <c r="L149" s="328">
        <v>51.5</v>
      </c>
      <c r="M149" s="328">
        <v>6.3227500000000001</v>
      </c>
      <c r="N149" s="1"/>
      <c r="O149" s="1"/>
    </row>
    <row r="150" spans="1:15" ht="12.75" customHeight="1">
      <c r="A150" s="30">
        <v>140</v>
      </c>
      <c r="B150" s="347" t="s">
        <v>357</v>
      </c>
      <c r="C150" s="328">
        <v>720.95</v>
      </c>
      <c r="D150" s="329">
        <v>713.0333333333333</v>
      </c>
      <c r="E150" s="329">
        <v>698.06666666666661</v>
      </c>
      <c r="F150" s="329">
        <v>675.18333333333328</v>
      </c>
      <c r="G150" s="329">
        <v>660.21666666666658</v>
      </c>
      <c r="H150" s="329">
        <v>735.91666666666663</v>
      </c>
      <c r="I150" s="329">
        <v>750.88333333333333</v>
      </c>
      <c r="J150" s="329">
        <v>773.76666666666665</v>
      </c>
      <c r="K150" s="328">
        <v>728</v>
      </c>
      <c r="L150" s="328">
        <v>690.15</v>
      </c>
      <c r="M150" s="328">
        <v>1.40802</v>
      </c>
      <c r="N150" s="1"/>
      <c r="O150" s="1"/>
    </row>
    <row r="151" spans="1:15" ht="12.75" customHeight="1">
      <c r="A151" s="30">
        <v>141</v>
      </c>
      <c r="B151" s="347" t="s">
        <v>100</v>
      </c>
      <c r="C151" s="328">
        <v>1816.3</v>
      </c>
      <c r="D151" s="329">
        <v>1804.7166666666665</v>
      </c>
      <c r="E151" s="329">
        <v>1787.583333333333</v>
      </c>
      <c r="F151" s="329">
        <v>1758.8666666666666</v>
      </c>
      <c r="G151" s="329">
        <v>1741.7333333333331</v>
      </c>
      <c r="H151" s="329">
        <v>1833.4333333333329</v>
      </c>
      <c r="I151" s="329">
        <v>1850.5666666666666</v>
      </c>
      <c r="J151" s="329">
        <v>1879.2833333333328</v>
      </c>
      <c r="K151" s="328">
        <v>1821.85</v>
      </c>
      <c r="L151" s="328">
        <v>1776</v>
      </c>
      <c r="M151" s="328">
        <v>10.38233</v>
      </c>
      <c r="N151" s="1"/>
      <c r="O151" s="1"/>
    </row>
    <row r="152" spans="1:15" ht="12.75" customHeight="1">
      <c r="A152" s="30">
        <v>142</v>
      </c>
      <c r="B152" s="347" t="s">
        <v>101</v>
      </c>
      <c r="C152" s="328">
        <v>151.19999999999999</v>
      </c>
      <c r="D152" s="329">
        <v>151.73333333333332</v>
      </c>
      <c r="E152" s="329">
        <v>149.71666666666664</v>
      </c>
      <c r="F152" s="329">
        <v>148.23333333333332</v>
      </c>
      <c r="G152" s="329">
        <v>146.21666666666664</v>
      </c>
      <c r="H152" s="329">
        <v>153.21666666666664</v>
      </c>
      <c r="I152" s="329">
        <v>155.23333333333335</v>
      </c>
      <c r="J152" s="329">
        <v>156.71666666666664</v>
      </c>
      <c r="K152" s="328">
        <v>153.75</v>
      </c>
      <c r="L152" s="328">
        <v>150.25</v>
      </c>
      <c r="M152" s="328">
        <v>27.533989999999999</v>
      </c>
      <c r="N152" s="1"/>
      <c r="O152" s="1"/>
    </row>
    <row r="153" spans="1:15" ht="12.75" customHeight="1">
      <c r="A153" s="30">
        <v>143</v>
      </c>
      <c r="B153" s="347" t="s">
        <v>832</v>
      </c>
      <c r="C153" s="328">
        <v>115.95</v>
      </c>
      <c r="D153" s="329">
        <v>116.43333333333334</v>
      </c>
      <c r="E153" s="329">
        <v>114.91666666666667</v>
      </c>
      <c r="F153" s="329">
        <v>113.88333333333334</v>
      </c>
      <c r="G153" s="329">
        <v>112.36666666666667</v>
      </c>
      <c r="H153" s="329">
        <v>117.46666666666667</v>
      </c>
      <c r="I153" s="329">
        <v>118.98333333333332</v>
      </c>
      <c r="J153" s="329">
        <v>120.01666666666667</v>
      </c>
      <c r="K153" s="328">
        <v>117.95</v>
      </c>
      <c r="L153" s="328">
        <v>115.4</v>
      </c>
      <c r="M153" s="328">
        <v>1.3010900000000001</v>
      </c>
      <c r="N153" s="1"/>
      <c r="O153" s="1"/>
    </row>
    <row r="154" spans="1:15" ht="12.75" customHeight="1">
      <c r="A154" s="30">
        <v>144</v>
      </c>
      <c r="B154" s="347" t="s">
        <v>358</v>
      </c>
      <c r="C154" s="328">
        <v>269.64999999999998</v>
      </c>
      <c r="D154" s="329">
        <v>270.03333333333336</v>
      </c>
      <c r="E154" s="329">
        <v>266.4666666666667</v>
      </c>
      <c r="F154" s="329">
        <v>263.28333333333336</v>
      </c>
      <c r="G154" s="329">
        <v>259.7166666666667</v>
      </c>
      <c r="H154" s="329">
        <v>273.2166666666667</v>
      </c>
      <c r="I154" s="329">
        <v>276.78333333333342</v>
      </c>
      <c r="J154" s="329">
        <v>279.9666666666667</v>
      </c>
      <c r="K154" s="328">
        <v>273.60000000000002</v>
      </c>
      <c r="L154" s="328">
        <v>266.85000000000002</v>
      </c>
      <c r="M154" s="328">
        <v>1.09541</v>
      </c>
      <c r="N154" s="1"/>
      <c r="O154" s="1"/>
    </row>
    <row r="155" spans="1:15" ht="12.75" customHeight="1">
      <c r="A155" s="30">
        <v>145</v>
      </c>
      <c r="B155" s="347" t="s">
        <v>102</v>
      </c>
      <c r="C155" s="328">
        <v>94.7</v>
      </c>
      <c r="D155" s="329">
        <v>95.233333333333334</v>
      </c>
      <c r="E155" s="329">
        <v>93.216666666666669</v>
      </c>
      <c r="F155" s="329">
        <v>91.733333333333334</v>
      </c>
      <c r="G155" s="329">
        <v>89.716666666666669</v>
      </c>
      <c r="H155" s="329">
        <v>96.716666666666669</v>
      </c>
      <c r="I155" s="329">
        <v>98.733333333333348</v>
      </c>
      <c r="J155" s="329">
        <v>100.21666666666667</v>
      </c>
      <c r="K155" s="328">
        <v>97.25</v>
      </c>
      <c r="L155" s="328">
        <v>93.75</v>
      </c>
      <c r="M155" s="328">
        <v>259.39107000000001</v>
      </c>
      <c r="N155" s="1"/>
      <c r="O155" s="1"/>
    </row>
    <row r="156" spans="1:15" ht="12.75" customHeight="1">
      <c r="A156" s="30">
        <v>146</v>
      </c>
      <c r="B156" s="347" t="s">
        <v>360</v>
      </c>
      <c r="C156" s="328">
        <v>392.45</v>
      </c>
      <c r="D156" s="329">
        <v>397.13333333333338</v>
      </c>
      <c r="E156" s="329">
        <v>379.31666666666678</v>
      </c>
      <c r="F156" s="329">
        <v>366.18333333333339</v>
      </c>
      <c r="G156" s="329">
        <v>348.36666666666679</v>
      </c>
      <c r="H156" s="329">
        <v>410.26666666666677</v>
      </c>
      <c r="I156" s="329">
        <v>428.08333333333337</v>
      </c>
      <c r="J156" s="329">
        <v>441.21666666666675</v>
      </c>
      <c r="K156" s="328">
        <v>414.95</v>
      </c>
      <c r="L156" s="328">
        <v>384</v>
      </c>
      <c r="M156" s="328">
        <v>3.5110600000000001</v>
      </c>
      <c r="N156" s="1"/>
      <c r="O156" s="1"/>
    </row>
    <row r="157" spans="1:15" ht="12.75" customHeight="1">
      <c r="A157" s="30">
        <v>147</v>
      </c>
      <c r="B157" s="347" t="s">
        <v>359</v>
      </c>
      <c r="C157" s="328">
        <v>4084.45</v>
      </c>
      <c r="D157" s="329">
        <v>4118.4666666666662</v>
      </c>
      <c r="E157" s="329">
        <v>4016.9833333333327</v>
      </c>
      <c r="F157" s="329">
        <v>3949.5166666666664</v>
      </c>
      <c r="G157" s="329">
        <v>3848.0333333333328</v>
      </c>
      <c r="H157" s="329">
        <v>4185.9333333333325</v>
      </c>
      <c r="I157" s="329">
        <v>4287.4166666666661</v>
      </c>
      <c r="J157" s="329">
        <v>4354.8833333333323</v>
      </c>
      <c r="K157" s="328">
        <v>4219.95</v>
      </c>
      <c r="L157" s="328">
        <v>4051</v>
      </c>
      <c r="M157" s="328">
        <v>0.19877</v>
      </c>
      <c r="N157" s="1"/>
      <c r="O157" s="1"/>
    </row>
    <row r="158" spans="1:15" ht="12.75" customHeight="1">
      <c r="A158" s="30">
        <v>148</v>
      </c>
      <c r="B158" s="347" t="s">
        <v>361</v>
      </c>
      <c r="C158" s="328">
        <v>156.85</v>
      </c>
      <c r="D158" s="329">
        <v>157</v>
      </c>
      <c r="E158" s="329">
        <v>154.44999999999999</v>
      </c>
      <c r="F158" s="329">
        <v>152.04999999999998</v>
      </c>
      <c r="G158" s="329">
        <v>149.49999999999997</v>
      </c>
      <c r="H158" s="329">
        <v>159.4</v>
      </c>
      <c r="I158" s="329">
        <v>161.95000000000002</v>
      </c>
      <c r="J158" s="329">
        <v>164.35000000000002</v>
      </c>
      <c r="K158" s="328">
        <v>159.55000000000001</v>
      </c>
      <c r="L158" s="328">
        <v>154.6</v>
      </c>
      <c r="M158" s="328">
        <v>4.0831400000000002</v>
      </c>
      <c r="N158" s="1"/>
      <c r="O158" s="1"/>
    </row>
    <row r="159" spans="1:15" ht="12.75" customHeight="1">
      <c r="A159" s="30">
        <v>149</v>
      </c>
      <c r="B159" s="347" t="s">
        <v>378</v>
      </c>
      <c r="C159" s="328">
        <v>2643.75</v>
      </c>
      <c r="D159" s="329">
        <v>2652.5833333333335</v>
      </c>
      <c r="E159" s="329">
        <v>2611.166666666667</v>
      </c>
      <c r="F159" s="329">
        <v>2578.5833333333335</v>
      </c>
      <c r="G159" s="329">
        <v>2537.166666666667</v>
      </c>
      <c r="H159" s="329">
        <v>2685.166666666667</v>
      </c>
      <c r="I159" s="329">
        <v>2726.5833333333339</v>
      </c>
      <c r="J159" s="329">
        <v>2759.166666666667</v>
      </c>
      <c r="K159" s="328">
        <v>2694</v>
      </c>
      <c r="L159" s="328">
        <v>2620</v>
      </c>
      <c r="M159" s="328">
        <v>0.24920999999999999</v>
      </c>
      <c r="N159" s="1"/>
      <c r="O159" s="1"/>
    </row>
    <row r="160" spans="1:15" ht="12.75" customHeight="1">
      <c r="A160" s="30">
        <v>150</v>
      </c>
      <c r="B160" s="347" t="s">
        <v>256</v>
      </c>
      <c r="C160" s="328">
        <v>260.5</v>
      </c>
      <c r="D160" s="329">
        <v>262.03333333333336</v>
      </c>
      <c r="E160" s="329">
        <v>257.06666666666672</v>
      </c>
      <c r="F160" s="329">
        <v>253.63333333333338</v>
      </c>
      <c r="G160" s="329">
        <v>248.66666666666674</v>
      </c>
      <c r="H160" s="329">
        <v>265.4666666666667</v>
      </c>
      <c r="I160" s="329">
        <v>270.43333333333328</v>
      </c>
      <c r="J160" s="329">
        <v>273.86666666666667</v>
      </c>
      <c r="K160" s="328">
        <v>267</v>
      </c>
      <c r="L160" s="328">
        <v>258.60000000000002</v>
      </c>
      <c r="M160" s="328">
        <v>5.9693699999999996</v>
      </c>
      <c r="N160" s="1"/>
      <c r="O160" s="1"/>
    </row>
    <row r="161" spans="1:15" ht="12.75" customHeight="1">
      <c r="A161" s="30">
        <v>151</v>
      </c>
      <c r="B161" s="347" t="s">
        <v>364</v>
      </c>
      <c r="C161" s="328">
        <v>48.65</v>
      </c>
      <c r="D161" s="329">
        <v>48.85</v>
      </c>
      <c r="E161" s="329">
        <v>48.2</v>
      </c>
      <c r="F161" s="329">
        <v>47.75</v>
      </c>
      <c r="G161" s="329">
        <v>47.1</v>
      </c>
      <c r="H161" s="329">
        <v>49.300000000000004</v>
      </c>
      <c r="I161" s="329">
        <v>49.949999999999996</v>
      </c>
      <c r="J161" s="329">
        <v>50.400000000000006</v>
      </c>
      <c r="K161" s="328">
        <v>49.5</v>
      </c>
      <c r="L161" s="328">
        <v>48.4</v>
      </c>
      <c r="M161" s="328">
        <v>39.458829999999999</v>
      </c>
      <c r="N161" s="1"/>
      <c r="O161" s="1"/>
    </row>
    <row r="162" spans="1:15" ht="12.75" customHeight="1">
      <c r="A162" s="30">
        <v>152</v>
      </c>
      <c r="B162" s="347" t="s">
        <v>362</v>
      </c>
      <c r="C162" s="328">
        <v>128.35</v>
      </c>
      <c r="D162" s="329">
        <v>129.15</v>
      </c>
      <c r="E162" s="329">
        <v>125.30000000000001</v>
      </c>
      <c r="F162" s="329">
        <v>122.25</v>
      </c>
      <c r="G162" s="329">
        <v>118.4</v>
      </c>
      <c r="H162" s="329">
        <v>132.20000000000002</v>
      </c>
      <c r="I162" s="329">
        <v>136.04999999999998</v>
      </c>
      <c r="J162" s="329">
        <v>139.10000000000002</v>
      </c>
      <c r="K162" s="328">
        <v>133</v>
      </c>
      <c r="L162" s="328">
        <v>126.1</v>
      </c>
      <c r="M162" s="328">
        <v>46.284759999999999</v>
      </c>
      <c r="N162" s="1"/>
      <c r="O162" s="1"/>
    </row>
    <row r="163" spans="1:15" ht="12.75" customHeight="1">
      <c r="A163" s="30">
        <v>153</v>
      </c>
      <c r="B163" s="347" t="s">
        <v>377</v>
      </c>
      <c r="C163" s="328">
        <v>219.9</v>
      </c>
      <c r="D163" s="329">
        <v>220</v>
      </c>
      <c r="E163" s="329">
        <v>214</v>
      </c>
      <c r="F163" s="329">
        <v>208.1</v>
      </c>
      <c r="G163" s="329">
        <v>202.1</v>
      </c>
      <c r="H163" s="329">
        <v>225.9</v>
      </c>
      <c r="I163" s="329">
        <v>231.9</v>
      </c>
      <c r="J163" s="329">
        <v>237.8</v>
      </c>
      <c r="K163" s="328">
        <v>226</v>
      </c>
      <c r="L163" s="328">
        <v>214.1</v>
      </c>
      <c r="M163" s="328">
        <v>16.604140000000001</v>
      </c>
      <c r="N163" s="1"/>
      <c r="O163" s="1"/>
    </row>
    <row r="164" spans="1:15" ht="12.75" customHeight="1">
      <c r="A164" s="30">
        <v>154</v>
      </c>
      <c r="B164" s="347" t="s">
        <v>103</v>
      </c>
      <c r="C164" s="328">
        <v>147.5</v>
      </c>
      <c r="D164" s="329">
        <v>148.85</v>
      </c>
      <c r="E164" s="329">
        <v>145.39999999999998</v>
      </c>
      <c r="F164" s="329">
        <v>143.29999999999998</v>
      </c>
      <c r="G164" s="329">
        <v>139.84999999999997</v>
      </c>
      <c r="H164" s="329">
        <v>150.94999999999999</v>
      </c>
      <c r="I164" s="329">
        <v>154.39999999999998</v>
      </c>
      <c r="J164" s="329">
        <v>156.5</v>
      </c>
      <c r="K164" s="328">
        <v>152.30000000000001</v>
      </c>
      <c r="L164" s="328">
        <v>146.75</v>
      </c>
      <c r="M164" s="328">
        <v>253.58056999999999</v>
      </c>
      <c r="N164" s="1"/>
      <c r="O164" s="1"/>
    </row>
    <row r="165" spans="1:15" ht="12.75" customHeight="1">
      <c r="A165" s="30">
        <v>155</v>
      </c>
      <c r="B165" s="347" t="s">
        <v>366</v>
      </c>
      <c r="C165" s="328">
        <v>2783.8</v>
      </c>
      <c r="D165" s="329">
        <v>2754.6166666666668</v>
      </c>
      <c r="E165" s="329">
        <v>2679.2333333333336</v>
      </c>
      <c r="F165" s="329">
        <v>2574.666666666667</v>
      </c>
      <c r="G165" s="329">
        <v>2499.2833333333338</v>
      </c>
      <c r="H165" s="329">
        <v>2859.1833333333334</v>
      </c>
      <c r="I165" s="329">
        <v>2934.5666666666666</v>
      </c>
      <c r="J165" s="329">
        <v>3039.1333333333332</v>
      </c>
      <c r="K165" s="328">
        <v>2830</v>
      </c>
      <c r="L165" s="328">
        <v>2650.05</v>
      </c>
      <c r="M165" s="328">
        <v>0.21251999999999999</v>
      </c>
      <c r="N165" s="1"/>
      <c r="O165" s="1"/>
    </row>
    <row r="166" spans="1:15" ht="12.75" customHeight="1">
      <c r="A166" s="30">
        <v>156</v>
      </c>
      <c r="B166" s="347" t="s">
        <v>367</v>
      </c>
      <c r="C166" s="328">
        <v>2806.4</v>
      </c>
      <c r="D166" s="329">
        <v>2804.9500000000003</v>
      </c>
      <c r="E166" s="329">
        <v>2773.4500000000007</v>
      </c>
      <c r="F166" s="329">
        <v>2740.5000000000005</v>
      </c>
      <c r="G166" s="329">
        <v>2709.0000000000009</v>
      </c>
      <c r="H166" s="329">
        <v>2837.9000000000005</v>
      </c>
      <c r="I166" s="329">
        <v>2869.3999999999996</v>
      </c>
      <c r="J166" s="329">
        <v>2902.3500000000004</v>
      </c>
      <c r="K166" s="328">
        <v>2836.45</v>
      </c>
      <c r="L166" s="328">
        <v>2772</v>
      </c>
      <c r="M166" s="328">
        <v>0.14957000000000001</v>
      </c>
      <c r="N166" s="1"/>
      <c r="O166" s="1"/>
    </row>
    <row r="167" spans="1:15" ht="12.75" customHeight="1">
      <c r="A167" s="30">
        <v>157</v>
      </c>
      <c r="B167" s="347" t="s">
        <v>373</v>
      </c>
      <c r="C167" s="328">
        <v>338.2</v>
      </c>
      <c r="D167" s="329">
        <v>341.65000000000003</v>
      </c>
      <c r="E167" s="329">
        <v>332.30000000000007</v>
      </c>
      <c r="F167" s="329">
        <v>326.40000000000003</v>
      </c>
      <c r="G167" s="329">
        <v>317.05000000000007</v>
      </c>
      <c r="H167" s="329">
        <v>347.55000000000007</v>
      </c>
      <c r="I167" s="329">
        <v>356.90000000000009</v>
      </c>
      <c r="J167" s="329">
        <v>362.80000000000007</v>
      </c>
      <c r="K167" s="328">
        <v>351</v>
      </c>
      <c r="L167" s="328">
        <v>335.75</v>
      </c>
      <c r="M167" s="328">
        <v>5.0050699999999999</v>
      </c>
      <c r="N167" s="1"/>
      <c r="O167" s="1"/>
    </row>
    <row r="168" spans="1:15" ht="12.75" customHeight="1">
      <c r="A168" s="30">
        <v>158</v>
      </c>
      <c r="B168" s="347" t="s">
        <v>368</v>
      </c>
      <c r="C168" s="328">
        <v>116.2</v>
      </c>
      <c r="D168" s="329">
        <v>116.7</v>
      </c>
      <c r="E168" s="329">
        <v>115.30000000000001</v>
      </c>
      <c r="F168" s="329">
        <v>114.4</v>
      </c>
      <c r="G168" s="329">
        <v>113.00000000000001</v>
      </c>
      <c r="H168" s="329">
        <v>117.60000000000001</v>
      </c>
      <c r="I168" s="329">
        <v>119.00000000000001</v>
      </c>
      <c r="J168" s="329">
        <v>119.9</v>
      </c>
      <c r="K168" s="328">
        <v>118.1</v>
      </c>
      <c r="L168" s="328">
        <v>115.8</v>
      </c>
      <c r="M168" s="328">
        <v>2.4916499999999999</v>
      </c>
      <c r="N168" s="1"/>
      <c r="O168" s="1"/>
    </row>
    <row r="169" spans="1:15" ht="12.75" customHeight="1">
      <c r="A169" s="30">
        <v>159</v>
      </c>
      <c r="B169" s="347" t="s">
        <v>369</v>
      </c>
      <c r="C169" s="328">
        <v>5008.7</v>
      </c>
      <c r="D169" s="329">
        <v>5036.2166666666662</v>
      </c>
      <c r="E169" s="329">
        <v>4972.4833333333327</v>
      </c>
      <c r="F169" s="329">
        <v>4936.2666666666664</v>
      </c>
      <c r="G169" s="329">
        <v>4872.5333333333328</v>
      </c>
      <c r="H169" s="329">
        <v>5072.4333333333325</v>
      </c>
      <c r="I169" s="329">
        <v>5136.1666666666661</v>
      </c>
      <c r="J169" s="329">
        <v>5172.3833333333323</v>
      </c>
      <c r="K169" s="328">
        <v>5099.95</v>
      </c>
      <c r="L169" s="328">
        <v>5000</v>
      </c>
      <c r="M169" s="328">
        <v>8.8419999999999999E-2</v>
      </c>
      <c r="N169" s="1"/>
      <c r="O169" s="1"/>
    </row>
    <row r="170" spans="1:15" ht="12.75" customHeight="1">
      <c r="A170" s="30">
        <v>160</v>
      </c>
      <c r="B170" s="347" t="s">
        <v>257</v>
      </c>
      <c r="C170" s="328">
        <v>3356.85</v>
      </c>
      <c r="D170" s="329">
        <v>3349.3166666666671</v>
      </c>
      <c r="E170" s="329">
        <v>3317.5333333333342</v>
      </c>
      <c r="F170" s="329">
        <v>3278.2166666666672</v>
      </c>
      <c r="G170" s="329">
        <v>3246.4333333333343</v>
      </c>
      <c r="H170" s="329">
        <v>3388.6333333333341</v>
      </c>
      <c r="I170" s="329">
        <v>3420.416666666667</v>
      </c>
      <c r="J170" s="329">
        <v>3459.733333333334</v>
      </c>
      <c r="K170" s="328">
        <v>3381.1</v>
      </c>
      <c r="L170" s="328">
        <v>3310</v>
      </c>
      <c r="M170" s="328">
        <v>1.5166599999999999</v>
      </c>
      <c r="N170" s="1"/>
      <c r="O170" s="1"/>
    </row>
    <row r="171" spans="1:15" ht="12.75" customHeight="1">
      <c r="A171" s="30">
        <v>161</v>
      </c>
      <c r="B171" s="347" t="s">
        <v>370</v>
      </c>
      <c r="C171" s="328">
        <v>1528.35</v>
      </c>
      <c r="D171" s="329">
        <v>1541.1833333333334</v>
      </c>
      <c r="E171" s="329">
        <v>1508.3666666666668</v>
      </c>
      <c r="F171" s="329">
        <v>1488.3833333333334</v>
      </c>
      <c r="G171" s="329">
        <v>1455.5666666666668</v>
      </c>
      <c r="H171" s="329">
        <v>1561.1666666666667</v>
      </c>
      <c r="I171" s="329">
        <v>1593.9833333333333</v>
      </c>
      <c r="J171" s="329">
        <v>1613.9666666666667</v>
      </c>
      <c r="K171" s="328">
        <v>1574</v>
      </c>
      <c r="L171" s="328">
        <v>1521.2</v>
      </c>
      <c r="M171" s="328">
        <v>0.20313000000000001</v>
      </c>
      <c r="N171" s="1"/>
      <c r="O171" s="1"/>
    </row>
    <row r="172" spans="1:15" ht="12.75" customHeight="1">
      <c r="A172" s="30">
        <v>162</v>
      </c>
      <c r="B172" s="347" t="s">
        <v>104</v>
      </c>
      <c r="C172" s="328">
        <v>445.55</v>
      </c>
      <c r="D172" s="329">
        <v>446.41666666666669</v>
      </c>
      <c r="E172" s="329">
        <v>442.28333333333336</v>
      </c>
      <c r="F172" s="329">
        <v>439.01666666666665</v>
      </c>
      <c r="G172" s="329">
        <v>434.88333333333333</v>
      </c>
      <c r="H172" s="329">
        <v>449.68333333333339</v>
      </c>
      <c r="I172" s="329">
        <v>453.81666666666672</v>
      </c>
      <c r="J172" s="329">
        <v>457.08333333333343</v>
      </c>
      <c r="K172" s="328">
        <v>450.55</v>
      </c>
      <c r="L172" s="328">
        <v>443.15</v>
      </c>
      <c r="M172" s="328">
        <v>5.8472499999999998</v>
      </c>
      <c r="N172" s="1"/>
      <c r="O172" s="1"/>
    </row>
    <row r="173" spans="1:15" ht="12.75" customHeight="1">
      <c r="A173" s="30">
        <v>163</v>
      </c>
      <c r="B173" s="347" t="s">
        <v>365</v>
      </c>
      <c r="C173" s="328">
        <v>4340.7</v>
      </c>
      <c r="D173" s="329">
        <v>4361.9000000000005</v>
      </c>
      <c r="E173" s="329">
        <v>4303.8000000000011</v>
      </c>
      <c r="F173" s="329">
        <v>4266.9000000000005</v>
      </c>
      <c r="G173" s="329">
        <v>4208.8000000000011</v>
      </c>
      <c r="H173" s="329">
        <v>4398.8000000000011</v>
      </c>
      <c r="I173" s="329">
        <v>4456.9000000000015</v>
      </c>
      <c r="J173" s="329">
        <v>4493.8000000000011</v>
      </c>
      <c r="K173" s="328">
        <v>4420</v>
      </c>
      <c r="L173" s="328">
        <v>4325</v>
      </c>
      <c r="M173" s="328">
        <v>0.14696999999999999</v>
      </c>
      <c r="N173" s="1"/>
      <c r="O173" s="1"/>
    </row>
    <row r="174" spans="1:15" ht="12.75" customHeight="1">
      <c r="A174" s="30">
        <v>164</v>
      </c>
      <c r="B174" s="347" t="s">
        <v>379</v>
      </c>
      <c r="C174" s="328">
        <v>630.5</v>
      </c>
      <c r="D174" s="329">
        <v>627.91666666666663</v>
      </c>
      <c r="E174" s="329">
        <v>620.63333333333321</v>
      </c>
      <c r="F174" s="329">
        <v>610.76666666666654</v>
      </c>
      <c r="G174" s="329">
        <v>603.48333333333312</v>
      </c>
      <c r="H174" s="329">
        <v>637.7833333333333</v>
      </c>
      <c r="I174" s="329">
        <v>645.06666666666683</v>
      </c>
      <c r="J174" s="329">
        <v>654.93333333333339</v>
      </c>
      <c r="K174" s="328">
        <v>635.20000000000005</v>
      </c>
      <c r="L174" s="328">
        <v>618.04999999999995</v>
      </c>
      <c r="M174" s="328">
        <v>23.30527</v>
      </c>
      <c r="N174" s="1"/>
      <c r="O174" s="1"/>
    </row>
    <row r="175" spans="1:15" ht="12.75" customHeight="1">
      <c r="A175" s="30">
        <v>165</v>
      </c>
      <c r="B175" s="347" t="s">
        <v>371</v>
      </c>
      <c r="C175" s="328">
        <v>1011.95</v>
      </c>
      <c r="D175" s="329">
        <v>1016.8666666666667</v>
      </c>
      <c r="E175" s="329">
        <v>1003.7333333333333</v>
      </c>
      <c r="F175" s="329">
        <v>995.51666666666665</v>
      </c>
      <c r="G175" s="329">
        <v>982.38333333333333</v>
      </c>
      <c r="H175" s="329">
        <v>1025.0833333333335</v>
      </c>
      <c r="I175" s="329">
        <v>1038.2166666666667</v>
      </c>
      <c r="J175" s="329">
        <v>1046.4333333333334</v>
      </c>
      <c r="K175" s="328">
        <v>1030</v>
      </c>
      <c r="L175" s="328">
        <v>1008.65</v>
      </c>
      <c r="M175" s="328">
        <v>0.11497</v>
      </c>
      <c r="N175" s="1"/>
      <c r="O175" s="1"/>
    </row>
    <row r="176" spans="1:15" ht="12.75" customHeight="1">
      <c r="A176" s="30">
        <v>166</v>
      </c>
      <c r="B176" s="347" t="s">
        <v>258</v>
      </c>
      <c r="C176" s="328">
        <v>483.5</v>
      </c>
      <c r="D176" s="329">
        <v>487.7</v>
      </c>
      <c r="E176" s="329">
        <v>478.79999999999995</v>
      </c>
      <c r="F176" s="329">
        <v>474.09999999999997</v>
      </c>
      <c r="G176" s="329">
        <v>465.19999999999993</v>
      </c>
      <c r="H176" s="329">
        <v>492.4</v>
      </c>
      <c r="I176" s="329">
        <v>501.29999999999995</v>
      </c>
      <c r="J176" s="329">
        <v>506</v>
      </c>
      <c r="K176" s="328">
        <v>496.6</v>
      </c>
      <c r="L176" s="328">
        <v>483</v>
      </c>
      <c r="M176" s="328">
        <v>1.41256</v>
      </c>
      <c r="N176" s="1"/>
      <c r="O176" s="1"/>
    </row>
    <row r="177" spans="1:15" ht="12.75" customHeight="1">
      <c r="A177" s="30">
        <v>167</v>
      </c>
      <c r="B177" s="347" t="s">
        <v>107</v>
      </c>
      <c r="C177" s="328">
        <v>710.85</v>
      </c>
      <c r="D177" s="329">
        <v>718.61666666666679</v>
      </c>
      <c r="E177" s="329">
        <v>699.43333333333362</v>
      </c>
      <c r="F177" s="329">
        <v>688.01666666666688</v>
      </c>
      <c r="G177" s="329">
        <v>668.83333333333371</v>
      </c>
      <c r="H177" s="329">
        <v>730.03333333333353</v>
      </c>
      <c r="I177" s="329">
        <v>749.2166666666667</v>
      </c>
      <c r="J177" s="329">
        <v>760.63333333333344</v>
      </c>
      <c r="K177" s="328">
        <v>737.8</v>
      </c>
      <c r="L177" s="328">
        <v>707.2</v>
      </c>
      <c r="M177" s="328">
        <v>22.127759999999999</v>
      </c>
      <c r="N177" s="1"/>
      <c r="O177" s="1"/>
    </row>
    <row r="178" spans="1:15" ht="12.75" customHeight="1">
      <c r="A178" s="30">
        <v>168</v>
      </c>
      <c r="B178" s="347" t="s">
        <v>259</v>
      </c>
      <c r="C178" s="328">
        <v>510.75</v>
      </c>
      <c r="D178" s="329">
        <v>510.36666666666662</v>
      </c>
      <c r="E178" s="329">
        <v>507.73333333333323</v>
      </c>
      <c r="F178" s="329">
        <v>504.71666666666664</v>
      </c>
      <c r="G178" s="329">
        <v>502.08333333333326</v>
      </c>
      <c r="H178" s="329">
        <v>513.38333333333321</v>
      </c>
      <c r="I178" s="329">
        <v>516.01666666666654</v>
      </c>
      <c r="J178" s="329">
        <v>519.03333333333319</v>
      </c>
      <c r="K178" s="328">
        <v>513</v>
      </c>
      <c r="L178" s="328">
        <v>507.35</v>
      </c>
      <c r="M178" s="328">
        <v>0.98985999999999996</v>
      </c>
      <c r="N178" s="1"/>
      <c r="O178" s="1"/>
    </row>
    <row r="179" spans="1:15" ht="12.75" customHeight="1">
      <c r="A179" s="30">
        <v>169</v>
      </c>
      <c r="B179" s="347" t="s">
        <v>108</v>
      </c>
      <c r="C179" s="328">
        <v>1484</v>
      </c>
      <c r="D179" s="329">
        <v>1492.8500000000001</v>
      </c>
      <c r="E179" s="329">
        <v>1466.7000000000003</v>
      </c>
      <c r="F179" s="329">
        <v>1449.4</v>
      </c>
      <c r="G179" s="329">
        <v>1423.2500000000002</v>
      </c>
      <c r="H179" s="329">
        <v>1510.1500000000003</v>
      </c>
      <c r="I179" s="329">
        <v>1536.3000000000004</v>
      </c>
      <c r="J179" s="329">
        <v>1553.6000000000004</v>
      </c>
      <c r="K179" s="328">
        <v>1519</v>
      </c>
      <c r="L179" s="328">
        <v>1475.55</v>
      </c>
      <c r="M179" s="328">
        <v>8.9386899999999994</v>
      </c>
      <c r="N179" s="1"/>
      <c r="O179" s="1"/>
    </row>
    <row r="180" spans="1:15" ht="12.75" customHeight="1">
      <c r="A180" s="30">
        <v>170</v>
      </c>
      <c r="B180" s="347" t="s">
        <v>380</v>
      </c>
      <c r="C180" s="328">
        <v>84.1</v>
      </c>
      <c r="D180" s="329">
        <v>84.033333333333346</v>
      </c>
      <c r="E180" s="329">
        <v>83.366666666666688</v>
      </c>
      <c r="F180" s="329">
        <v>82.63333333333334</v>
      </c>
      <c r="G180" s="329">
        <v>81.966666666666683</v>
      </c>
      <c r="H180" s="329">
        <v>84.766666666666694</v>
      </c>
      <c r="I180" s="329">
        <v>85.433333333333351</v>
      </c>
      <c r="J180" s="329">
        <v>86.1666666666667</v>
      </c>
      <c r="K180" s="328">
        <v>84.7</v>
      </c>
      <c r="L180" s="328">
        <v>83.3</v>
      </c>
      <c r="M180" s="328">
        <v>4.0772199999999996</v>
      </c>
      <c r="N180" s="1"/>
      <c r="O180" s="1"/>
    </row>
    <row r="181" spans="1:15" ht="12.75" customHeight="1">
      <c r="A181" s="30">
        <v>171</v>
      </c>
      <c r="B181" s="347" t="s">
        <v>109</v>
      </c>
      <c r="C181" s="328">
        <v>292.7</v>
      </c>
      <c r="D181" s="329">
        <v>294.51666666666665</v>
      </c>
      <c r="E181" s="329">
        <v>287.68333333333328</v>
      </c>
      <c r="F181" s="329">
        <v>282.66666666666663</v>
      </c>
      <c r="G181" s="329">
        <v>275.83333333333326</v>
      </c>
      <c r="H181" s="329">
        <v>299.5333333333333</v>
      </c>
      <c r="I181" s="329">
        <v>306.36666666666667</v>
      </c>
      <c r="J181" s="329">
        <v>311.38333333333333</v>
      </c>
      <c r="K181" s="328">
        <v>301.35000000000002</v>
      </c>
      <c r="L181" s="328">
        <v>289.5</v>
      </c>
      <c r="M181" s="328">
        <v>9.6335200000000007</v>
      </c>
      <c r="N181" s="1"/>
      <c r="O181" s="1"/>
    </row>
    <row r="182" spans="1:15" ht="12.75" customHeight="1">
      <c r="A182" s="30">
        <v>172</v>
      </c>
      <c r="B182" s="347" t="s">
        <v>372</v>
      </c>
      <c r="C182" s="328">
        <v>494.25</v>
      </c>
      <c r="D182" s="329">
        <v>497.26666666666665</v>
      </c>
      <c r="E182" s="329">
        <v>487.0333333333333</v>
      </c>
      <c r="F182" s="329">
        <v>479.81666666666666</v>
      </c>
      <c r="G182" s="329">
        <v>469.58333333333331</v>
      </c>
      <c r="H182" s="329">
        <v>504.48333333333329</v>
      </c>
      <c r="I182" s="329">
        <v>514.7166666666667</v>
      </c>
      <c r="J182" s="329">
        <v>521.93333333333328</v>
      </c>
      <c r="K182" s="328">
        <v>507.5</v>
      </c>
      <c r="L182" s="328">
        <v>490.05</v>
      </c>
      <c r="M182" s="328">
        <v>7.8710199999999997</v>
      </c>
      <c r="N182" s="1"/>
      <c r="O182" s="1"/>
    </row>
    <row r="183" spans="1:15" ht="12.75" customHeight="1">
      <c r="A183" s="30">
        <v>173</v>
      </c>
      <c r="B183" s="347" t="s">
        <v>110</v>
      </c>
      <c r="C183" s="328">
        <v>1554.9</v>
      </c>
      <c r="D183" s="329">
        <v>1553.6666666666667</v>
      </c>
      <c r="E183" s="329">
        <v>1532.3333333333335</v>
      </c>
      <c r="F183" s="329">
        <v>1509.7666666666667</v>
      </c>
      <c r="G183" s="329">
        <v>1488.4333333333334</v>
      </c>
      <c r="H183" s="329">
        <v>1576.2333333333336</v>
      </c>
      <c r="I183" s="329">
        <v>1597.5666666666671</v>
      </c>
      <c r="J183" s="329">
        <v>1620.1333333333337</v>
      </c>
      <c r="K183" s="328">
        <v>1575</v>
      </c>
      <c r="L183" s="328">
        <v>1531.1</v>
      </c>
      <c r="M183" s="328">
        <v>14.86312</v>
      </c>
      <c r="N183" s="1"/>
      <c r="O183" s="1"/>
    </row>
    <row r="184" spans="1:15" ht="12.75" customHeight="1">
      <c r="A184" s="30">
        <v>174</v>
      </c>
      <c r="B184" s="347" t="s">
        <v>374</v>
      </c>
      <c r="C184" s="328">
        <v>169.8</v>
      </c>
      <c r="D184" s="329">
        <v>172.33333333333334</v>
      </c>
      <c r="E184" s="329">
        <v>165.9666666666667</v>
      </c>
      <c r="F184" s="329">
        <v>162.13333333333335</v>
      </c>
      <c r="G184" s="329">
        <v>155.76666666666671</v>
      </c>
      <c r="H184" s="329">
        <v>176.16666666666669</v>
      </c>
      <c r="I184" s="329">
        <v>182.5333333333333</v>
      </c>
      <c r="J184" s="329">
        <v>186.36666666666667</v>
      </c>
      <c r="K184" s="328">
        <v>178.7</v>
      </c>
      <c r="L184" s="328">
        <v>168.5</v>
      </c>
      <c r="M184" s="328">
        <v>25.97551</v>
      </c>
      <c r="N184" s="1"/>
      <c r="O184" s="1"/>
    </row>
    <row r="185" spans="1:15" ht="12.75" customHeight="1">
      <c r="A185" s="30">
        <v>175</v>
      </c>
      <c r="B185" s="347" t="s">
        <v>375</v>
      </c>
      <c r="C185" s="328">
        <v>1774.8</v>
      </c>
      <c r="D185" s="329">
        <v>1775.9333333333332</v>
      </c>
      <c r="E185" s="329">
        <v>1738.0166666666664</v>
      </c>
      <c r="F185" s="329">
        <v>1701.2333333333333</v>
      </c>
      <c r="G185" s="329">
        <v>1663.3166666666666</v>
      </c>
      <c r="H185" s="329">
        <v>1812.7166666666662</v>
      </c>
      <c r="I185" s="329">
        <v>1850.6333333333328</v>
      </c>
      <c r="J185" s="329">
        <v>1887.4166666666661</v>
      </c>
      <c r="K185" s="328">
        <v>1813.85</v>
      </c>
      <c r="L185" s="328">
        <v>1739.15</v>
      </c>
      <c r="M185" s="328">
        <v>1.1533899999999999</v>
      </c>
      <c r="N185" s="1"/>
      <c r="O185" s="1"/>
    </row>
    <row r="186" spans="1:15" ht="12.75" customHeight="1">
      <c r="A186" s="30">
        <v>176</v>
      </c>
      <c r="B186" s="347" t="s">
        <v>381</v>
      </c>
      <c r="C186" s="328">
        <v>130.94999999999999</v>
      </c>
      <c r="D186" s="329">
        <v>131.91666666666666</v>
      </c>
      <c r="E186" s="329">
        <v>129.18333333333331</v>
      </c>
      <c r="F186" s="329">
        <v>127.41666666666666</v>
      </c>
      <c r="G186" s="329">
        <v>124.68333333333331</v>
      </c>
      <c r="H186" s="329">
        <v>133.68333333333331</v>
      </c>
      <c r="I186" s="329">
        <v>136.41666666666666</v>
      </c>
      <c r="J186" s="329">
        <v>138.18333333333331</v>
      </c>
      <c r="K186" s="328">
        <v>134.65</v>
      </c>
      <c r="L186" s="328">
        <v>130.15</v>
      </c>
      <c r="M186" s="328">
        <v>21.27683</v>
      </c>
      <c r="N186" s="1"/>
      <c r="O186" s="1"/>
    </row>
    <row r="187" spans="1:15" ht="12.75" customHeight="1">
      <c r="A187" s="30">
        <v>177</v>
      </c>
      <c r="B187" s="347" t="s">
        <v>260</v>
      </c>
      <c r="C187" s="328">
        <v>268.10000000000002</v>
      </c>
      <c r="D187" s="329">
        <v>270.25</v>
      </c>
      <c r="E187" s="329">
        <v>263.5</v>
      </c>
      <c r="F187" s="329">
        <v>258.89999999999998</v>
      </c>
      <c r="G187" s="329">
        <v>252.14999999999998</v>
      </c>
      <c r="H187" s="329">
        <v>274.85000000000002</v>
      </c>
      <c r="I187" s="329">
        <v>281.60000000000002</v>
      </c>
      <c r="J187" s="329">
        <v>286.20000000000005</v>
      </c>
      <c r="K187" s="328">
        <v>277</v>
      </c>
      <c r="L187" s="328">
        <v>265.64999999999998</v>
      </c>
      <c r="M187" s="328">
        <v>9.5162099999999992</v>
      </c>
      <c r="N187" s="1"/>
      <c r="O187" s="1"/>
    </row>
    <row r="188" spans="1:15" ht="12.75" customHeight="1">
      <c r="A188" s="30">
        <v>178</v>
      </c>
      <c r="B188" s="347" t="s">
        <v>376</v>
      </c>
      <c r="C188" s="328">
        <v>663.2</v>
      </c>
      <c r="D188" s="329">
        <v>667.2166666666667</v>
      </c>
      <c r="E188" s="329">
        <v>652.08333333333337</v>
      </c>
      <c r="F188" s="329">
        <v>640.9666666666667</v>
      </c>
      <c r="G188" s="329">
        <v>625.83333333333337</v>
      </c>
      <c r="H188" s="329">
        <v>678.33333333333337</v>
      </c>
      <c r="I188" s="329">
        <v>693.46666666666658</v>
      </c>
      <c r="J188" s="329">
        <v>704.58333333333337</v>
      </c>
      <c r="K188" s="328">
        <v>682.35</v>
      </c>
      <c r="L188" s="328">
        <v>656.1</v>
      </c>
      <c r="M188" s="328">
        <v>1.7264999999999999</v>
      </c>
      <c r="N188" s="1"/>
      <c r="O188" s="1"/>
    </row>
    <row r="189" spans="1:15" ht="12.75" customHeight="1">
      <c r="A189" s="30">
        <v>179</v>
      </c>
      <c r="B189" s="347" t="s">
        <v>111</v>
      </c>
      <c r="C189" s="328">
        <v>509.65</v>
      </c>
      <c r="D189" s="329">
        <v>524.98333333333335</v>
      </c>
      <c r="E189" s="329">
        <v>490.9666666666667</v>
      </c>
      <c r="F189" s="329">
        <v>472.28333333333336</v>
      </c>
      <c r="G189" s="329">
        <v>438.26666666666671</v>
      </c>
      <c r="H189" s="329">
        <v>543.66666666666674</v>
      </c>
      <c r="I189" s="329">
        <v>577.68333333333339</v>
      </c>
      <c r="J189" s="329">
        <v>596.36666666666667</v>
      </c>
      <c r="K189" s="328">
        <v>559</v>
      </c>
      <c r="L189" s="328">
        <v>506.3</v>
      </c>
      <c r="M189" s="328">
        <v>35.195659999999997</v>
      </c>
      <c r="N189" s="1"/>
      <c r="O189" s="1"/>
    </row>
    <row r="190" spans="1:15" ht="12.75" customHeight="1">
      <c r="A190" s="30">
        <v>180</v>
      </c>
      <c r="B190" s="347" t="s">
        <v>261</v>
      </c>
      <c r="C190" s="328">
        <v>1368.2</v>
      </c>
      <c r="D190" s="329">
        <v>1364.9166666666667</v>
      </c>
      <c r="E190" s="329">
        <v>1340.8333333333335</v>
      </c>
      <c r="F190" s="329">
        <v>1313.4666666666667</v>
      </c>
      <c r="G190" s="329">
        <v>1289.3833333333334</v>
      </c>
      <c r="H190" s="329">
        <v>1392.2833333333335</v>
      </c>
      <c r="I190" s="329">
        <v>1416.366666666667</v>
      </c>
      <c r="J190" s="329">
        <v>1443.7333333333336</v>
      </c>
      <c r="K190" s="328">
        <v>1389</v>
      </c>
      <c r="L190" s="328">
        <v>1337.55</v>
      </c>
      <c r="M190" s="328">
        <v>6.1278600000000001</v>
      </c>
      <c r="N190" s="1"/>
      <c r="O190" s="1"/>
    </row>
    <row r="191" spans="1:15" ht="12.75" customHeight="1">
      <c r="A191" s="30">
        <v>181</v>
      </c>
      <c r="B191" s="347" t="s">
        <v>385</v>
      </c>
      <c r="C191" s="328">
        <v>1015.4</v>
      </c>
      <c r="D191" s="329">
        <v>1025.4333333333334</v>
      </c>
      <c r="E191" s="329">
        <v>1000.9666666666667</v>
      </c>
      <c r="F191" s="329">
        <v>986.5333333333333</v>
      </c>
      <c r="G191" s="329">
        <v>962.06666666666661</v>
      </c>
      <c r="H191" s="329">
        <v>1039.8666666666668</v>
      </c>
      <c r="I191" s="329">
        <v>1064.3333333333335</v>
      </c>
      <c r="J191" s="329">
        <v>1078.7666666666669</v>
      </c>
      <c r="K191" s="328">
        <v>1049.9000000000001</v>
      </c>
      <c r="L191" s="328">
        <v>1011</v>
      </c>
      <c r="M191" s="328">
        <v>2.72675</v>
      </c>
      <c r="N191" s="1"/>
      <c r="O191" s="1"/>
    </row>
    <row r="192" spans="1:15" ht="12.75" customHeight="1">
      <c r="A192" s="30">
        <v>182</v>
      </c>
      <c r="B192" s="347" t="s">
        <v>833</v>
      </c>
      <c r="C192" s="328">
        <v>18.7</v>
      </c>
      <c r="D192" s="329">
        <v>18.733333333333334</v>
      </c>
      <c r="E192" s="329">
        <v>18.466666666666669</v>
      </c>
      <c r="F192" s="329">
        <v>18.233333333333334</v>
      </c>
      <c r="G192" s="329">
        <v>17.966666666666669</v>
      </c>
      <c r="H192" s="329">
        <v>18.966666666666669</v>
      </c>
      <c r="I192" s="329">
        <v>19.233333333333334</v>
      </c>
      <c r="J192" s="329">
        <v>19.466666666666669</v>
      </c>
      <c r="K192" s="328">
        <v>19</v>
      </c>
      <c r="L192" s="328">
        <v>18.5</v>
      </c>
      <c r="M192" s="328">
        <v>25.559190000000001</v>
      </c>
      <c r="N192" s="1"/>
      <c r="O192" s="1"/>
    </row>
    <row r="193" spans="1:15" ht="12.75" customHeight="1">
      <c r="A193" s="30">
        <v>183</v>
      </c>
      <c r="B193" s="347" t="s">
        <v>386</v>
      </c>
      <c r="C193" s="328">
        <v>1072.1500000000001</v>
      </c>
      <c r="D193" s="329">
        <v>1074.4666666666667</v>
      </c>
      <c r="E193" s="329">
        <v>1060.9333333333334</v>
      </c>
      <c r="F193" s="329">
        <v>1049.7166666666667</v>
      </c>
      <c r="G193" s="329">
        <v>1036.1833333333334</v>
      </c>
      <c r="H193" s="329">
        <v>1085.6833333333334</v>
      </c>
      <c r="I193" s="329">
        <v>1099.2166666666667</v>
      </c>
      <c r="J193" s="329">
        <v>1110.4333333333334</v>
      </c>
      <c r="K193" s="328">
        <v>1088</v>
      </c>
      <c r="L193" s="328">
        <v>1063.25</v>
      </c>
      <c r="M193" s="328">
        <v>0.12476</v>
      </c>
      <c r="N193" s="1"/>
      <c r="O193" s="1"/>
    </row>
    <row r="194" spans="1:15" ht="12.75" customHeight="1">
      <c r="A194" s="30">
        <v>184</v>
      </c>
      <c r="B194" s="347" t="s">
        <v>112</v>
      </c>
      <c r="C194" s="328">
        <v>1127.7</v>
      </c>
      <c r="D194" s="329">
        <v>1122.5</v>
      </c>
      <c r="E194" s="329">
        <v>1110.8</v>
      </c>
      <c r="F194" s="329">
        <v>1093.8999999999999</v>
      </c>
      <c r="G194" s="329">
        <v>1082.1999999999998</v>
      </c>
      <c r="H194" s="329">
        <v>1139.4000000000001</v>
      </c>
      <c r="I194" s="329">
        <v>1151.0999999999999</v>
      </c>
      <c r="J194" s="329">
        <v>1168.0000000000002</v>
      </c>
      <c r="K194" s="328">
        <v>1134.2</v>
      </c>
      <c r="L194" s="328">
        <v>1105.5999999999999</v>
      </c>
      <c r="M194" s="328">
        <v>15.2034</v>
      </c>
      <c r="N194" s="1"/>
      <c r="O194" s="1"/>
    </row>
    <row r="195" spans="1:15" ht="12.75" customHeight="1">
      <c r="A195" s="30">
        <v>185</v>
      </c>
      <c r="B195" s="347" t="s">
        <v>113</v>
      </c>
      <c r="C195" s="328">
        <v>1192.1500000000001</v>
      </c>
      <c r="D195" s="329">
        <v>1188.45</v>
      </c>
      <c r="E195" s="329">
        <v>1178.7</v>
      </c>
      <c r="F195" s="329">
        <v>1165.25</v>
      </c>
      <c r="G195" s="329">
        <v>1155.5</v>
      </c>
      <c r="H195" s="329">
        <v>1201.9000000000001</v>
      </c>
      <c r="I195" s="329">
        <v>1211.6500000000001</v>
      </c>
      <c r="J195" s="329">
        <v>1225.1000000000001</v>
      </c>
      <c r="K195" s="328">
        <v>1198.2</v>
      </c>
      <c r="L195" s="328">
        <v>1175</v>
      </c>
      <c r="M195" s="328">
        <v>38.343269999999997</v>
      </c>
      <c r="N195" s="1"/>
      <c r="O195" s="1"/>
    </row>
    <row r="196" spans="1:15" ht="12.75" customHeight="1">
      <c r="A196" s="30">
        <v>186</v>
      </c>
      <c r="B196" s="347" t="s">
        <v>114</v>
      </c>
      <c r="C196" s="328">
        <v>2237.9499999999998</v>
      </c>
      <c r="D196" s="329">
        <v>2243.8666666666668</v>
      </c>
      <c r="E196" s="329">
        <v>2200.7333333333336</v>
      </c>
      <c r="F196" s="329">
        <v>2163.5166666666669</v>
      </c>
      <c r="G196" s="329">
        <v>2120.3833333333337</v>
      </c>
      <c r="H196" s="329">
        <v>2281.0833333333335</v>
      </c>
      <c r="I196" s="329">
        <v>2324.2166666666667</v>
      </c>
      <c r="J196" s="329">
        <v>2361.4333333333334</v>
      </c>
      <c r="K196" s="328">
        <v>2287</v>
      </c>
      <c r="L196" s="328">
        <v>2206.65</v>
      </c>
      <c r="M196" s="328">
        <v>41.83914</v>
      </c>
      <c r="N196" s="1"/>
      <c r="O196" s="1"/>
    </row>
    <row r="197" spans="1:15" ht="12.75" customHeight="1">
      <c r="A197" s="30">
        <v>187</v>
      </c>
      <c r="B197" s="347" t="s">
        <v>115</v>
      </c>
      <c r="C197" s="328">
        <v>2169.4</v>
      </c>
      <c r="D197" s="329">
        <v>2164.9499999999998</v>
      </c>
      <c r="E197" s="329">
        <v>2144.8999999999996</v>
      </c>
      <c r="F197" s="329">
        <v>2120.3999999999996</v>
      </c>
      <c r="G197" s="329">
        <v>2100.3499999999995</v>
      </c>
      <c r="H197" s="329">
        <v>2189.4499999999998</v>
      </c>
      <c r="I197" s="329">
        <v>2209.5</v>
      </c>
      <c r="J197" s="329">
        <v>2234</v>
      </c>
      <c r="K197" s="328">
        <v>2185</v>
      </c>
      <c r="L197" s="328">
        <v>2140.4499999999998</v>
      </c>
      <c r="M197" s="328">
        <v>3.1895199999999999</v>
      </c>
      <c r="N197" s="1"/>
      <c r="O197" s="1"/>
    </row>
    <row r="198" spans="1:15" ht="12.75" customHeight="1">
      <c r="A198" s="30">
        <v>188</v>
      </c>
      <c r="B198" s="347" t="s">
        <v>116</v>
      </c>
      <c r="C198" s="328">
        <v>1392.7</v>
      </c>
      <c r="D198" s="329">
        <v>1399.9833333333333</v>
      </c>
      <c r="E198" s="329">
        <v>1372.9666666666667</v>
      </c>
      <c r="F198" s="329">
        <v>1353.2333333333333</v>
      </c>
      <c r="G198" s="329">
        <v>1326.2166666666667</v>
      </c>
      <c r="H198" s="329">
        <v>1419.7166666666667</v>
      </c>
      <c r="I198" s="329">
        <v>1446.7333333333336</v>
      </c>
      <c r="J198" s="329">
        <v>1466.4666666666667</v>
      </c>
      <c r="K198" s="328">
        <v>1427</v>
      </c>
      <c r="L198" s="328">
        <v>1380.25</v>
      </c>
      <c r="M198" s="328">
        <v>111.36602999999999</v>
      </c>
      <c r="N198" s="1"/>
      <c r="O198" s="1"/>
    </row>
    <row r="199" spans="1:15" ht="12.75" customHeight="1">
      <c r="A199" s="30">
        <v>189</v>
      </c>
      <c r="B199" s="347" t="s">
        <v>117</v>
      </c>
      <c r="C199" s="328">
        <v>521.29999999999995</v>
      </c>
      <c r="D199" s="329">
        <v>522.30000000000007</v>
      </c>
      <c r="E199" s="329">
        <v>514.85000000000014</v>
      </c>
      <c r="F199" s="329">
        <v>508.40000000000009</v>
      </c>
      <c r="G199" s="329">
        <v>500.95000000000016</v>
      </c>
      <c r="H199" s="329">
        <v>528.75000000000011</v>
      </c>
      <c r="I199" s="329">
        <v>536.20000000000016</v>
      </c>
      <c r="J199" s="329">
        <v>542.65000000000009</v>
      </c>
      <c r="K199" s="328">
        <v>529.75</v>
      </c>
      <c r="L199" s="328">
        <v>515.85</v>
      </c>
      <c r="M199" s="328">
        <v>50.590069999999997</v>
      </c>
      <c r="N199" s="1"/>
      <c r="O199" s="1"/>
    </row>
    <row r="200" spans="1:15" ht="12.75" customHeight="1">
      <c r="A200" s="30">
        <v>190</v>
      </c>
      <c r="B200" s="347" t="s">
        <v>383</v>
      </c>
      <c r="C200" s="328">
        <v>1353.2</v>
      </c>
      <c r="D200" s="329">
        <v>1361.1666666666667</v>
      </c>
      <c r="E200" s="329">
        <v>1333.3333333333335</v>
      </c>
      <c r="F200" s="329">
        <v>1313.4666666666667</v>
      </c>
      <c r="G200" s="329">
        <v>1285.6333333333334</v>
      </c>
      <c r="H200" s="329">
        <v>1381.0333333333335</v>
      </c>
      <c r="I200" s="329">
        <v>1408.866666666667</v>
      </c>
      <c r="J200" s="329">
        <v>1428.7333333333336</v>
      </c>
      <c r="K200" s="328">
        <v>1389</v>
      </c>
      <c r="L200" s="328">
        <v>1341.3</v>
      </c>
      <c r="M200" s="328">
        <v>3.8229299999999999</v>
      </c>
      <c r="N200" s="1"/>
      <c r="O200" s="1"/>
    </row>
    <row r="201" spans="1:15" ht="12.75" customHeight="1">
      <c r="A201" s="30">
        <v>191</v>
      </c>
      <c r="B201" s="347" t="s">
        <v>387</v>
      </c>
      <c r="C201" s="328">
        <v>195.55</v>
      </c>
      <c r="D201" s="329">
        <v>194.68333333333331</v>
      </c>
      <c r="E201" s="329">
        <v>192.31666666666661</v>
      </c>
      <c r="F201" s="329">
        <v>189.08333333333329</v>
      </c>
      <c r="G201" s="329">
        <v>186.71666666666658</v>
      </c>
      <c r="H201" s="329">
        <v>197.91666666666663</v>
      </c>
      <c r="I201" s="329">
        <v>200.28333333333336</v>
      </c>
      <c r="J201" s="329">
        <v>203.51666666666665</v>
      </c>
      <c r="K201" s="328">
        <v>197.05</v>
      </c>
      <c r="L201" s="328">
        <v>191.45</v>
      </c>
      <c r="M201" s="328">
        <v>2.35764</v>
      </c>
      <c r="N201" s="1"/>
      <c r="O201" s="1"/>
    </row>
    <row r="202" spans="1:15" ht="12.75" customHeight="1">
      <c r="A202" s="30">
        <v>192</v>
      </c>
      <c r="B202" s="347" t="s">
        <v>388</v>
      </c>
      <c r="C202" s="328">
        <v>117.7</v>
      </c>
      <c r="D202" s="329">
        <v>118.01666666666665</v>
      </c>
      <c r="E202" s="329">
        <v>114.0333333333333</v>
      </c>
      <c r="F202" s="329">
        <v>110.36666666666665</v>
      </c>
      <c r="G202" s="329">
        <v>106.3833333333333</v>
      </c>
      <c r="H202" s="329">
        <v>121.68333333333331</v>
      </c>
      <c r="I202" s="329">
        <v>125.66666666666666</v>
      </c>
      <c r="J202" s="329">
        <v>129.33333333333331</v>
      </c>
      <c r="K202" s="328">
        <v>122</v>
      </c>
      <c r="L202" s="328">
        <v>114.35</v>
      </c>
      <c r="M202" s="328">
        <v>21.318169999999999</v>
      </c>
      <c r="N202" s="1"/>
      <c r="O202" s="1"/>
    </row>
    <row r="203" spans="1:15" ht="12.75" customHeight="1">
      <c r="A203" s="30">
        <v>193</v>
      </c>
      <c r="B203" s="347" t="s">
        <v>118</v>
      </c>
      <c r="C203" s="328">
        <v>2320.75</v>
      </c>
      <c r="D203" s="329">
        <v>2347.75</v>
      </c>
      <c r="E203" s="329">
        <v>2285.0500000000002</v>
      </c>
      <c r="F203" s="329">
        <v>2249.3500000000004</v>
      </c>
      <c r="G203" s="329">
        <v>2186.6500000000005</v>
      </c>
      <c r="H203" s="329">
        <v>2383.4499999999998</v>
      </c>
      <c r="I203" s="329">
        <v>2446.1499999999996</v>
      </c>
      <c r="J203" s="329">
        <v>2481.8499999999995</v>
      </c>
      <c r="K203" s="328">
        <v>2410.4499999999998</v>
      </c>
      <c r="L203" s="328">
        <v>2312.0500000000002</v>
      </c>
      <c r="M203" s="328">
        <v>7.1613199999999999</v>
      </c>
      <c r="N203" s="1"/>
      <c r="O203" s="1"/>
    </row>
    <row r="204" spans="1:15" ht="12.75" customHeight="1">
      <c r="A204" s="30">
        <v>194</v>
      </c>
      <c r="B204" s="347" t="s">
        <v>384</v>
      </c>
      <c r="C204" s="328">
        <v>73.5</v>
      </c>
      <c r="D204" s="329">
        <v>74.3</v>
      </c>
      <c r="E204" s="329">
        <v>72.099999999999994</v>
      </c>
      <c r="F204" s="329">
        <v>70.7</v>
      </c>
      <c r="G204" s="329">
        <v>68.5</v>
      </c>
      <c r="H204" s="329">
        <v>75.699999999999989</v>
      </c>
      <c r="I204" s="329">
        <v>77.900000000000006</v>
      </c>
      <c r="J204" s="329">
        <v>79.299999999999983</v>
      </c>
      <c r="K204" s="328">
        <v>76.5</v>
      </c>
      <c r="L204" s="328">
        <v>72.900000000000006</v>
      </c>
      <c r="M204" s="328">
        <v>105.85243</v>
      </c>
      <c r="N204" s="1"/>
      <c r="O204" s="1"/>
    </row>
    <row r="205" spans="1:15" ht="12.75" customHeight="1">
      <c r="A205" s="30">
        <v>195</v>
      </c>
      <c r="B205" s="347" t="s">
        <v>834</v>
      </c>
      <c r="C205" s="328">
        <v>1157.8</v>
      </c>
      <c r="D205" s="329">
        <v>1163.8166666666666</v>
      </c>
      <c r="E205" s="329">
        <v>1133.9833333333331</v>
      </c>
      <c r="F205" s="329">
        <v>1110.1666666666665</v>
      </c>
      <c r="G205" s="329">
        <v>1080.333333333333</v>
      </c>
      <c r="H205" s="329">
        <v>1187.6333333333332</v>
      </c>
      <c r="I205" s="329">
        <v>1217.4666666666667</v>
      </c>
      <c r="J205" s="329">
        <v>1241.2833333333333</v>
      </c>
      <c r="K205" s="328">
        <v>1193.6500000000001</v>
      </c>
      <c r="L205" s="328">
        <v>1140</v>
      </c>
      <c r="M205" s="328">
        <v>0.71236999999999995</v>
      </c>
      <c r="N205" s="1"/>
      <c r="O205" s="1"/>
    </row>
    <row r="206" spans="1:15" ht="12.75" customHeight="1">
      <c r="A206" s="30">
        <v>196</v>
      </c>
      <c r="B206" s="347" t="s">
        <v>822</v>
      </c>
      <c r="C206" s="328">
        <v>381.4</v>
      </c>
      <c r="D206" s="329">
        <v>383.43333333333334</v>
      </c>
      <c r="E206" s="329">
        <v>377.11666666666667</v>
      </c>
      <c r="F206" s="329">
        <v>372.83333333333331</v>
      </c>
      <c r="G206" s="329">
        <v>366.51666666666665</v>
      </c>
      <c r="H206" s="329">
        <v>387.7166666666667</v>
      </c>
      <c r="I206" s="329">
        <v>394.03333333333342</v>
      </c>
      <c r="J206" s="329">
        <v>398.31666666666672</v>
      </c>
      <c r="K206" s="328">
        <v>389.75</v>
      </c>
      <c r="L206" s="328">
        <v>379.15</v>
      </c>
      <c r="M206" s="328">
        <v>1.1179600000000001</v>
      </c>
      <c r="N206" s="1"/>
      <c r="O206" s="1"/>
    </row>
    <row r="207" spans="1:15" ht="12.75" customHeight="1">
      <c r="A207" s="30">
        <v>197</v>
      </c>
      <c r="B207" s="347" t="s">
        <v>120</v>
      </c>
      <c r="C207" s="328">
        <v>593.79999999999995</v>
      </c>
      <c r="D207" s="329">
        <v>586.69999999999993</v>
      </c>
      <c r="E207" s="329">
        <v>576.89999999999986</v>
      </c>
      <c r="F207" s="329">
        <v>559.99999999999989</v>
      </c>
      <c r="G207" s="329">
        <v>550.19999999999982</v>
      </c>
      <c r="H207" s="329">
        <v>603.59999999999991</v>
      </c>
      <c r="I207" s="329">
        <v>613.39999999999986</v>
      </c>
      <c r="J207" s="329">
        <v>630.29999999999995</v>
      </c>
      <c r="K207" s="328">
        <v>596.5</v>
      </c>
      <c r="L207" s="328">
        <v>569.79999999999995</v>
      </c>
      <c r="M207" s="328">
        <v>148.24703</v>
      </c>
      <c r="N207" s="1"/>
      <c r="O207" s="1"/>
    </row>
    <row r="208" spans="1:15" ht="12.75" customHeight="1">
      <c r="A208" s="30">
        <v>198</v>
      </c>
      <c r="B208" s="347" t="s">
        <v>389</v>
      </c>
      <c r="C208" s="328">
        <v>122.75</v>
      </c>
      <c r="D208" s="329">
        <v>123.08333333333333</v>
      </c>
      <c r="E208" s="329">
        <v>120.76666666666665</v>
      </c>
      <c r="F208" s="329">
        <v>118.78333333333332</v>
      </c>
      <c r="G208" s="329">
        <v>116.46666666666664</v>
      </c>
      <c r="H208" s="329">
        <v>125.06666666666666</v>
      </c>
      <c r="I208" s="329">
        <v>127.38333333333335</v>
      </c>
      <c r="J208" s="329">
        <v>129.36666666666667</v>
      </c>
      <c r="K208" s="328">
        <v>125.4</v>
      </c>
      <c r="L208" s="328">
        <v>121.1</v>
      </c>
      <c r="M208" s="328">
        <v>71.783879999999996</v>
      </c>
      <c r="N208" s="1"/>
      <c r="O208" s="1"/>
    </row>
    <row r="209" spans="1:15" ht="12.75" customHeight="1">
      <c r="A209" s="30">
        <v>199</v>
      </c>
      <c r="B209" s="347" t="s">
        <v>121</v>
      </c>
      <c r="C209" s="328">
        <v>279.14999999999998</v>
      </c>
      <c r="D209" s="329">
        <v>281.06666666666666</v>
      </c>
      <c r="E209" s="329">
        <v>273.13333333333333</v>
      </c>
      <c r="F209" s="329">
        <v>267.11666666666667</v>
      </c>
      <c r="G209" s="329">
        <v>259.18333333333334</v>
      </c>
      <c r="H209" s="329">
        <v>287.08333333333331</v>
      </c>
      <c r="I209" s="329">
        <v>295.01666666666659</v>
      </c>
      <c r="J209" s="329">
        <v>301.0333333333333</v>
      </c>
      <c r="K209" s="328">
        <v>289</v>
      </c>
      <c r="L209" s="328">
        <v>275.05</v>
      </c>
      <c r="M209" s="328">
        <v>111.36445999999999</v>
      </c>
      <c r="N209" s="1"/>
      <c r="O209" s="1"/>
    </row>
    <row r="210" spans="1:15" ht="12.75" customHeight="1">
      <c r="A210" s="30">
        <v>200</v>
      </c>
      <c r="B210" s="347" t="s">
        <v>122</v>
      </c>
      <c r="C210" s="328">
        <v>2101.9499999999998</v>
      </c>
      <c r="D210" s="329">
        <v>2088.3166666666666</v>
      </c>
      <c r="E210" s="329">
        <v>2062.6333333333332</v>
      </c>
      <c r="F210" s="329">
        <v>2023.3166666666666</v>
      </c>
      <c r="G210" s="329">
        <v>1997.6333333333332</v>
      </c>
      <c r="H210" s="329">
        <v>2127.6333333333332</v>
      </c>
      <c r="I210" s="329">
        <v>2153.3166666666666</v>
      </c>
      <c r="J210" s="329">
        <v>2192.6333333333332</v>
      </c>
      <c r="K210" s="328">
        <v>2114</v>
      </c>
      <c r="L210" s="328">
        <v>2049</v>
      </c>
      <c r="M210" s="328">
        <v>48.797910000000002</v>
      </c>
      <c r="N210" s="1"/>
      <c r="O210" s="1"/>
    </row>
    <row r="211" spans="1:15" ht="12.75" customHeight="1">
      <c r="A211" s="30">
        <v>201</v>
      </c>
      <c r="B211" s="347" t="s">
        <v>262</v>
      </c>
      <c r="C211" s="328">
        <v>312.89999999999998</v>
      </c>
      <c r="D211" s="329">
        <v>314.88333333333327</v>
      </c>
      <c r="E211" s="329">
        <v>310.06666666666655</v>
      </c>
      <c r="F211" s="329">
        <v>307.23333333333329</v>
      </c>
      <c r="G211" s="329">
        <v>302.41666666666657</v>
      </c>
      <c r="H211" s="329">
        <v>317.71666666666653</v>
      </c>
      <c r="I211" s="329">
        <v>322.53333333333325</v>
      </c>
      <c r="J211" s="329">
        <v>325.3666666666665</v>
      </c>
      <c r="K211" s="328">
        <v>319.7</v>
      </c>
      <c r="L211" s="328">
        <v>312.05</v>
      </c>
      <c r="M211" s="328">
        <v>16.708469999999998</v>
      </c>
      <c r="N211" s="1"/>
      <c r="O211" s="1"/>
    </row>
    <row r="212" spans="1:15" ht="12.75" customHeight="1">
      <c r="A212" s="30">
        <v>202</v>
      </c>
      <c r="B212" s="347" t="s">
        <v>835</v>
      </c>
      <c r="C212" s="328">
        <v>706.55</v>
      </c>
      <c r="D212" s="329">
        <v>707.18333333333339</v>
      </c>
      <c r="E212" s="329">
        <v>689.36666666666679</v>
      </c>
      <c r="F212" s="329">
        <v>672.18333333333339</v>
      </c>
      <c r="G212" s="329">
        <v>654.36666666666679</v>
      </c>
      <c r="H212" s="329">
        <v>724.36666666666679</v>
      </c>
      <c r="I212" s="329">
        <v>742.18333333333339</v>
      </c>
      <c r="J212" s="329">
        <v>759.36666666666679</v>
      </c>
      <c r="K212" s="328">
        <v>725</v>
      </c>
      <c r="L212" s="328">
        <v>690</v>
      </c>
      <c r="M212" s="328">
        <v>2.4221200000000001</v>
      </c>
      <c r="N212" s="1"/>
      <c r="O212" s="1"/>
    </row>
    <row r="213" spans="1:15" ht="12.75" customHeight="1">
      <c r="A213" s="30">
        <v>203</v>
      </c>
      <c r="B213" s="347" t="s">
        <v>390</v>
      </c>
      <c r="C213" s="328">
        <v>40089.949999999997</v>
      </c>
      <c r="D213" s="329">
        <v>40363.316666666666</v>
      </c>
      <c r="E213" s="329">
        <v>39726.633333333331</v>
      </c>
      <c r="F213" s="329">
        <v>39363.316666666666</v>
      </c>
      <c r="G213" s="329">
        <v>38726.633333333331</v>
      </c>
      <c r="H213" s="329">
        <v>40726.633333333331</v>
      </c>
      <c r="I213" s="329">
        <v>41363.316666666666</v>
      </c>
      <c r="J213" s="329">
        <v>41726.633333333331</v>
      </c>
      <c r="K213" s="328">
        <v>41000</v>
      </c>
      <c r="L213" s="328">
        <v>40000</v>
      </c>
      <c r="M213" s="328">
        <v>2.7609999999999999E-2</v>
      </c>
      <c r="N213" s="1"/>
      <c r="O213" s="1"/>
    </row>
    <row r="214" spans="1:15" ht="12.75" customHeight="1">
      <c r="A214" s="30">
        <v>204</v>
      </c>
      <c r="B214" s="347" t="s">
        <v>391</v>
      </c>
      <c r="C214" s="328">
        <v>34.6</v>
      </c>
      <c r="D214" s="329">
        <v>34.766666666666673</v>
      </c>
      <c r="E214" s="329">
        <v>34.333333333333343</v>
      </c>
      <c r="F214" s="329">
        <v>34.06666666666667</v>
      </c>
      <c r="G214" s="329">
        <v>33.63333333333334</v>
      </c>
      <c r="H214" s="329">
        <v>35.033333333333346</v>
      </c>
      <c r="I214" s="329">
        <v>35.466666666666669</v>
      </c>
      <c r="J214" s="329">
        <v>35.733333333333348</v>
      </c>
      <c r="K214" s="328">
        <v>35.200000000000003</v>
      </c>
      <c r="L214" s="328">
        <v>34.5</v>
      </c>
      <c r="M214" s="328">
        <v>11.02122</v>
      </c>
      <c r="N214" s="1"/>
      <c r="O214" s="1"/>
    </row>
    <row r="215" spans="1:15" ht="12.75" customHeight="1">
      <c r="A215" s="30">
        <v>205</v>
      </c>
      <c r="B215" s="347" t="s">
        <v>403</v>
      </c>
      <c r="C215" s="328">
        <v>106.75</v>
      </c>
      <c r="D215" s="329">
        <v>108.14999999999999</v>
      </c>
      <c r="E215" s="329">
        <v>104.19999999999999</v>
      </c>
      <c r="F215" s="329">
        <v>101.64999999999999</v>
      </c>
      <c r="G215" s="329">
        <v>97.699999999999989</v>
      </c>
      <c r="H215" s="329">
        <v>110.69999999999999</v>
      </c>
      <c r="I215" s="329">
        <v>114.65</v>
      </c>
      <c r="J215" s="329">
        <v>117.19999999999999</v>
      </c>
      <c r="K215" s="328">
        <v>112.1</v>
      </c>
      <c r="L215" s="328">
        <v>105.6</v>
      </c>
      <c r="M215" s="328">
        <v>126.62662</v>
      </c>
      <c r="N215" s="1"/>
      <c r="O215" s="1"/>
    </row>
    <row r="216" spans="1:15" ht="12.75" customHeight="1">
      <c r="A216" s="30">
        <v>206</v>
      </c>
      <c r="B216" s="347" t="s">
        <v>123</v>
      </c>
      <c r="C216" s="328">
        <v>149.44999999999999</v>
      </c>
      <c r="D216" s="329">
        <v>150.85</v>
      </c>
      <c r="E216" s="329">
        <v>145.69999999999999</v>
      </c>
      <c r="F216" s="329">
        <v>141.94999999999999</v>
      </c>
      <c r="G216" s="329">
        <v>136.79999999999998</v>
      </c>
      <c r="H216" s="329">
        <v>154.6</v>
      </c>
      <c r="I216" s="329">
        <v>159.75000000000003</v>
      </c>
      <c r="J216" s="329">
        <v>163.5</v>
      </c>
      <c r="K216" s="328">
        <v>156</v>
      </c>
      <c r="L216" s="328">
        <v>147.1</v>
      </c>
      <c r="M216" s="328">
        <v>208.35892000000001</v>
      </c>
      <c r="N216" s="1"/>
      <c r="O216" s="1"/>
    </row>
    <row r="217" spans="1:15" ht="12.75" customHeight="1">
      <c r="A217" s="30">
        <v>207</v>
      </c>
      <c r="B217" s="347" t="s">
        <v>124</v>
      </c>
      <c r="C217" s="328">
        <v>676.6</v>
      </c>
      <c r="D217" s="329">
        <v>683.75</v>
      </c>
      <c r="E217" s="329">
        <v>666.5</v>
      </c>
      <c r="F217" s="329">
        <v>656.4</v>
      </c>
      <c r="G217" s="329">
        <v>639.15</v>
      </c>
      <c r="H217" s="329">
        <v>693.85</v>
      </c>
      <c r="I217" s="329">
        <v>711.1</v>
      </c>
      <c r="J217" s="329">
        <v>721.2</v>
      </c>
      <c r="K217" s="328">
        <v>701</v>
      </c>
      <c r="L217" s="328">
        <v>673.65</v>
      </c>
      <c r="M217" s="328">
        <v>359.59638000000001</v>
      </c>
      <c r="N217" s="1"/>
      <c r="O217" s="1"/>
    </row>
    <row r="218" spans="1:15" ht="12.75" customHeight="1">
      <c r="A218" s="30">
        <v>208</v>
      </c>
      <c r="B218" s="347" t="s">
        <v>125</v>
      </c>
      <c r="C218" s="328">
        <v>1260.1500000000001</v>
      </c>
      <c r="D218" s="329">
        <v>1264.3166666666666</v>
      </c>
      <c r="E218" s="329">
        <v>1243.8333333333333</v>
      </c>
      <c r="F218" s="329">
        <v>1227.5166666666667</v>
      </c>
      <c r="G218" s="329">
        <v>1207.0333333333333</v>
      </c>
      <c r="H218" s="329">
        <v>1280.6333333333332</v>
      </c>
      <c r="I218" s="329">
        <v>1301.1166666666668</v>
      </c>
      <c r="J218" s="329">
        <v>1317.4333333333332</v>
      </c>
      <c r="K218" s="328">
        <v>1284.8</v>
      </c>
      <c r="L218" s="328">
        <v>1248</v>
      </c>
      <c r="M218" s="328">
        <v>10.990640000000001</v>
      </c>
      <c r="N218" s="1"/>
      <c r="O218" s="1"/>
    </row>
    <row r="219" spans="1:15" ht="12.75" customHeight="1">
      <c r="A219" s="30">
        <v>209</v>
      </c>
      <c r="B219" s="347" t="s">
        <v>126</v>
      </c>
      <c r="C219" s="328">
        <v>459.85</v>
      </c>
      <c r="D219" s="329">
        <v>462.58333333333331</v>
      </c>
      <c r="E219" s="329">
        <v>455.71666666666664</v>
      </c>
      <c r="F219" s="329">
        <v>451.58333333333331</v>
      </c>
      <c r="G219" s="329">
        <v>444.71666666666664</v>
      </c>
      <c r="H219" s="329">
        <v>466.71666666666664</v>
      </c>
      <c r="I219" s="329">
        <v>473.58333333333331</v>
      </c>
      <c r="J219" s="329">
        <v>477.71666666666664</v>
      </c>
      <c r="K219" s="328">
        <v>469.45</v>
      </c>
      <c r="L219" s="328">
        <v>458.45</v>
      </c>
      <c r="M219" s="328">
        <v>57.014159999999997</v>
      </c>
      <c r="N219" s="1"/>
      <c r="O219" s="1"/>
    </row>
    <row r="220" spans="1:15" ht="12.75" customHeight="1">
      <c r="A220" s="30">
        <v>210</v>
      </c>
      <c r="B220" s="347" t="s">
        <v>407</v>
      </c>
      <c r="C220" s="328">
        <v>170.15</v>
      </c>
      <c r="D220" s="329">
        <v>171.98333333333335</v>
      </c>
      <c r="E220" s="329">
        <v>167.06666666666669</v>
      </c>
      <c r="F220" s="329">
        <v>163.98333333333335</v>
      </c>
      <c r="G220" s="329">
        <v>159.06666666666669</v>
      </c>
      <c r="H220" s="329">
        <v>175.06666666666669</v>
      </c>
      <c r="I220" s="329">
        <v>179.98333333333332</v>
      </c>
      <c r="J220" s="329">
        <v>183.06666666666669</v>
      </c>
      <c r="K220" s="328">
        <v>176.9</v>
      </c>
      <c r="L220" s="328">
        <v>168.9</v>
      </c>
      <c r="M220" s="328">
        <v>3.2785299999999999</v>
      </c>
      <c r="N220" s="1"/>
      <c r="O220" s="1"/>
    </row>
    <row r="221" spans="1:15" ht="12.75" customHeight="1">
      <c r="A221" s="30">
        <v>211</v>
      </c>
      <c r="B221" s="347" t="s">
        <v>393</v>
      </c>
      <c r="C221" s="328">
        <v>43</v>
      </c>
      <c r="D221" s="329">
        <v>43.4</v>
      </c>
      <c r="E221" s="329">
        <v>42.4</v>
      </c>
      <c r="F221" s="329">
        <v>41.8</v>
      </c>
      <c r="G221" s="329">
        <v>40.799999999999997</v>
      </c>
      <c r="H221" s="329">
        <v>44</v>
      </c>
      <c r="I221" s="329">
        <v>45</v>
      </c>
      <c r="J221" s="329">
        <v>45.6</v>
      </c>
      <c r="K221" s="328">
        <v>44.4</v>
      </c>
      <c r="L221" s="328">
        <v>42.8</v>
      </c>
      <c r="M221" s="328">
        <v>54.237470000000002</v>
      </c>
      <c r="N221" s="1"/>
      <c r="O221" s="1"/>
    </row>
    <row r="222" spans="1:15" ht="12.75" customHeight="1">
      <c r="A222" s="30">
        <v>212</v>
      </c>
      <c r="B222" s="347" t="s">
        <v>127</v>
      </c>
      <c r="C222" s="328">
        <v>10.25</v>
      </c>
      <c r="D222" s="329">
        <v>10.333333333333334</v>
      </c>
      <c r="E222" s="329">
        <v>10.066666666666668</v>
      </c>
      <c r="F222" s="329">
        <v>9.8833333333333346</v>
      </c>
      <c r="G222" s="329">
        <v>9.6166666666666689</v>
      </c>
      <c r="H222" s="329">
        <v>10.516666666666667</v>
      </c>
      <c r="I222" s="329">
        <v>10.783333333333333</v>
      </c>
      <c r="J222" s="329">
        <v>10.966666666666667</v>
      </c>
      <c r="K222" s="328">
        <v>10.6</v>
      </c>
      <c r="L222" s="328">
        <v>10.15</v>
      </c>
      <c r="M222" s="328">
        <v>1864.24639</v>
      </c>
      <c r="N222" s="1"/>
      <c r="O222" s="1"/>
    </row>
    <row r="223" spans="1:15" ht="12.75" customHeight="1">
      <c r="A223" s="30">
        <v>213</v>
      </c>
      <c r="B223" s="347" t="s">
        <v>394</v>
      </c>
      <c r="C223" s="328">
        <v>56.4</v>
      </c>
      <c r="D223" s="329">
        <v>57.083333333333336</v>
      </c>
      <c r="E223" s="329">
        <v>55.466666666666669</v>
      </c>
      <c r="F223" s="329">
        <v>54.533333333333331</v>
      </c>
      <c r="G223" s="329">
        <v>52.916666666666664</v>
      </c>
      <c r="H223" s="329">
        <v>58.016666666666673</v>
      </c>
      <c r="I223" s="329">
        <v>59.633333333333333</v>
      </c>
      <c r="J223" s="329">
        <v>60.566666666666677</v>
      </c>
      <c r="K223" s="328">
        <v>58.7</v>
      </c>
      <c r="L223" s="328">
        <v>56.15</v>
      </c>
      <c r="M223" s="328">
        <v>130.82814999999999</v>
      </c>
      <c r="N223" s="1"/>
      <c r="O223" s="1"/>
    </row>
    <row r="224" spans="1:15" ht="12.75" customHeight="1">
      <c r="A224" s="30">
        <v>214</v>
      </c>
      <c r="B224" s="347" t="s">
        <v>128</v>
      </c>
      <c r="C224" s="328">
        <v>42.3</v>
      </c>
      <c r="D224" s="329">
        <v>42.616666666666667</v>
      </c>
      <c r="E224" s="329">
        <v>41.683333333333337</v>
      </c>
      <c r="F224" s="329">
        <v>41.06666666666667</v>
      </c>
      <c r="G224" s="329">
        <v>40.13333333333334</v>
      </c>
      <c r="H224" s="329">
        <v>43.233333333333334</v>
      </c>
      <c r="I224" s="329">
        <v>44.166666666666657</v>
      </c>
      <c r="J224" s="329">
        <v>44.783333333333331</v>
      </c>
      <c r="K224" s="328">
        <v>43.55</v>
      </c>
      <c r="L224" s="328">
        <v>42</v>
      </c>
      <c r="M224" s="328">
        <v>277.27480000000003</v>
      </c>
      <c r="N224" s="1"/>
      <c r="O224" s="1"/>
    </row>
    <row r="225" spans="1:15" ht="12.75" customHeight="1">
      <c r="A225" s="30">
        <v>215</v>
      </c>
      <c r="B225" s="347" t="s">
        <v>405</v>
      </c>
      <c r="C225" s="328">
        <v>224.55</v>
      </c>
      <c r="D225" s="329">
        <v>226.41666666666666</v>
      </c>
      <c r="E225" s="329">
        <v>221.23333333333332</v>
      </c>
      <c r="F225" s="329">
        <v>217.91666666666666</v>
      </c>
      <c r="G225" s="329">
        <v>212.73333333333332</v>
      </c>
      <c r="H225" s="329">
        <v>229.73333333333332</v>
      </c>
      <c r="I225" s="329">
        <v>234.91666666666666</v>
      </c>
      <c r="J225" s="329">
        <v>238.23333333333332</v>
      </c>
      <c r="K225" s="328">
        <v>231.6</v>
      </c>
      <c r="L225" s="328">
        <v>223.1</v>
      </c>
      <c r="M225" s="328">
        <v>97.234449999999995</v>
      </c>
      <c r="N225" s="1"/>
      <c r="O225" s="1"/>
    </row>
    <row r="226" spans="1:15" ht="12.75" customHeight="1">
      <c r="A226" s="30">
        <v>216</v>
      </c>
      <c r="B226" s="347" t="s">
        <v>395</v>
      </c>
      <c r="C226" s="328">
        <v>855.8</v>
      </c>
      <c r="D226" s="329">
        <v>866.66666666666663</v>
      </c>
      <c r="E226" s="329">
        <v>835.58333333333326</v>
      </c>
      <c r="F226" s="329">
        <v>815.36666666666667</v>
      </c>
      <c r="G226" s="329">
        <v>784.2833333333333</v>
      </c>
      <c r="H226" s="329">
        <v>886.88333333333321</v>
      </c>
      <c r="I226" s="329">
        <v>917.96666666666647</v>
      </c>
      <c r="J226" s="329">
        <v>938.18333333333317</v>
      </c>
      <c r="K226" s="328">
        <v>897.75</v>
      </c>
      <c r="L226" s="328">
        <v>846.45</v>
      </c>
      <c r="M226" s="328">
        <v>0.13614000000000001</v>
      </c>
      <c r="N226" s="1"/>
      <c r="O226" s="1"/>
    </row>
    <row r="227" spans="1:15" ht="12.75" customHeight="1">
      <c r="A227" s="30">
        <v>217</v>
      </c>
      <c r="B227" s="347" t="s">
        <v>129</v>
      </c>
      <c r="C227" s="328">
        <v>383.4</v>
      </c>
      <c r="D227" s="329">
        <v>381.56666666666666</v>
      </c>
      <c r="E227" s="329">
        <v>378.13333333333333</v>
      </c>
      <c r="F227" s="329">
        <v>372.86666666666667</v>
      </c>
      <c r="G227" s="329">
        <v>369.43333333333334</v>
      </c>
      <c r="H227" s="329">
        <v>386.83333333333331</v>
      </c>
      <c r="I227" s="329">
        <v>390.26666666666659</v>
      </c>
      <c r="J227" s="329">
        <v>395.5333333333333</v>
      </c>
      <c r="K227" s="328">
        <v>385</v>
      </c>
      <c r="L227" s="328">
        <v>376.3</v>
      </c>
      <c r="M227" s="328">
        <v>43.058610000000002</v>
      </c>
      <c r="N227" s="1"/>
      <c r="O227" s="1"/>
    </row>
    <row r="228" spans="1:15" ht="12.75" customHeight="1">
      <c r="A228" s="30">
        <v>218</v>
      </c>
      <c r="B228" s="347" t="s">
        <v>396</v>
      </c>
      <c r="C228" s="328">
        <v>300.35000000000002</v>
      </c>
      <c r="D228" s="329">
        <v>301.65000000000003</v>
      </c>
      <c r="E228" s="329">
        <v>293.70000000000005</v>
      </c>
      <c r="F228" s="329">
        <v>287.05</v>
      </c>
      <c r="G228" s="329">
        <v>279.10000000000002</v>
      </c>
      <c r="H228" s="329">
        <v>308.30000000000007</v>
      </c>
      <c r="I228" s="329">
        <v>316.25</v>
      </c>
      <c r="J228" s="329">
        <v>322.90000000000009</v>
      </c>
      <c r="K228" s="328">
        <v>309.60000000000002</v>
      </c>
      <c r="L228" s="328">
        <v>295</v>
      </c>
      <c r="M228" s="328">
        <v>3.21637</v>
      </c>
      <c r="N228" s="1"/>
      <c r="O228" s="1"/>
    </row>
    <row r="229" spans="1:15" ht="12.75" customHeight="1">
      <c r="A229" s="30">
        <v>219</v>
      </c>
      <c r="B229" s="347" t="s">
        <v>397</v>
      </c>
      <c r="C229" s="328">
        <v>1506.65</v>
      </c>
      <c r="D229" s="329">
        <v>1502.6166666666668</v>
      </c>
      <c r="E229" s="329">
        <v>1486.2333333333336</v>
      </c>
      <c r="F229" s="329">
        <v>1465.8166666666668</v>
      </c>
      <c r="G229" s="329">
        <v>1449.4333333333336</v>
      </c>
      <c r="H229" s="329">
        <v>1523.0333333333335</v>
      </c>
      <c r="I229" s="329">
        <v>1539.4166666666667</v>
      </c>
      <c r="J229" s="329">
        <v>1559.8333333333335</v>
      </c>
      <c r="K229" s="328">
        <v>1519</v>
      </c>
      <c r="L229" s="328">
        <v>1482.2</v>
      </c>
      <c r="M229" s="328">
        <v>0.35798000000000002</v>
      </c>
      <c r="N229" s="1"/>
      <c r="O229" s="1"/>
    </row>
    <row r="230" spans="1:15" ht="12.75" customHeight="1">
      <c r="A230" s="30">
        <v>220</v>
      </c>
      <c r="B230" s="347" t="s">
        <v>130</v>
      </c>
      <c r="C230" s="328">
        <v>201.85</v>
      </c>
      <c r="D230" s="329">
        <v>205.21666666666667</v>
      </c>
      <c r="E230" s="329">
        <v>197.13333333333333</v>
      </c>
      <c r="F230" s="329">
        <v>192.41666666666666</v>
      </c>
      <c r="G230" s="329">
        <v>184.33333333333331</v>
      </c>
      <c r="H230" s="329">
        <v>209.93333333333334</v>
      </c>
      <c r="I230" s="329">
        <v>218.01666666666665</v>
      </c>
      <c r="J230" s="329">
        <v>222.73333333333335</v>
      </c>
      <c r="K230" s="328">
        <v>213.3</v>
      </c>
      <c r="L230" s="328">
        <v>200.5</v>
      </c>
      <c r="M230" s="328">
        <v>82.459779999999995</v>
      </c>
      <c r="N230" s="1"/>
      <c r="O230" s="1"/>
    </row>
    <row r="231" spans="1:15" ht="12.75" customHeight="1">
      <c r="A231" s="30">
        <v>221</v>
      </c>
      <c r="B231" s="347" t="s">
        <v>402</v>
      </c>
      <c r="C231" s="328">
        <v>199.5</v>
      </c>
      <c r="D231" s="329">
        <v>200.48333333333335</v>
      </c>
      <c r="E231" s="329">
        <v>196.81666666666669</v>
      </c>
      <c r="F231" s="329">
        <v>194.13333333333335</v>
      </c>
      <c r="G231" s="329">
        <v>190.4666666666667</v>
      </c>
      <c r="H231" s="329">
        <v>203.16666666666669</v>
      </c>
      <c r="I231" s="329">
        <v>206.83333333333331</v>
      </c>
      <c r="J231" s="329">
        <v>209.51666666666668</v>
      </c>
      <c r="K231" s="328">
        <v>204.15</v>
      </c>
      <c r="L231" s="328">
        <v>197.8</v>
      </c>
      <c r="M231" s="328">
        <v>26.84882</v>
      </c>
      <c r="N231" s="1"/>
      <c r="O231" s="1"/>
    </row>
    <row r="232" spans="1:15" ht="12.75" customHeight="1">
      <c r="A232" s="30">
        <v>222</v>
      </c>
      <c r="B232" s="347" t="s">
        <v>264</v>
      </c>
      <c r="C232" s="328">
        <v>4500.8</v>
      </c>
      <c r="D232" s="329">
        <v>4473.95</v>
      </c>
      <c r="E232" s="329">
        <v>4426.8999999999996</v>
      </c>
      <c r="F232" s="329">
        <v>4353</v>
      </c>
      <c r="G232" s="329">
        <v>4305.95</v>
      </c>
      <c r="H232" s="329">
        <v>4547.8499999999995</v>
      </c>
      <c r="I232" s="329">
        <v>4594.9000000000005</v>
      </c>
      <c r="J232" s="329">
        <v>4668.7999999999993</v>
      </c>
      <c r="K232" s="328">
        <v>4521</v>
      </c>
      <c r="L232" s="328">
        <v>4400.05</v>
      </c>
      <c r="M232" s="328">
        <v>2.1667399999999999</v>
      </c>
      <c r="N232" s="1"/>
      <c r="O232" s="1"/>
    </row>
    <row r="233" spans="1:15" ht="12.75" customHeight="1">
      <c r="A233" s="30">
        <v>223</v>
      </c>
      <c r="B233" s="347" t="s">
        <v>404</v>
      </c>
      <c r="C233" s="328">
        <v>148.75</v>
      </c>
      <c r="D233" s="329">
        <v>149.54999999999998</v>
      </c>
      <c r="E233" s="329">
        <v>145.19999999999996</v>
      </c>
      <c r="F233" s="329">
        <v>141.64999999999998</v>
      </c>
      <c r="G233" s="329">
        <v>137.29999999999995</v>
      </c>
      <c r="H233" s="329">
        <v>153.09999999999997</v>
      </c>
      <c r="I233" s="329">
        <v>157.44999999999999</v>
      </c>
      <c r="J233" s="329">
        <v>160.99999999999997</v>
      </c>
      <c r="K233" s="328">
        <v>153.9</v>
      </c>
      <c r="L233" s="328">
        <v>146</v>
      </c>
      <c r="M233" s="328">
        <v>29.942039999999999</v>
      </c>
      <c r="N233" s="1"/>
      <c r="O233" s="1"/>
    </row>
    <row r="234" spans="1:15" ht="12.75" customHeight="1">
      <c r="A234" s="30">
        <v>224</v>
      </c>
      <c r="B234" s="347" t="s">
        <v>131</v>
      </c>
      <c r="C234" s="328">
        <v>1789.45</v>
      </c>
      <c r="D234" s="329">
        <v>1789.1500000000003</v>
      </c>
      <c r="E234" s="329">
        <v>1753.7000000000007</v>
      </c>
      <c r="F234" s="329">
        <v>1717.9500000000005</v>
      </c>
      <c r="G234" s="329">
        <v>1682.5000000000009</v>
      </c>
      <c r="H234" s="329">
        <v>1824.9000000000005</v>
      </c>
      <c r="I234" s="329">
        <v>1860.35</v>
      </c>
      <c r="J234" s="329">
        <v>1896.1000000000004</v>
      </c>
      <c r="K234" s="328">
        <v>1824.6</v>
      </c>
      <c r="L234" s="328">
        <v>1753.4</v>
      </c>
      <c r="M234" s="328">
        <v>27.877960000000002</v>
      </c>
      <c r="N234" s="1"/>
      <c r="O234" s="1"/>
    </row>
    <row r="235" spans="1:15" ht="12.75" customHeight="1">
      <c r="A235" s="30">
        <v>225</v>
      </c>
      <c r="B235" s="347" t="s">
        <v>836</v>
      </c>
      <c r="C235" s="328">
        <v>1647.7</v>
      </c>
      <c r="D235" s="329">
        <v>1649.8000000000002</v>
      </c>
      <c r="E235" s="329">
        <v>1585.9500000000003</v>
      </c>
      <c r="F235" s="329">
        <v>1524.2</v>
      </c>
      <c r="G235" s="329">
        <v>1460.3500000000001</v>
      </c>
      <c r="H235" s="329">
        <v>1711.5500000000004</v>
      </c>
      <c r="I235" s="329">
        <v>1775.4000000000003</v>
      </c>
      <c r="J235" s="329">
        <v>1837.1500000000005</v>
      </c>
      <c r="K235" s="328">
        <v>1713.65</v>
      </c>
      <c r="L235" s="328">
        <v>1588.05</v>
      </c>
      <c r="M235" s="328">
        <v>2.23529</v>
      </c>
      <c r="N235" s="1"/>
      <c r="O235" s="1"/>
    </row>
    <row r="236" spans="1:15" ht="12.75" customHeight="1">
      <c r="A236" s="30">
        <v>226</v>
      </c>
      <c r="B236" s="347" t="s">
        <v>408</v>
      </c>
      <c r="C236" s="328">
        <v>371.5</v>
      </c>
      <c r="D236" s="329">
        <v>371.41666666666669</v>
      </c>
      <c r="E236" s="329">
        <v>365.13333333333338</v>
      </c>
      <c r="F236" s="329">
        <v>358.76666666666671</v>
      </c>
      <c r="G236" s="329">
        <v>352.48333333333341</v>
      </c>
      <c r="H236" s="329">
        <v>377.78333333333336</v>
      </c>
      <c r="I236" s="329">
        <v>384.06666666666666</v>
      </c>
      <c r="J236" s="329">
        <v>390.43333333333334</v>
      </c>
      <c r="K236" s="328">
        <v>377.7</v>
      </c>
      <c r="L236" s="328">
        <v>365.05</v>
      </c>
      <c r="M236" s="328">
        <v>0.71519999999999995</v>
      </c>
      <c r="N236" s="1"/>
      <c r="O236" s="1"/>
    </row>
    <row r="237" spans="1:15" ht="12.75" customHeight="1">
      <c r="A237" s="30">
        <v>227</v>
      </c>
      <c r="B237" s="347" t="s">
        <v>132</v>
      </c>
      <c r="C237" s="328">
        <v>904.3</v>
      </c>
      <c r="D237" s="329">
        <v>907.66666666666663</v>
      </c>
      <c r="E237" s="329">
        <v>887.33333333333326</v>
      </c>
      <c r="F237" s="329">
        <v>870.36666666666667</v>
      </c>
      <c r="G237" s="329">
        <v>850.0333333333333</v>
      </c>
      <c r="H237" s="329">
        <v>924.63333333333321</v>
      </c>
      <c r="I237" s="329">
        <v>944.96666666666647</v>
      </c>
      <c r="J237" s="329">
        <v>961.93333333333317</v>
      </c>
      <c r="K237" s="328">
        <v>928</v>
      </c>
      <c r="L237" s="328">
        <v>890.7</v>
      </c>
      <c r="M237" s="328">
        <v>63.125689999999999</v>
      </c>
      <c r="N237" s="1"/>
      <c r="O237" s="1"/>
    </row>
    <row r="238" spans="1:15" ht="12.75" customHeight="1">
      <c r="A238" s="30">
        <v>228</v>
      </c>
      <c r="B238" s="347" t="s">
        <v>133</v>
      </c>
      <c r="C238" s="328">
        <v>212.35</v>
      </c>
      <c r="D238" s="329">
        <v>213.76666666666665</v>
      </c>
      <c r="E238" s="329">
        <v>209.68333333333331</v>
      </c>
      <c r="F238" s="329">
        <v>207.01666666666665</v>
      </c>
      <c r="G238" s="329">
        <v>202.93333333333331</v>
      </c>
      <c r="H238" s="329">
        <v>216.43333333333331</v>
      </c>
      <c r="I238" s="329">
        <v>220.51666666666668</v>
      </c>
      <c r="J238" s="329">
        <v>223.18333333333331</v>
      </c>
      <c r="K238" s="328">
        <v>217.85</v>
      </c>
      <c r="L238" s="328">
        <v>211.1</v>
      </c>
      <c r="M238" s="328">
        <v>33.740160000000003</v>
      </c>
      <c r="N238" s="1"/>
      <c r="O238" s="1"/>
    </row>
    <row r="239" spans="1:15" ht="12.75" customHeight="1">
      <c r="A239" s="30">
        <v>229</v>
      </c>
      <c r="B239" s="347" t="s">
        <v>409</v>
      </c>
      <c r="C239" s="328">
        <v>43.8</v>
      </c>
      <c r="D239" s="329">
        <v>43.383333333333333</v>
      </c>
      <c r="E239" s="329">
        <v>42.016666666666666</v>
      </c>
      <c r="F239" s="329">
        <v>40.233333333333334</v>
      </c>
      <c r="G239" s="329">
        <v>38.866666666666667</v>
      </c>
      <c r="H239" s="329">
        <v>45.166666666666664</v>
      </c>
      <c r="I239" s="329">
        <v>46.533333333333324</v>
      </c>
      <c r="J239" s="329">
        <v>48.316666666666663</v>
      </c>
      <c r="K239" s="328">
        <v>44.75</v>
      </c>
      <c r="L239" s="328">
        <v>41.6</v>
      </c>
      <c r="M239" s="328">
        <v>192.18683999999999</v>
      </c>
      <c r="N239" s="1"/>
      <c r="O239" s="1"/>
    </row>
    <row r="240" spans="1:15" ht="12.75" customHeight="1">
      <c r="A240" s="30">
        <v>230</v>
      </c>
      <c r="B240" s="347" t="s">
        <v>134</v>
      </c>
      <c r="C240" s="328">
        <v>1825.9</v>
      </c>
      <c r="D240" s="329">
        <v>1826.95</v>
      </c>
      <c r="E240" s="329">
        <v>1809.15</v>
      </c>
      <c r="F240" s="329">
        <v>1792.4</v>
      </c>
      <c r="G240" s="329">
        <v>1774.6000000000001</v>
      </c>
      <c r="H240" s="329">
        <v>1843.7</v>
      </c>
      <c r="I240" s="329">
        <v>1861.4999999999998</v>
      </c>
      <c r="J240" s="329">
        <v>1878.25</v>
      </c>
      <c r="K240" s="328">
        <v>1844.75</v>
      </c>
      <c r="L240" s="328">
        <v>1810.2</v>
      </c>
      <c r="M240" s="328">
        <v>65.471819999999994</v>
      </c>
      <c r="N240" s="1"/>
      <c r="O240" s="1"/>
    </row>
    <row r="241" spans="1:15" ht="12.75" customHeight="1">
      <c r="A241" s="30">
        <v>231</v>
      </c>
      <c r="B241" s="347" t="s">
        <v>410</v>
      </c>
      <c r="C241" s="328">
        <v>1352.3</v>
      </c>
      <c r="D241" s="329">
        <v>1357.1000000000001</v>
      </c>
      <c r="E241" s="329">
        <v>1337.2000000000003</v>
      </c>
      <c r="F241" s="329">
        <v>1322.1000000000001</v>
      </c>
      <c r="G241" s="329">
        <v>1302.2000000000003</v>
      </c>
      <c r="H241" s="329">
        <v>1372.2000000000003</v>
      </c>
      <c r="I241" s="329">
        <v>1392.1000000000004</v>
      </c>
      <c r="J241" s="329">
        <v>1407.2000000000003</v>
      </c>
      <c r="K241" s="328">
        <v>1377</v>
      </c>
      <c r="L241" s="328">
        <v>1342</v>
      </c>
      <c r="M241" s="328">
        <v>8.4510000000000002E-2</v>
      </c>
      <c r="N241" s="1"/>
      <c r="O241" s="1"/>
    </row>
    <row r="242" spans="1:15" ht="12.75" customHeight="1">
      <c r="A242" s="30">
        <v>232</v>
      </c>
      <c r="B242" s="347" t="s">
        <v>411</v>
      </c>
      <c r="C242" s="328">
        <v>412.5</v>
      </c>
      <c r="D242" s="329">
        <v>416.39999999999992</v>
      </c>
      <c r="E242" s="329">
        <v>405.99999999999983</v>
      </c>
      <c r="F242" s="329">
        <v>399.49999999999989</v>
      </c>
      <c r="G242" s="329">
        <v>389.0999999999998</v>
      </c>
      <c r="H242" s="329">
        <v>422.89999999999986</v>
      </c>
      <c r="I242" s="329">
        <v>433.29999999999995</v>
      </c>
      <c r="J242" s="329">
        <v>439.7999999999999</v>
      </c>
      <c r="K242" s="328">
        <v>426.8</v>
      </c>
      <c r="L242" s="328">
        <v>409.9</v>
      </c>
      <c r="M242" s="328">
        <v>7.4968000000000004</v>
      </c>
      <c r="N242" s="1"/>
      <c r="O242" s="1"/>
    </row>
    <row r="243" spans="1:15" ht="12.75" customHeight="1">
      <c r="A243" s="30">
        <v>233</v>
      </c>
      <c r="B243" s="347" t="s">
        <v>412</v>
      </c>
      <c r="C243" s="328">
        <v>719.45</v>
      </c>
      <c r="D243" s="329">
        <v>721.2833333333333</v>
      </c>
      <c r="E243" s="329">
        <v>709.56666666666661</v>
      </c>
      <c r="F243" s="329">
        <v>699.68333333333328</v>
      </c>
      <c r="G243" s="329">
        <v>687.96666666666658</v>
      </c>
      <c r="H243" s="329">
        <v>731.16666666666663</v>
      </c>
      <c r="I243" s="329">
        <v>742.88333333333333</v>
      </c>
      <c r="J243" s="329">
        <v>752.76666666666665</v>
      </c>
      <c r="K243" s="328">
        <v>733</v>
      </c>
      <c r="L243" s="328">
        <v>711.4</v>
      </c>
      <c r="M243" s="328">
        <v>2.7177600000000002</v>
      </c>
      <c r="N243" s="1"/>
      <c r="O243" s="1"/>
    </row>
    <row r="244" spans="1:15" ht="12.75" customHeight="1">
      <c r="A244" s="30">
        <v>234</v>
      </c>
      <c r="B244" s="347" t="s">
        <v>406</v>
      </c>
      <c r="C244" s="328">
        <v>18.350000000000001</v>
      </c>
      <c r="D244" s="329">
        <v>18.350000000000001</v>
      </c>
      <c r="E244" s="329">
        <v>18.100000000000001</v>
      </c>
      <c r="F244" s="329">
        <v>17.850000000000001</v>
      </c>
      <c r="G244" s="329">
        <v>17.600000000000001</v>
      </c>
      <c r="H244" s="329">
        <v>18.600000000000001</v>
      </c>
      <c r="I244" s="329">
        <v>18.850000000000001</v>
      </c>
      <c r="J244" s="329">
        <v>19.100000000000001</v>
      </c>
      <c r="K244" s="328">
        <v>18.600000000000001</v>
      </c>
      <c r="L244" s="328">
        <v>18.100000000000001</v>
      </c>
      <c r="M244" s="328">
        <v>29.228909999999999</v>
      </c>
      <c r="N244" s="1"/>
      <c r="O244" s="1"/>
    </row>
    <row r="245" spans="1:15" ht="12.75" customHeight="1">
      <c r="A245" s="30">
        <v>235</v>
      </c>
      <c r="B245" s="347" t="s">
        <v>135</v>
      </c>
      <c r="C245" s="328">
        <v>120.95</v>
      </c>
      <c r="D245" s="329">
        <v>120.01666666666667</v>
      </c>
      <c r="E245" s="329">
        <v>118.63333333333333</v>
      </c>
      <c r="F245" s="329">
        <v>116.31666666666666</v>
      </c>
      <c r="G245" s="329">
        <v>114.93333333333332</v>
      </c>
      <c r="H245" s="329">
        <v>122.33333333333333</v>
      </c>
      <c r="I245" s="329">
        <v>123.71666666666668</v>
      </c>
      <c r="J245" s="329">
        <v>126.03333333333333</v>
      </c>
      <c r="K245" s="328">
        <v>121.4</v>
      </c>
      <c r="L245" s="328">
        <v>117.7</v>
      </c>
      <c r="M245" s="328">
        <v>183.94923</v>
      </c>
      <c r="N245" s="1"/>
      <c r="O245" s="1"/>
    </row>
    <row r="246" spans="1:15" ht="12.75" customHeight="1">
      <c r="A246" s="30">
        <v>236</v>
      </c>
      <c r="B246" s="347" t="s">
        <v>398</v>
      </c>
      <c r="C246" s="328">
        <v>413.2</v>
      </c>
      <c r="D246" s="329">
        <v>413.75</v>
      </c>
      <c r="E246" s="329">
        <v>390.5</v>
      </c>
      <c r="F246" s="329">
        <v>367.8</v>
      </c>
      <c r="G246" s="329">
        <v>344.55</v>
      </c>
      <c r="H246" s="329">
        <v>436.45</v>
      </c>
      <c r="I246" s="329">
        <v>459.7</v>
      </c>
      <c r="J246" s="329">
        <v>482.4</v>
      </c>
      <c r="K246" s="328">
        <v>437</v>
      </c>
      <c r="L246" s="328">
        <v>391.05</v>
      </c>
      <c r="M246" s="328">
        <v>90.815889999999996</v>
      </c>
      <c r="N246" s="1"/>
      <c r="O246" s="1"/>
    </row>
    <row r="247" spans="1:15" ht="12.75" customHeight="1">
      <c r="A247" s="30">
        <v>237</v>
      </c>
      <c r="B247" s="347" t="s">
        <v>265</v>
      </c>
      <c r="C247" s="328">
        <v>1001.45</v>
      </c>
      <c r="D247" s="329">
        <v>1005.5666666666666</v>
      </c>
      <c r="E247" s="329">
        <v>988.18333333333317</v>
      </c>
      <c r="F247" s="329">
        <v>974.91666666666652</v>
      </c>
      <c r="G247" s="329">
        <v>957.53333333333308</v>
      </c>
      <c r="H247" s="329">
        <v>1018.8333333333333</v>
      </c>
      <c r="I247" s="329">
        <v>1036.2166666666667</v>
      </c>
      <c r="J247" s="329">
        <v>1049.4833333333333</v>
      </c>
      <c r="K247" s="328">
        <v>1022.95</v>
      </c>
      <c r="L247" s="328">
        <v>992.3</v>
      </c>
      <c r="M247" s="328">
        <v>1.76806</v>
      </c>
      <c r="N247" s="1"/>
      <c r="O247" s="1"/>
    </row>
    <row r="248" spans="1:15" ht="12.75" customHeight="1">
      <c r="A248" s="30">
        <v>238</v>
      </c>
      <c r="B248" s="347" t="s">
        <v>399</v>
      </c>
      <c r="C248" s="328">
        <v>231.2</v>
      </c>
      <c r="D248" s="329">
        <v>229.18333333333331</v>
      </c>
      <c r="E248" s="329">
        <v>226.01666666666662</v>
      </c>
      <c r="F248" s="329">
        <v>220.83333333333331</v>
      </c>
      <c r="G248" s="329">
        <v>217.66666666666663</v>
      </c>
      <c r="H248" s="329">
        <v>234.36666666666662</v>
      </c>
      <c r="I248" s="329">
        <v>237.5333333333333</v>
      </c>
      <c r="J248" s="329">
        <v>242.71666666666661</v>
      </c>
      <c r="K248" s="328">
        <v>232.35</v>
      </c>
      <c r="L248" s="328">
        <v>224</v>
      </c>
      <c r="M248" s="328">
        <v>29.85585</v>
      </c>
      <c r="N248" s="1"/>
      <c r="O248" s="1"/>
    </row>
    <row r="249" spans="1:15" ht="12.75" customHeight="1">
      <c r="A249" s="30">
        <v>239</v>
      </c>
      <c r="B249" s="347" t="s">
        <v>400</v>
      </c>
      <c r="C249" s="328">
        <v>41.35</v>
      </c>
      <c r="D249" s="329">
        <v>41.400000000000006</v>
      </c>
      <c r="E249" s="329">
        <v>41.100000000000009</v>
      </c>
      <c r="F249" s="329">
        <v>40.85</v>
      </c>
      <c r="G249" s="329">
        <v>40.550000000000004</v>
      </c>
      <c r="H249" s="329">
        <v>41.650000000000013</v>
      </c>
      <c r="I249" s="329">
        <v>41.95000000000001</v>
      </c>
      <c r="J249" s="329">
        <v>42.200000000000017</v>
      </c>
      <c r="K249" s="328">
        <v>41.7</v>
      </c>
      <c r="L249" s="328">
        <v>41.15</v>
      </c>
      <c r="M249" s="328">
        <v>9.8748199999999997</v>
      </c>
      <c r="N249" s="1"/>
      <c r="O249" s="1"/>
    </row>
    <row r="250" spans="1:15" ht="12.75" customHeight="1">
      <c r="A250" s="30">
        <v>240</v>
      </c>
      <c r="B250" s="347" t="s">
        <v>136</v>
      </c>
      <c r="C250" s="328">
        <v>758.1</v>
      </c>
      <c r="D250" s="329">
        <v>760.0333333333333</v>
      </c>
      <c r="E250" s="329">
        <v>748.06666666666661</v>
      </c>
      <c r="F250" s="329">
        <v>738.0333333333333</v>
      </c>
      <c r="G250" s="329">
        <v>726.06666666666661</v>
      </c>
      <c r="H250" s="329">
        <v>770.06666666666661</v>
      </c>
      <c r="I250" s="329">
        <v>782.0333333333333</v>
      </c>
      <c r="J250" s="329">
        <v>792.06666666666661</v>
      </c>
      <c r="K250" s="328">
        <v>772</v>
      </c>
      <c r="L250" s="328">
        <v>750</v>
      </c>
      <c r="M250" s="328">
        <v>55.429969999999997</v>
      </c>
      <c r="N250" s="1"/>
      <c r="O250" s="1"/>
    </row>
    <row r="251" spans="1:15" ht="12.75" customHeight="1">
      <c r="A251" s="30">
        <v>241</v>
      </c>
      <c r="B251" s="347" t="s">
        <v>829</v>
      </c>
      <c r="C251" s="328">
        <v>21.8</v>
      </c>
      <c r="D251" s="329">
        <v>21.816666666666666</v>
      </c>
      <c r="E251" s="329">
        <v>21.683333333333334</v>
      </c>
      <c r="F251" s="329">
        <v>21.566666666666666</v>
      </c>
      <c r="G251" s="329">
        <v>21.433333333333334</v>
      </c>
      <c r="H251" s="329">
        <v>21.933333333333334</v>
      </c>
      <c r="I251" s="329">
        <v>22.066666666666666</v>
      </c>
      <c r="J251" s="329">
        <v>22.183333333333334</v>
      </c>
      <c r="K251" s="328">
        <v>21.95</v>
      </c>
      <c r="L251" s="328">
        <v>21.7</v>
      </c>
      <c r="M251" s="328">
        <v>58.352969999999999</v>
      </c>
      <c r="N251" s="1"/>
      <c r="O251" s="1"/>
    </row>
    <row r="252" spans="1:15" ht="12.75" customHeight="1">
      <c r="A252" s="30">
        <v>242</v>
      </c>
      <c r="B252" s="347" t="s">
        <v>263</v>
      </c>
      <c r="C252" s="328">
        <v>608.9</v>
      </c>
      <c r="D252" s="329">
        <v>616.53333333333342</v>
      </c>
      <c r="E252" s="329">
        <v>598.06666666666683</v>
      </c>
      <c r="F252" s="329">
        <v>587.23333333333346</v>
      </c>
      <c r="G252" s="329">
        <v>568.76666666666688</v>
      </c>
      <c r="H252" s="329">
        <v>627.36666666666679</v>
      </c>
      <c r="I252" s="329">
        <v>645.83333333333326</v>
      </c>
      <c r="J252" s="329">
        <v>656.66666666666674</v>
      </c>
      <c r="K252" s="328">
        <v>635</v>
      </c>
      <c r="L252" s="328">
        <v>605.70000000000005</v>
      </c>
      <c r="M252" s="328">
        <v>6.97119</v>
      </c>
      <c r="N252" s="1"/>
      <c r="O252" s="1"/>
    </row>
    <row r="253" spans="1:15" ht="12.75" customHeight="1">
      <c r="A253" s="30">
        <v>243</v>
      </c>
      <c r="B253" s="347" t="s">
        <v>137</v>
      </c>
      <c r="C253" s="328">
        <v>232</v>
      </c>
      <c r="D253" s="329">
        <v>230.78333333333333</v>
      </c>
      <c r="E253" s="329">
        <v>229.06666666666666</v>
      </c>
      <c r="F253" s="329">
        <v>226.13333333333333</v>
      </c>
      <c r="G253" s="329">
        <v>224.41666666666666</v>
      </c>
      <c r="H253" s="329">
        <v>233.71666666666667</v>
      </c>
      <c r="I253" s="329">
        <v>235.43333333333331</v>
      </c>
      <c r="J253" s="329">
        <v>238.36666666666667</v>
      </c>
      <c r="K253" s="328">
        <v>232.5</v>
      </c>
      <c r="L253" s="328">
        <v>227.85</v>
      </c>
      <c r="M253" s="328">
        <v>361.32245</v>
      </c>
      <c r="N253" s="1"/>
      <c r="O253" s="1"/>
    </row>
    <row r="254" spans="1:15" ht="12.75" customHeight="1">
      <c r="A254" s="30">
        <v>244</v>
      </c>
      <c r="B254" s="347" t="s">
        <v>401</v>
      </c>
      <c r="C254" s="328">
        <v>97.7</v>
      </c>
      <c r="D254" s="329">
        <v>98.166666666666671</v>
      </c>
      <c r="E254" s="329">
        <v>96.63333333333334</v>
      </c>
      <c r="F254" s="329">
        <v>95.566666666666663</v>
      </c>
      <c r="G254" s="329">
        <v>94.033333333333331</v>
      </c>
      <c r="H254" s="329">
        <v>99.233333333333348</v>
      </c>
      <c r="I254" s="329">
        <v>100.76666666666668</v>
      </c>
      <c r="J254" s="329">
        <v>101.83333333333336</v>
      </c>
      <c r="K254" s="328">
        <v>99.7</v>
      </c>
      <c r="L254" s="328">
        <v>97.1</v>
      </c>
      <c r="M254" s="328">
        <v>1.73241</v>
      </c>
      <c r="N254" s="1"/>
      <c r="O254" s="1"/>
    </row>
    <row r="255" spans="1:15" ht="12.75" customHeight="1">
      <c r="A255" s="30">
        <v>245</v>
      </c>
      <c r="B255" s="347" t="s">
        <v>419</v>
      </c>
      <c r="C255" s="328">
        <v>98.7</v>
      </c>
      <c r="D255" s="329">
        <v>99.34999999999998</v>
      </c>
      <c r="E255" s="329">
        <v>97.19999999999996</v>
      </c>
      <c r="F255" s="329">
        <v>95.699999999999974</v>
      </c>
      <c r="G255" s="329">
        <v>93.549999999999955</v>
      </c>
      <c r="H255" s="329">
        <v>100.84999999999997</v>
      </c>
      <c r="I255" s="329">
        <v>102.99999999999997</v>
      </c>
      <c r="J255" s="329">
        <v>104.49999999999997</v>
      </c>
      <c r="K255" s="328">
        <v>101.5</v>
      </c>
      <c r="L255" s="328">
        <v>97.85</v>
      </c>
      <c r="M255" s="328">
        <v>6.5397600000000002</v>
      </c>
      <c r="N255" s="1"/>
      <c r="O255" s="1"/>
    </row>
    <row r="256" spans="1:15" ht="12.75" customHeight="1">
      <c r="A256" s="30">
        <v>246</v>
      </c>
      <c r="B256" s="347" t="s">
        <v>413</v>
      </c>
      <c r="C256" s="328">
        <v>1565.4</v>
      </c>
      <c r="D256" s="329">
        <v>1578.4666666666665</v>
      </c>
      <c r="E256" s="329">
        <v>1546.9333333333329</v>
      </c>
      <c r="F256" s="329">
        <v>1528.4666666666665</v>
      </c>
      <c r="G256" s="329">
        <v>1496.9333333333329</v>
      </c>
      <c r="H256" s="329">
        <v>1596.9333333333329</v>
      </c>
      <c r="I256" s="329">
        <v>1628.4666666666662</v>
      </c>
      <c r="J256" s="329">
        <v>1646.9333333333329</v>
      </c>
      <c r="K256" s="328">
        <v>1610</v>
      </c>
      <c r="L256" s="328">
        <v>1560</v>
      </c>
      <c r="M256" s="328">
        <v>0.75487000000000004</v>
      </c>
      <c r="N256" s="1"/>
      <c r="O256" s="1"/>
    </row>
    <row r="257" spans="1:15" ht="12.75" customHeight="1">
      <c r="A257" s="30">
        <v>247</v>
      </c>
      <c r="B257" s="347" t="s">
        <v>423</v>
      </c>
      <c r="C257" s="328">
        <v>1785.6</v>
      </c>
      <c r="D257" s="329">
        <v>1790.1166666666668</v>
      </c>
      <c r="E257" s="329">
        <v>1775.4833333333336</v>
      </c>
      <c r="F257" s="329">
        <v>1765.3666666666668</v>
      </c>
      <c r="G257" s="329">
        <v>1750.7333333333336</v>
      </c>
      <c r="H257" s="329">
        <v>1800.2333333333336</v>
      </c>
      <c r="I257" s="329">
        <v>1814.8666666666668</v>
      </c>
      <c r="J257" s="329">
        <v>1824.9833333333336</v>
      </c>
      <c r="K257" s="328">
        <v>1804.75</v>
      </c>
      <c r="L257" s="328">
        <v>1780</v>
      </c>
      <c r="M257" s="328">
        <v>6.9690000000000002E-2</v>
      </c>
      <c r="N257" s="1"/>
      <c r="O257" s="1"/>
    </row>
    <row r="258" spans="1:15" ht="12.75" customHeight="1">
      <c r="A258" s="30">
        <v>248</v>
      </c>
      <c r="B258" s="347" t="s">
        <v>420</v>
      </c>
      <c r="C258" s="328">
        <v>87.2</v>
      </c>
      <c r="D258" s="329">
        <v>88.600000000000009</v>
      </c>
      <c r="E258" s="329">
        <v>85.300000000000011</v>
      </c>
      <c r="F258" s="329">
        <v>83.4</v>
      </c>
      <c r="G258" s="329">
        <v>80.100000000000009</v>
      </c>
      <c r="H258" s="329">
        <v>90.500000000000014</v>
      </c>
      <c r="I258" s="329">
        <v>93.8</v>
      </c>
      <c r="J258" s="329">
        <v>95.700000000000017</v>
      </c>
      <c r="K258" s="328">
        <v>91.9</v>
      </c>
      <c r="L258" s="328">
        <v>86.7</v>
      </c>
      <c r="M258" s="328">
        <v>14.79691</v>
      </c>
      <c r="N258" s="1"/>
      <c r="O258" s="1"/>
    </row>
    <row r="259" spans="1:15" ht="12.75" customHeight="1">
      <c r="A259" s="30">
        <v>249</v>
      </c>
      <c r="B259" s="347" t="s">
        <v>138</v>
      </c>
      <c r="C259" s="328">
        <v>467.8</v>
      </c>
      <c r="D259" s="329">
        <v>459.51666666666671</v>
      </c>
      <c r="E259" s="329">
        <v>448.18333333333339</v>
      </c>
      <c r="F259" s="329">
        <v>428.56666666666666</v>
      </c>
      <c r="G259" s="329">
        <v>417.23333333333335</v>
      </c>
      <c r="H259" s="329">
        <v>479.13333333333344</v>
      </c>
      <c r="I259" s="329">
        <v>490.46666666666681</v>
      </c>
      <c r="J259" s="329">
        <v>510.08333333333348</v>
      </c>
      <c r="K259" s="328">
        <v>470.85</v>
      </c>
      <c r="L259" s="328">
        <v>439.9</v>
      </c>
      <c r="M259" s="328">
        <v>115.49021</v>
      </c>
      <c r="N259" s="1"/>
      <c r="O259" s="1"/>
    </row>
    <row r="260" spans="1:15" ht="12.75" customHeight="1">
      <c r="A260" s="30">
        <v>250</v>
      </c>
      <c r="B260" s="347" t="s">
        <v>414</v>
      </c>
      <c r="C260" s="328">
        <v>2293.0500000000002</v>
      </c>
      <c r="D260" s="329">
        <v>2337.2166666666667</v>
      </c>
      <c r="E260" s="329">
        <v>2225.6333333333332</v>
      </c>
      <c r="F260" s="329">
        <v>2158.2166666666667</v>
      </c>
      <c r="G260" s="329">
        <v>2046.6333333333332</v>
      </c>
      <c r="H260" s="329">
        <v>2404.6333333333332</v>
      </c>
      <c r="I260" s="329">
        <v>2516.2166666666662</v>
      </c>
      <c r="J260" s="329">
        <v>2583.6333333333332</v>
      </c>
      <c r="K260" s="328">
        <v>2448.8000000000002</v>
      </c>
      <c r="L260" s="328">
        <v>2269.8000000000002</v>
      </c>
      <c r="M260" s="328">
        <v>5.8393199999999998</v>
      </c>
      <c r="N260" s="1"/>
      <c r="O260" s="1"/>
    </row>
    <row r="261" spans="1:15" ht="12.75" customHeight="1">
      <c r="A261" s="30">
        <v>251</v>
      </c>
      <c r="B261" s="347" t="s">
        <v>415</v>
      </c>
      <c r="C261" s="328">
        <v>437.75</v>
      </c>
      <c r="D261" s="329">
        <v>430.51666666666665</v>
      </c>
      <c r="E261" s="329">
        <v>419.23333333333329</v>
      </c>
      <c r="F261" s="329">
        <v>400.71666666666664</v>
      </c>
      <c r="G261" s="329">
        <v>389.43333333333328</v>
      </c>
      <c r="H261" s="329">
        <v>449.0333333333333</v>
      </c>
      <c r="I261" s="329">
        <v>460.31666666666661</v>
      </c>
      <c r="J261" s="329">
        <v>478.83333333333331</v>
      </c>
      <c r="K261" s="328">
        <v>441.8</v>
      </c>
      <c r="L261" s="328">
        <v>412</v>
      </c>
      <c r="M261" s="328">
        <v>6.9858500000000001</v>
      </c>
      <c r="N261" s="1"/>
      <c r="O261" s="1"/>
    </row>
    <row r="262" spans="1:15" ht="12.75" customHeight="1">
      <c r="A262" s="30">
        <v>252</v>
      </c>
      <c r="B262" s="347" t="s">
        <v>416</v>
      </c>
      <c r="C262" s="328">
        <v>238.65</v>
      </c>
      <c r="D262" s="329">
        <v>237.31666666666669</v>
      </c>
      <c r="E262" s="329">
        <v>234.38333333333338</v>
      </c>
      <c r="F262" s="329">
        <v>230.1166666666667</v>
      </c>
      <c r="G262" s="329">
        <v>227.18333333333339</v>
      </c>
      <c r="H262" s="329">
        <v>241.58333333333337</v>
      </c>
      <c r="I262" s="329">
        <v>244.51666666666671</v>
      </c>
      <c r="J262" s="329">
        <v>248.78333333333336</v>
      </c>
      <c r="K262" s="328">
        <v>240.25</v>
      </c>
      <c r="L262" s="328">
        <v>233.05</v>
      </c>
      <c r="M262" s="328">
        <v>7.0205799999999998</v>
      </c>
      <c r="N262" s="1"/>
      <c r="O262" s="1"/>
    </row>
    <row r="263" spans="1:15" ht="12.75" customHeight="1">
      <c r="A263" s="30">
        <v>253</v>
      </c>
      <c r="B263" s="347" t="s">
        <v>417</v>
      </c>
      <c r="C263" s="328">
        <v>110.9</v>
      </c>
      <c r="D263" s="329">
        <v>111.5</v>
      </c>
      <c r="E263" s="329">
        <v>108</v>
      </c>
      <c r="F263" s="329">
        <v>105.1</v>
      </c>
      <c r="G263" s="329">
        <v>101.6</v>
      </c>
      <c r="H263" s="329">
        <v>114.4</v>
      </c>
      <c r="I263" s="329">
        <v>117.9</v>
      </c>
      <c r="J263" s="329">
        <v>120.80000000000001</v>
      </c>
      <c r="K263" s="328">
        <v>115</v>
      </c>
      <c r="L263" s="328">
        <v>108.6</v>
      </c>
      <c r="M263" s="328">
        <v>8.5642300000000002</v>
      </c>
      <c r="N263" s="1"/>
      <c r="O263" s="1"/>
    </row>
    <row r="264" spans="1:15" ht="12.75" customHeight="1">
      <c r="A264" s="30">
        <v>254</v>
      </c>
      <c r="B264" s="347" t="s">
        <v>418</v>
      </c>
      <c r="C264" s="328">
        <v>65</v>
      </c>
      <c r="D264" s="329">
        <v>64.25</v>
      </c>
      <c r="E264" s="329">
        <v>63.25</v>
      </c>
      <c r="F264" s="329">
        <v>61.5</v>
      </c>
      <c r="G264" s="329">
        <v>60.5</v>
      </c>
      <c r="H264" s="329">
        <v>66</v>
      </c>
      <c r="I264" s="329">
        <v>67</v>
      </c>
      <c r="J264" s="329">
        <v>68.75</v>
      </c>
      <c r="K264" s="328">
        <v>65.25</v>
      </c>
      <c r="L264" s="328">
        <v>62.5</v>
      </c>
      <c r="M264" s="328">
        <v>6.8931199999999997</v>
      </c>
      <c r="N264" s="1"/>
      <c r="O264" s="1"/>
    </row>
    <row r="265" spans="1:15" ht="12.75" customHeight="1">
      <c r="A265" s="30">
        <v>255</v>
      </c>
      <c r="B265" s="347" t="s">
        <v>422</v>
      </c>
      <c r="C265" s="328">
        <v>182.35</v>
      </c>
      <c r="D265" s="329">
        <v>183.56666666666669</v>
      </c>
      <c r="E265" s="329">
        <v>178.38333333333338</v>
      </c>
      <c r="F265" s="329">
        <v>174.41666666666669</v>
      </c>
      <c r="G265" s="329">
        <v>169.23333333333338</v>
      </c>
      <c r="H265" s="329">
        <v>187.53333333333339</v>
      </c>
      <c r="I265" s="329">
        <v>192.71666666666673</v>
      </c>
      <c r="J265" s="329">
        <v>196.68333333333339</v>
      </c>
      <c r="K265" s="328">
        <v>188.75</v>
      </c>
      <c r="L265" s="328">
        <v>179.6</v>
      </c>
      <c r="M265" s="328">
        <v>19.521319999999999</v>
      </c>
      <c r="N265" s="1"/>
      <c r="O265" s="1"/>
    </row>
    <row r="266" spans="1:15" ht="12.75" customHeight="1">
      <c r="A266" s="30">
        <v>256</v>
      </c>
      <c r="B266" s="347" t="s">
        <v>421</v>
      </c>
      <c r="C266" s="328">
        <v>341.15</v>
      </c>
      <c r="D266" s="329">
        <v>345.65000000000003</v>
      </c>
      <c r="E266" s="329">
        <v>333.30000000000007</v>
      </c>
      <c r="F266" s="329">
        <v>325.45000000000005</v>
      </c>
      <c r="G266" s="329">
        <v>313.10000000000008</v>
      </c>
      <c r="H266" s="329">
        <v>353.50000000000006</v>
      </c>
      <c r="I266" s="329">
        <v>365.85000000000008</v>
      </c>
      <c r="J266" s="329">
        <v>373.70000000000005</v>
      </c>
      <c r="K266" s="328">
        <v>358</v>
      </c>
      <c r="L266" s="328">
        <v>337.8</v>
      </c>
      <c r="M266" s="328">
        <v>2.2792400000000002</v>
      </c>
      <c r="N266" s="1"/>
      <c r="O266" s="1"/>
    </row>
    <row r="267" spans="1:15" ht="12.75" customHeight="1">
      <c r="A267" s="30">
        <v>257</v>
      </c>
      <c r="B267" s="347" t="s">
        <v>266</v>
      </c>
      <c r="C267" s="328">
        <v>315.3</v>
      </c>
      <c r="D267" s="329">
        <v>317.2</v>
      </c>
      <c r="E267" s="329">
        <v>310.5</v>
      </c>
      <c r="F267" s="329">
        <v>305.7</v>
      </c>
      <c r="G267" s="329">
        <v>299</v>
      </c>
      <c r="H267" s="329">
        <v>322</v>
      </c>
      <c r="I267" s="329">
        <v>328.69999999999993</v>
      </c>
      <c r="J267" s="329">
        <v>333.5</v>
      </c>
      <c r="K267" s="328">
        <v>323.89999999999998</v>
      </c>
      <c r="L267" s="328">
        <v>312.39999999999998</v>
      </c>
      <c r="M267" s="328">
        <v>5.5997599999999998</v>
      </c>
      <c r="N267" s="1"/>
      <c r="O267" s="1"/>
    </row>
    <row r="268" spans="1:15" ht="12.75" customHeight="1">
      <c r="A268" s="30">
        <v>258</v>
      </c>
      <c r="B268" s="347" t="s">
        <v>139</v>
      </c>
      <c r="C268" s="328">
        <v>650.75</v>
      </c>
      <c r="D268" s="329">
        <v>642.30000000000007</v>
      </c>
      <c r="E268" s="329">
        <v>632.45000000000016</v>
      </c>
      <c r="F268" s="329">
        <v>614.15000000000009</v>
      </c>
      <c r="G268" s="329">
        <v>604.30000000000018</v>
      </c>
      <c r="H268" s="329">
        <v>660.60000000000014</v>
      </c>
      <c r="I268" s="329">
        <v>670.45</v>
      </c>
      <c r="J268" s="329">
        <v>688.75000000000011</v>
      </c>
      <c r="K268" s="328">
        <v>652.15</v>
      </c>
      <c r="L268" s="328">
        <v>624</v>
      </c>
      <c r="M268" s="328">
        <v>52.018360000000001</v>
      </c>
      <c r="N268" s="1"/>
      <c r="O268" s="1"/>
    </row>
    <row r="269" spans="1:15" ht="12.75" customHeight="1">
      <c r="A269" s="30">
        <v>259</v>
      </c>
      <c r="B269" s="347" t="s">
        <v>140</v>
      </c>
      <c r="C269" s="328">
        <v>2755.25</v>
      </c>
      <c r="D269" s="329">
        <v>2770.6</v>
      </c>
      <c r="E269" s="329">
        <v>2703.6499999999996</v>
      </c>
      <c r="F269" s="329">
        <v>2652.0499999999997</v>
      </c>
      <c r="G269" s="329">
        <v>2585.0999999999995</v>
      </c>
      <c r="H269" s="329">
        <v>2822.2</v>
      </c>
      <c r="I269" s="329">
        <v>2889.1499999999996</v>
      </c>
      <c r="J269" s="329">
        <v>2940.75</v>
      </c>
      <c r="K269" s="328">
        <v>2837.55</v>
      </c>
      <c r="L269" s="328">
        <v>2719</v>
      </c>
      <c r="M269" s="328">
        <v>10.4636</v>
      </c>
      <c r="N269" s="1"/>
      <c r="O269" s="1"/>
    </row>
    <row r="270" spans="1:15" ht="12.75" customHeight="1">
      <c r="A270" s="30">
        <v>260</v>
      </c>
      <c r="B270" s="347" t="s">
        <v>837</v>
      </c>
      <c r="C270" s="328">
        <v>466.85</v>
      </c>
      <c r="D270" s="329">
        <v>472.26666666666665</v>
      </c>
      <c r="E270" s="329">
        <v>455.58333333333331</v>
      </c>
      <c r="F270" s="329">
        <v>444.31666666666666</v>
      </c>
      <c r="G270" s="329">
        <v>427.63333333333333</v>
      </c>
      <c r="H270" s="329">
        <v>483.5333333333333</v>
      </c>
      <c r="I270" s="329">
        <v>500.2166666666667</v>
      </c>
      <c r="J270" s="329">
        <v>511.48333333333329</v>
      </c>
      <c r="K270" s="328">
        <v>488.95</v>
      </c>
      <c r="L270" s="328">
        <v>461</v>
      </c>
      <c r="M270" s="328">
        <v>12.083600000000001</v>
      </c>
      <c r="N270" s="1"/>
      <c r="O270" s="1"/>
    </row>
    <row r="271" spans="1:15" ht="12.75" customHeight="1">
      <c r="A271" s="30">
        <v>261</v>
      </c>
      <c r="B271" s="347" t="s">
        <v>838</v>
      </c>
      <c r="C271" s="328">
        <v>424.3</v>
      </c>
      <c r="D271" s="329">
        <v>421.11666666666662</v>
      </c>
      <c r="E271" s="329">
        <v>415.23333333333323</v>
      </c>
      <c r="F271" s="329">
        <v>406.16666666666663</v>
      </c>
      <c r="G271" s="329">
        <v>400.28333333333325</v>
      </c>
      <c r="H271" s="329">
        <v>430.18333333333322</v>
      </c>
      <c r="I271" s="329">
        <v>436.06666666666655</v>
      </c>
      <c r="J271" s="329">
        <v>445.13333333333321</v>
      </c>
      <c r="K271" s="328">
        <v>427</v>
      </c>
      <c r="L271" s="328">
        <v>412.05</v>
      </c>
      <c r="M271" s="328">
        <v>1.64602</v>
      </c>
      <c r="N271" s="1"/>
      <c r="O271" s="1"/>
    </row>
    <row r="272" spans="1:15" ht="12.75" customHeight="1">
      <c r="A272" s="30">
        <v>262</v>
      </c>
      <c r="B272" s="347" t="s">
        <v>424</v>
      </c>
      <c r="C272" s="328">
        <v>772</v>
      </c>
      <c r="D272" s="329">
        <v>774.69999999999993</v>
      </c>
      <c r="E272" s="329">
        <v>761.39999999999986</v>
      </c>
      <c r="F272" s="329">
        <v>750.8</v>
      </c>
      <c r="G272" s="329">
        <v>737.49999999999989</v>
      </c>
      <c r="H272" s="329">
        <v>785.29999999999984</v>
      </c>
      <c r="I272" s="329">
        <v>798.5999999999998</v>
      </c>
      <c r="J272" s="329">
        <v>809.19999999999982</v>
      </c>
      <c r="K272" s="328">
        <v>788</v>
      </c>
      <c r="L272" s="328">
        <v>764.1</v>
      </c>
      <c r="M272" s="328">
        <v>2.78281</v>
      </c>
      <c r="N272" s="1"/>
      <c r="O272" s="1"/>
    </row>
    <row r="273" spans="1:15" ht="12.75" customHeight="1">
      <c r="A273" s="30">
        <v>263</v>
      </c>
      <c r="B273" s="347" t="s">
        <v>425</v>
      </c>
      <c r="C273" s="328">
        <v>140</v>
      </c>
      <c r="D273" s="329">
        <v>140.38333333333333</v>
      </c>
      <c r="E273" s="329">
        <v>138.71666666666664</v>
      </c>
      <c r="F273" s="329">
        <v>137.43333333333331</v>
      </c>
      <c r="G273" s="329">
        <v>135.76666666666662</v>
      </c>
      <c r="H273" s="329">
        <v>141.66666666666666</v>
      </c>
      <c r="I273" s="329">
        <v>143.33333333333334</v>
      </c>
      <c r="J273" s="329">
        <v>144.61666666666667</v>
      </c>
      <c r="K273" s="328">
        <v>142.05000000000001</v>
      </c>
      <c r="L273" s="328">
        <v>139.1</v>
      </c>
      <c r="M273" s="328">
        <v>10.42939</v>
      </c>
      <c r="N273" s="1"/>
      <c r="O273" s="1"/>
    </row>
    <row r="274" spans="1:15" ht="12.75" customHeight="1">
      <c r="A274" s="30">
        <v>264</v>
      </c>
      <c r="B274" s="347" t="s">
        <v>432</v>
      </c>
      <c r="C274" s="328">
        <v>983.4</v>
      </c>
      <c r="D274" s="329">
        <v>964</v>
      </c>
      <c r="E274" s="329">
        <v>933.9</v>
      </c>
      <c r="F274" s="329">
        <v>884.4</v>
      </c>
      <c r="G274" s="329">
        <v>854.3</v>
      </c>
      <c r="H274" s="329">
        <v>1013.5</v>
      </c>
      <c r="I274" s="329">
        <v>1043.5999999999999</v>
      </c>
      <c r="J274" s="329">
        <v>1093.0999999999999</v>
      </c>
      <c r="K274" s="328">
        <v>994.1</v>
      </c>
      <c r="L274" s="328">
        <v>914.5</v>
      </c>
      <c r="M274" s="328">
        <v>8.7238799999999994</v>
      </c>
      <c r="N274" s="1"/>
      <c r="O274" s="1"/>
    </row>
    <row r="275" spans="1:15" ht="12.75" customHeight="1">
      <c r="A275" s="30">
        <v>265</v>
      </c>
      <c r="B275" s="347" t="s">
        <v>433</v>
      </c>
      <c r="C275" s="328">
        <v>388.65</v>
      </c>
      <c r="D275" s="329">
        <v>390.61666666666662</v>
      </c>
      <c r="E275" s="329">
        <v>381.33333333333326</v>
      </c>
      <c r="F275" s="329">
        <v>374.01666666666665</v>
      </c>
      <c r="G275" s="329">
        <v>364.73333333333329</v>
      </c>
      <c r="H275" s="329">
        <v>397.93333333333322</v>
      </c>
      <c r="I275" s="329">
        <v>407.21666666666664</v>
      </c>
      <c r="J275" s="329">
        <v>414.53333333333319</v>
      </c>
      <c r="K275" s="328">
        <v>399.9</v>
      </c>
      <c r="L275" s="328">
        <v>383.3</v>
      </c>
      <c r="M275" s="328">
        <v>3.74119</v>
      </c>
      <c r="N275" s="1"/>
      <c r="O275" s="1"/>
    </row>
    <row r="276" spans="1:15" ht="12.75" customHeight="1">
      <c r="A276" s="30">
        <v>266</v>
      </c>
      <c r="B276" s="347" t="s">
        <v>839</v>
      </c>
      <c r="C276" s="328">
        <v>61.8</v>
      </c>
      <c r="D276" s="329">
        <v>62.433333333333337</v>
      </c>
      <c r="E276" s="329">
        <v>60.866666666666674</v>
      </c>
      <c r="F276" s="329">
        <v>59.933333333333337</v>
      </c>
      <c r="G276" s="329">
        <v>58.366666666666674</v>
      </c>
      <c r="H276" s="329">
        <v>63.366666666666674</v>
      </c>
      <c r="I276" s="329">
        <v>64.933333333333337</v>
      </c>
      <c r="J276" s="329">
        <v>65.866666666666674</v>
      </c>
      <c r="K276" s="328">
        <v>64</v>
      </c>
      <c r="L276" s="328">
        <v>61.5</v>
      </c>
      <c r="M276" s="328">
        <v>7.2074199999999999</v>
      </c>
      <c r="N276" s="1"/>
      <c r="O276" s="1"/>
    </row>
    <row r="277" spans="1:15" ht="12.75" customHeight="1">
      <c r="A277" s="30">
        <v>267</v>
      </c>
      <c r="B277" s="347" t="s">
        <v>434</v>
      </c>
      <c r="C277" s="328">
        <v>451.65</v>
      </c>
      <c r="D277" s="329">
        <v>453.5</v>
      </c>
      <c r="E277" s="329">
        <v>443.55</v>
      </c>
      <c r="F277" s="329">
        <v>435.45</v>
      </c>
      <c r="G277" s="329">
        <v>425.5</v>
      </c>
      <c r="H277" s="329">
        <v>461.6</v>
      </c>
      <c r="I277" s="329">
        <v>471.55000000000007</v>
      </c>
      <c r="J277" s="329">
        <v>479.65000000000003</v>
      </c>
      <c r="K277" s="328">
        <v>463.45</v>
      </c>
      <c r="L277" s="328">
        <v>445.4</v>
      </c>
      <c r="M277" s="328">
        <v>1.3239099999999999</v>
      </c>
      <c r="N277" s="1"/>
      <c r="O277" s="1"/>
    </row>
    <row r="278" spans="1:15" ht="12.75" customHeight="1">
      <c r="A278" s="30">
        <v>268</v>
      </c>
      <c r="B278" s="347" t="s">
        <v>435</v>
      </c>
      <c r="C278" s="328">
        <v>46.8</v>
      </c>
      <c r="D278" s="329">
        <v>47.449999999999996</v>
      </c>
      <c r="E278" s="329">
        <v>45.949999999999989</v>
      </c>
      <c r="F278" s="329">
        <v>45.099999999999994</v>
      </c>
      <c r="G278" s="329">
        <v>43.599999999999987</v>
      </c>
      <c r="H278" s="329">
        <v>48.29999999999999</v>
      </c>
      <c r="I278" s="329">
        <v>49.800000000000004</v>
      </c>
      <c r="J278" s="329">
        <v>50.649999999999991</v>
      </c>
      <c r="K278" s="328">
        <v>48.95</v>
      </c>
      <c r="L278" s="328">
        <v>46.6</v>
      </c>
      <c r="M278" s="328">
        <v>60.380290000000002</v>
      </c>
      <c r="N278" s="1"/>
      <c r="O278" s="1"/>
    </row>
    <row r="279" spans="1:15" ht="12.75" customHeight="1">
      <c r="A279" s="30">
        <v>269</v>
      </c>
      <c r="B279" s="347" t="s">
        <v>437</v>
      </c>
      <c r="C279" s="328">
        <v>417.8</v>
      </c>
      <c r="D279" s="329">
        <v>422.39999999999992</v>
      </c>
      <c r="E279" s="329">
        <v>410.79999999999984</v>
      </c>
      <c r="F279" s="329">
        <v>403.7999999999999</v>
      </c>
      <c r="G279" s="329">
        <v>392.19999999999982</v>
      </c>
      <c r="H279" s="329">
        <v>429.39999999999986</v>
      </c>
      <c r="I279" s="329">
        <v>440.99999999999989</v>
      </c>
      <c r="J279" s="329">
        <v>447.99999999999989</v>
      </c>
      <c r="K279" s="328">
        <v>434</v>
      </c>
      <c r="L279" s="328">
        <v>415.4</v>
      </c>
      <c r="M279" s="328">
        <v>1.71519</v>
      </c>
      <c r="N279" s="1"/>
      <c r="O279" s="1"/>
    </row>
    <row r="280" spans="1:15" ht="12.75" customHeight="1">
      <c r="A280" s="30">
        <v>270</v>
      </c>
      <c r="B280" s="347" t="s">
        <v>427</v>
      </c>
      <c r="C280" s="328">
        <v>1021.1</v>
      </c>
      <c r="D280" s="329">
        <v>1036.9333333333334</v>
      </c>
      <c r="E280" s="329">
        <v>999.2166666666667</v>
      </c>
      <c r="F280" s="329">
        <v>977.33333333333326</v>
      </c>
      <c r="G280" s="329">
        <v>939.61666666666656</v>
      </c>
      <c r="H280" s="329">
        <v>1058.8166666666668</v>
      </c>
      <c r="I280" s="329">
        <v>1096.5333333333335</v>
      </c>
      <c r="J280" s="329">
        <v>1118.416666666667</v>
      </c>
      <c r="K280" s="328">
        <v>1074.6500000000001</v>
      </c>
      <c r="L280" s="328">
        <v>1015.05</v>
      </c>
      <c r="M280" s="328">
        <v>1.9413199999999999</v>
      </c>
      <c r="N280" s="1"/>
      <c r="O280" s="1"/>
    </row>
    <row r="281" spans="1:15" ht="12.75" customHeight="1">
      <c r="A281" s="30">
        <v>271</v>
      </c>
      <c r="B281" s="347" t="s">
        <v>428</v>
      </c>
      <c r="C281" s="328">
        <v>302</v>
      </c>
      <c r="D281" s="329">
        <v>303.65000000000003</v>
      </c>
      <c r="E281" s="329">
        <v>298.40000000000009</v>
      </c>
      <c r="F281" s="329">
        <v>294.80000000000007</v>
      </c>
      <c r="G281" s="329">
        <v>289.55000000000013</v>
      </c>
      <c r="H281" s="329">
        <v>307.25000000000006</v>
      </c>
      <c r="I281" s="329">
        <v>312.49999999999994</v>
      </c>
      <c r="J281" s="329">
        <v>316.10000000000002</v>
      </c>
      <c r="K281" s="328">
        <v>308.89999999999998</v>
      </c>
      <c r="L281" s="328">
        <v>300.05</v>
      </c>
      <c r="M281" s="328">
        <v>5.1504599999999998</v>
      </c>
      <c r="N281" s="1"/>
      <c r="O281" s="1"/>
    </row>
    <row r="282" spans="1:15" ht="12.75" customHeight="1">
      <c r="A282" s="30">
        <v>272</v>
      </c>
      <c r="B282" s="347" t="s">
        <v>141</v>
      </c>
      <c r="C282" s="328">
        <v>1754.35</v>
      </c>
      <c r="D282" s="329">
        <v>1767.7833333333335</v>
      </c>
      <c r="E282" s="329">
        <v>1722.5666666666671</v>
      </c>
      <c r="F282" s="329">
        <v>1690.7833333333335</v>
      </c>
      <c r="G282" s="329">
        <v>1645.5666666666671</v>
      </c>
      <c r="H282" s="329">
        <v>1799.5666666666671</v>
      </c>
      <c r="I282" s="329">
        <v>1844.7833333333338</v>
      </c>
      <c r="J282" s="329">
        <v>1876.5666666666671</v>
      </c>
      <c r="K282" s="328">
        <v>1813</v>
      </c>
      <c r="L282" s="328">
        <v>1736</v>
      </c>
      <c r="M282" s="328">
        <v>41.884689999999999</v>
      </c>
      <c r="N282" s="1"/>
      <c r="O282" s="1"/>
    </row>
    <row r="283" spans="1:15" ht="12.75" customHeight="1">
      <c r="A283" s="30">
        <v>273</v>
      </c>
      <c r="B283" s="347" t="s">
        <v>429</v>
      </c>
      <c r="C283" s="328">
        <v>589.5</v>
      </c>
      <c r="D283" s="329">
        <v>594.43333333333339</v>
      </c>
      <c r="E283" s="329">
        <v>580.16666666666674</v>
      </c>
      <c r="F283" s="329">
        <v>570.83333333333337</v>
      </c>
      <c r="G283" s="329">
        <v>556.56666666666672</v>
      </c>
      <c r="H283" s="329">
        <v>603.76666666666677</v>
      </c>
      <c r="I283" s="329">
        <v>618.03333333333342</v>
      </c>
      <c r="J283" s="329">
        <v>627.36666666666679</v>
      </c>
      <c r="K283" s="328">
        <v>608.70000000000005</v>
      </c>
      <c r="L283" s="328">
        <v>585.1</v>
      </c>
      <c r="M283" s="328">
        <v>23.314160000000001</v>
      </c>
      <c r="N283" s="1"/>
      <c r="O283" s="1"/>
    </row>
    <row r="284" spans="1:15" ht="12.75" customHeight="1">
      <c r="A284" s="30">
        <v>274</v>
      </c>
      <c r="B284" s="347" t="s">
        <v>426</v>
      </c>
      <c r="C284" s="328">
        <v>637.70000000000005</v>
      </c>
      <c r="D284" s="329">
        <v>643.33333333333337</v>
      </c>
      <c r="E284" s="329">
        <v>625.66666666666674</v>
      </c>
      <c r="F284" s="329">
        <v>613.63333333333333</v>
      </c>
      <c r="G284" s="329">
        <v>595.9666666666667</v>
      </c>
      <c r="H284" s="329">
        <v>655.36666666666679</v>
      </c>
      <c r="I284" s="329">
        <v>673.03333333333353</v>
      </c>
      <c r="J284" s="329">
        <v>685.06666666666683</v>
      </c>
      <c r="K284" s="328">
        <v>661</v>
      </c>
      <c r="L284" s="328">
        <v>631.29999999999995</v>
      </c>
      <c r="M284" s="328">
        <v>3.0150199999999998</v>
      </c>
      <c r="N284" s="1"/>
      <c r="O284" s="1"/>
    </row>
    <row r="285" spans="1:15" ht="12.75" customHeight="1">
      <c r="A285" s="30">
        <v>275</v>
      </c>
      <c r="B285" s="347" t="s">
        <v>430</v>
      </c>
      <c r="C285" s="328">
        <v>209.3</v>
      </c>
      <c r="D285" s="329">
        <v>212.15</v>
      </c>
      <c r="E285" s="329">
        <v>205.3</v>
      </c>
      <c r="F285" s="329">
        <v>201.3</v>
      </c>
      <c r="G285" s="329">
        <v>194.45000000000002</v>
      </c>
      <c r="H285" s="329">
        <v>216.15</v>
      </c>
      <c r="I285" s="329">
        <v>222.99999999999997</v>
      </c>
      <c r="J285" s="329">
        <v>227</v>
      </c>
      <c r="K285" s="328">
        <v>219</v>
      </c>
      <c r="L285" s="328">
        <v>208.15</v>
      </c>
      <c r="M285" s="328">
        <v>4.2572799999999997</v>
      </c>
      <c r="N285" s="1"/>
      <c r="O285" s="1"/>
    </row>
    <row r="286" spans="1:15" ht="12.75" customHeight="1">
      <c r="A286" s="30">
        <v>276</v>
      </c>
      <c r="B286" s="347" t="s">
        <v>431</v>
      </c>
      <c r="C286" s="328">
        <v>1093.45</v>
      </c>
      <c r="D286" s="329">
        <v>1105.4833333333333</v>
      </c>
      <c r="E286" s="329">
        <v>1075.9666666666667</v>
      </c>
      <c r="F286" s="329">
        <v>1058.4833333333333</v>
      </c>
      <c r="G286" s="329">
        <v>1028.9666666666667</v>
      </c>
      <c r="H286" s="329">
        <v>1122.9666666666667</v>
      </c>
      <c r="I286" s="329">
        <v>1152.4833333333336</v>
      </c>
      <c r="J286" s="329">
        <v>1169.9666666666667</v>
      </c>
      <c r="K286" s="328">
        <v>1135</v>
      </c>
      <c r="L286" s="328">
        <v>1088</v>
      </c>
      <c r="M286" s="328">
        <v>0.24348</v>
      </c>
      <c r="N286" s="1"/>
      <c r="O286" s="1"/>
    </row>
    <row r="287" spans="1:15" ht="12.75" customHeight="1">
      <c r="A287" s="30">
        <v>277</v>
      </c>
      <c r="B287" s="347" t="s">
        <v>436</v>
      </c>
      <c r="C287" s="328">
        <v>523.70000000000005</v>
      </c>
      <c r="D287" s="329">
        <v>527.23333333333335</v>
      </c>
      <c r="E287" s="329">
        <v>516.51666666666665</v>
      </c>
      <c r="F287" s="329">
        <v>509.33333333333326</v>
      </c>
      <c r="G287" s="329">
        <v>498.61666666666656</v>
      </c>
      <c r="H287" s="329">
        <v>534.41666666666674</v>
      </c>
      <c r="I287" s="329">
        <v>545.13333333333344</v>
      </c>
      <c r="J287" s="329">
        <v>552.31666666666683</v>
      </c>
      <c r="K287" s="328">
        <v>537.95000000000005</v>
      </c>
      <c r="L287" s="328">
        <v>520.04999999999995</v>
      </c>
      <c r="M287" s="328">
        <v>0.88985999999999998</v>
      </c>
      <c r="N287" s="1"/>
      <c r="O287" s="1"/>
    </row>
    <row r="288" spans="1:15" ht="12.75" customHeight="1">
      <c r="A288" s="30">
        <v>278</v>
      </c>
      <c r="B288" s="347" t="s">
        <v>142</v>
      </c>
      <c r="C288" s="328">
        <v>65.55</v>
      </c>
      <c r="D288" s="329">
        <v>66.083333333333329</v>
      </c>
      <c r="E288" s="329">
        <v>64.61666666666666</v>
      </c>
      <c r="F288" s="329">
        <v>63.683333333333337</v>
      </c>
      <c r="G288" s="329">
        <v>62.216666666666669</v>
      </c>
      <c r="H288" s="329">
        <v>67.016666666666652</v>
      </c>
      <c r="I288" s="329">
        <v>68.48333333333332</v>
      </c>
      <c r="J288" s="329">
        <v>69.416666666666643</v>
      </c>
      <c r="K288" s="328">
        <v>67.55</v>
      </c>
      <c r="L288" s="328">
        <v>65.150000000000006</v>
      </c>
      <c r="M288" s="328">
        <v>65.950999999999993</v>
      </c>
      <c r="N288" s="1"/>
      <c r="O288" s="1"/>
    </row>
    <row r="289" spans="1:15" ht="12.75" customHeight="1">
      <c r="A289" s="30">
        <v>279</v>
      </c>
      <c r="B289" s="347" t="s">
        <v>143</v>
      </c>
      <c r="C289" s="328">
        <v>2582.5</v>
      </c>
      <c r="D289" s="329">
        <v>2612</v>
      </c>
      <c r="E289" s="329">
        <v>2525</v>
      </c>
      <c r="F289" s="329">
        <v>2467.5</v>
      </c>
      <c r="G289" s="329">
        <v>2380.5</v>
      </c>
      <c r="H289" s="329">
        <v>2669.5</v>
      </c>
      <c r="I289" s="329">
        <v>2756.5</v>
      </c>
      <c r="J289" s="329">
        <v>2814</v>
      </c>
      <c r="K289" s="328">
        <v>2699</v>
      </c>
      <c r="L289" s="328">
        <v>2554.5</v>
      </c>
      <c r="M289" s="328">
        <v>3.3421400000000001</v>
      </c>
      <c r="N289" s="1"/>
      <c r="O289" s="1"/>
    </row>
    <row r="290" spans="1:15" ht="12.75" customHeight="1">
      <c r="A290" s="30">
        <v>280</v>
      </c>
      <c r="B290" s="347" t="s">
        <v>438</v>
      </c>
      <c r="C290" s="328">
        <v>369.85</v>
      </c>
      <c r="D290" s="329">
        <v>367.3</v>
      </c>
      <c r="E290" s="329">
        <v>357.55</v>
      </c>
      <c r="F290" s="329">
        <v>345.25</v>
      </c>
      <c r="G290" s="329">
        <v>335.5</v>
      </c>
      <c r="H290" s="329">
        <v>379.6</v>
      </c>
      <c r="I290" s="329">
        <v>389.35</v>
      </c>
      <c r="J290" s="329">
        <v>401.65000000000003</v>
      </c>
      <c r="K290" s="328">
        <v>377.05</v>
      </c>
      <c r="L290" s="328">
        <v>355</v>
      </c>
      <c r="M290" s="328">
        <v>4.1629399999999999</v>
      </c>
      <c r="N290" s="1"/>
      <c r="O290" s="1"/>
    </row>
    <row r="291" spans="1:15" ht="12.75" customHeight="1">
      <c r="A291" s="30">
        <v>281</v>
      </c>
      <c r="B291" s="347" t="s">
        <v>267</v>
      </c>
      <c r="C291" s="328">
        <v>553.75</v>
      </c>
      <c r="D291" s="329">
        <v>557.93333333333328</v>
      </c>
      <c r="E291" s="329">
        <v>547.06666666666661</v>
      </c>
      <c r="F291" s="329">
        <v>540.38333333333333</v>
      </c>
      <c r="G291" s="329">
        <v>529.51666666666665</v>
      </c>
      <c r="H291" s="329">
        <v>564.61666666666656</v>
      </c>
      <c r="I291" s="329">
        <v>575.48333333333312</v>
      </c>
      <c r="J291" s="329">
        <v>582.16666666666652</v>
      </c>
      <c r="K291" s="328">
        <v>568.79999999999995</v>
      </c>
      <c r="L291" s="328">
        <v>551.25</v>
      </c>
      <c r="M291" s="328">
        <v>13.80091</v>
      </c>
      <c r="N291" s="1"/>
      <c r="O291" s="1"/>
    </row>
    <row r="292" spans="1:15" ht="12.75" customHeight="1">
      <c r="A292" s="30">
        <v>282</v>
      </c>
      <c r="B292" s="347" t="s">
        <v>439</v>
      </c>
      <c r="C292" s="328">
        <v>10032.549999999999</v>
      </c>
      <c r="D292" s="329">
        <v>10156.333333333334</v>
      </c>
      <c r="E292" s="329">
        <v>9882.2166666666672</v>
      </c>
      <c r="F292" s="329">
        <v>9731.8833333333332</v>
      </c>
      <c r="G292" s="329">
        <v>9457.7666666666664</v>
      </c>
      <c r="H292" s="329">
        <v>10306.666666666668</v>
      </c>
      <c r="I292" s="329">
        <v>10580.783333333333</v>
      </c>
      <c r="J292" s="329">
        <v>10731.116666666669</v>
      </c>
      <c r="K292" s="328">
        <v>10430.450000000001</v>
      </c>
      <c r="L292" s="328">
        <v>10006</v>
      </c>
      <c r="M292" s="328">
        <v>3.4189999999999998E-2</v>
      </c>
      <c r="N292" s="1"/>
      <c r="O292" s="1"/>
    </row>
    <row r="293" spans="1:15" ht="12.75" customHeight="1">
      <c r="A293" s="30">
        <v>283</v>
      </c>
      <c r="B293" s="347" t="s">
        <v>440</v>
      </c>
      <c r="C293" s="328">
        <v>55.25</v>
      </c>
      <c r="D293" s="329">
        <v>56.183333333333337</v>
      </c>
      <c r="E293" s="329">
        <v>53.566666666666677</v>
      </c>
      <c r="F293" s="329">
        <v>51.88333333333334</v>
      </c>
      <c r="G293" s="329">
        <v>49.26666666666668</v>
      </c>
      <c r="H293" s="329">
        <v>57.866666666666674</v>
      </c>
      <c r="I293" s="329">
        <v>60.483333333333334</v>
      </c>
      <c r="J293" s="329">
        <v>62.166666666666671</v>
      </c>
      <c r="K293" s="328">
        <v>58.8</v>
      </c>
      <c r="L293" s="328">
        <v>54.5</v>
      </c>
      <c r="M293" s="328">
        <v>149.31832</v>
      </c>
      <c r="N293" s="1"/>
      <c r="O293" s="1"/>
    </row>
    <row r="294" spans="1:15" ht="12.75" customHeight="1">
      <c r="A294" s="30">
        <v>284</v>
      </c>
      <c r="B294" s="347" t="s">
        <v>144</v>
      </c>
      <c r="C294" s="328">
        <v>353.25</v>
      </c>
      <c r="D294" s="329">
        <v>354.95</v>
      </c>
      <c r="E294" s="329">
        <v>349.2</v>
      </c>
      <c r="F294" s="329">
        <v>345.15</v>
      </c>
      <c r="G294" s="329">
        <v>339.4</v>
      </c>
      <c r="H294" s="329">
        <v>359</v>
      </c>
      <c r="I294" s="329">
        <v>364.75</v>
      </c>
      <c r="J294" s="329">
        <v>368.8</v>
      </c>
      <c r="K294" s="328">
        <v>360.7</v>
      </c>
      <c r="L294" s="328">
        <v>350.9</v>
      </c>
      <c r="M294" s="328">
        <v>28.151070000000001</v>
      </c>
      <c r="N294" s="1"/>
      <c r="O294" s="1"/>
    </row>
    <row r="295" spans="1:15" ht="12.75" customHeight="1">
      <c r="A295" s="30">
        <v>285</v>
      </c>
      <c r="B295" s="347" t="s">
        <v>441</v>
      </c>
      <c r="C295" s="328">
        <v>2722.25</v>
      </c>
      <c r="D295" s="329">
        <v>2749.75</v>
      </c>
      <c r="E295" s="329">
        <v>2690.5</v>
      </c>
      <c r="F295" s="329">
        <v>2658.75</v>
      </c>
      <c r="G295" s="329">
        <v>2599.5</v>
      </c>
      <c r="H295" s="329">
        <v>2781.5</v>
      </c>
      <c r="I295" s="329">
        <v>2840.75</v>
      </c>
      <c r="J295" s="329">
        <v>2872.5</v>
      </c>
      <c r="K295" s="328">
        <v>2809</v>
      </c>
      <c r="L295" s="328">
        <v>2718</v>
      </c>
      <c r="M295" s="328">
        <v>0.71416000000000002</v>
      </c>
      <c r="N295" s="1"/>
      <c r="O295" s="1"/>
    </row>
    <row r="296" spans="1:15" ht="12.75" customHeight="1">
      <c r="A296" s="30">
        <v>286</v>
      </c>
      <c r="B296" s="347" t="s">
        <v>840</v>
      </c>
      <c r="C296" s="328">
        <v>1090</v>
      </c>
      <c r="D296" s="329">
        <v>1083.4166666666667</v>
      </c>
      <c r="E296" s="329">
        <v>1062.9833333333336</v>
      </c>
      <c r="F296" s="329">
        <v>1035.9666666666669</v>
      </c>
      <c r="G296" s="329">
        <v>1015.5333333333338</v>
      </c>
      <c r="H296" s="329">
        <v>1110.4333333333334</v>
      </c>
      <c r="I296" s="329">
        <v>1130.8666666666663</v>
      </c>
      <c r="J296" s="329">
        <v>1157.8833333333332</v>
      </c>
      <c r="K296" s="328">
        <v>1103.8499999999999</v>
      </c>
      <c r="L296" s="328">
        <v>1056.4000000000001</v>
      </c>
      <c r="M296" s="328">
        <v>3.2116699999999998</v>
      </c>
      <c r="N296" s="1"/>
      <c r="O296" s="1"/>
    </row>
    <row r="297" spans="1:15" ht="12.75" customHeight="1">
      <c r="A297" s="30">
        <v>287</v>
      </c>
      <c r="B297" s="347" t="s">
        <v>145</v>
      </c>
      <c r="C297" s="328">
        <v>1728.2</v>
      </c>
      <c r="D297" s="329">
        <v>1731.0666666666666</v>
      </c>
      <c r="E297" s="329">
        <v>1704.1333333333332</v>
      </c>
      <c r="F297" s="329">
        <v>1680.0666666666666</v>
      </c>
      <c r="G297" s="329">
        <v>1653.1333333333332</v>
      </c>
      <c r="H297" s="329">
        <v>1755.1333333333332</v>
      </c>
      <c r="I297" s="329">
        <v>1782.0666666666666</v>
      </c>
      <c r="J297" s="329">
        <v>1806.1333333333332</v>
      </c>
      <c r="K297" s="328">
        <v>1758</v>
      </c>
      <c r="L297" s="328">
        <v>1707</v>
      </c>
      <c r="M297" s="328">
        <v>27.763249999999999</v>
      </c>
      <c r="N297" s="1"/>
      <c r="O297" s="1"/>
    </row>
    <row r="298" spans="1:15" ht="12.75" customHeight="1">
      <c r="A298" s="30">
        <v>288</v>
      </c>
      <c r="B298" s="347" t="s">
        <v>146</v>
      </c>
      <c r="C298" s="328">
        <v>6285.6</v>
      </c>
      <c r="D298" s="329">
        <v>6331.8666666666659</v>
      </c>
      <c r="E298" s="329">
        <v>6188.7333333333318</v>
      </c>
      <c r="F298" s="329">
        <v>6091.8666666666659</v>
      </c>
      <c r="G298" s="329">
        <v>5948.7333333333318</v>
      </c>
      <c r="H298" s="329">
        <v>6428.7333333333318</v>
      </c>
      <c r="I298" s="329">
        <v>6571.866666666665</v>
      </c>
      <c r="J298" s="329">
        <v>6668.7333333333318</v>
      </c>
      <c r="K298" s="328">
        <v>6475</v>
      </c>
      <c r="L298" s="328">
        <v>6235</v>
      </c>
      <c r="M298" s="328">
        <v>4.5836600000000001</v>
      </c>
      <c r="N298" s="1"/>
      <c r="O298" s="1"/>
    </row>
    <row r="299" spans="1:15" ht="12.75" customHeight="1">
      <c r="A299" s="30">
        <v>289</v>
      </c>
      <c r="B299" s="347" t="s">
        <v>147</v>
      </c>
      <c r="C299" s="328">
        <v>4941</v>
      </c>
      <c r="D299" s="329">
        <v>4909.6833333333334</v>
      </c>
      <c r="E299" s="329">
        <v>4852.416666666667</v>
      </c>
      <c r="F299" s="329">
        <v>4763.8333333333339</v>
      </c>
      <c r="G299" s="329">
        <v>4706.5666666666675</v>
      </c>
      <c r="H299" s="329">
        <v>4998.2666666666664</v>
      </c>
      <c r="I299" s="329">
        <v>5055.5333333333328</v>
      </c>
      <c r="J299" s="329">
        <v>5144.1166666666659</v>
      </c>
      <c r="K299" s="328">
        <v>4966.95</v>
      </c>
      <c r="L299" s="328">
        <v>4821.1000000000004</v>
      </c>
      <c r="M299" s="328">
        <v>3.1263800000000002</v>
      </c>
      <c r="N299" s="1"/>
      <c r="O299" s="1"/>
    </row>
    <row r="300" spans="1:15" ht="12.75" customHeight="1">
      <c r="A300" s="30">
        <v>290</v>
      </c>
      <c r="B300" s="347" t="s">
        <v>148</v>
      </c>
      <c r="C300" s="328">
        <v>739.55</v>
      </c>
      <c r="D300" s="329">
        <v>743.05000000000007</v>
      </c>
      <c r="E300" s="329">
        <v>733.50000000000011</v>
      </c>
      <c r="F300" s="329">
        <v>727.45</v>
      </c>
      <c r="G300" s="329">
        <v>717.90000000000009</v>
      </c>
      <c r="H300" s="329">
        <v>749.10000000000014</v>
      </c>
      <c r="I300" s="329">
        <v>758.65000000000009</v>
      </c>
      <c r="J300" s="329">
        <v>764.70000000000016</v>
      </c>
      <c r="K300" s="328">
        <v>752.6</v>
      </c>
      <c r="L300" s="328">
        <v>737</v>
      </c>
      <c r="M300" s="328">
        <v>9.2666299999999993</v>
      </c>
      <c r="N300" s="1"/>
      <c r="O300" s="1"/>
    </row>
    <row r="301" spans="1:15" ht="12.75" customHeight="1">
      <c r="A301" s="30">
        <v>291</v>
      </c>
      <c r="B301" s="347" t="s">
        <v>442</v>
      </c>
      <c r="C301" s="328">
        <v>2392.25</v>
      </c>
      <c r="D301" s="329">
        <v>2404.8333333333335</v>
      </c>
      <c r="E301" s="329">
        <v>2304.8166666666671</v>
      </c>
      <c r="F301" s="329">
        <v>2217.3833333333337</v>
      </c>
      <c r="G301" s="329">
        <v>2117.3666666666672</v>
      </c>
      <c r="H301" s="329">
        <v>2492.2666666666669</v>
      </c>
      <c r="I301" s="329">
        <v>2592.2833333333333</v>
      </c>
      <c r="J301" s="329">
        <v>2679.7166666666667</v>
      </c>
      <c r="K301" s="328">
        <v>2504.85</v>
      </c>
      <c r="L301" s="328">
        <v>2317.4</v>
      </c>
      <c r="M301" s="328">
        <v>0.60514000000000001</v>
      </c>
      <c r="N301" s="1"/>
      <c r="O301" s="1"/>
    </row>
    <row r="302" spans="1:15" ht="12.75" customHeight="1">
      <c r="A302" s="30">
        <v>292</v>
      </c>
      <c r="B302" s="347" t="s">
        <v>841</v>
      </c>
      <c r="C302" s="328">
        <v>419.2</v>
      </c>
      <c r="D302" s="329">
        <v>422.73333333333335</v>
      </c>
      <c r="E302" s="329">
        <v>413.4666666666667</v>
      </c>
      <c r="F302" s="329">
        <v>407.73333333333335</v>
      </c>
      <c r="G302" s="329">
        <v>398.4666666666667</v>
      </c>
      <c r="H302" s="329">
        <v>428.4666666666667</v>
      </c>
      <c r="I302" s="329">
        <v>437.73333333333335</v>
      </c>
      <c r="J302" s="329">
        <v>443.4666666666667</v>
      </c>
      <c r="K302" s="328">
        <v>432</v>
      </c>
      <c r="L302" s="328">
        <v>417</v>
      </c>
      <c r="M302" s="328">
        <v>5.0733800000000002</v>
      </c>
      <c r="N302" s="1"/>
      <c r="O302" s="1"/>
    </row>
    <row r="303" spans="1:15" ht="12.75" customHeight="1">
      <c r="A303" s="30">
        <v>293</v>
      </c>
      <c r="B303" s="347" t="s">
        <v>149</v>
      </c>
      <c r="C303" s="328">
        <v>738.85</v>
      </c>
      <c r="D303" s="329">
        <v>745.44999999999993</v>
      </c>
      <c r="E303" s="329">
        <v>728.39999999999986</v>
      </c>
      <c r="F303" s="329">
        <v>717.94999999999993</v>
      </c>
      <c r="G303" s="329">
        <v>700.89999999999986</v>
      </c>
      <c r="H303" s="329">
        <v>755.89999999999986</v>
      </c>
      <c r="I303" s="329">
        <v>772.94999999999982</v>
      </c>
      <c r="J303" s="329">
        <v>783.39999999999986</v>
      </c>
      <c r="K303" s="328">
        <v>762.5</v>
      </c>
      <c r="L303" s="328">
        <v>735</v>
      </c>
      <c r="M303" s="328">
        <v>40.6447</v>
      </c>
      <c r="N303" s="1"/>
      <c r="O303" s="1"/>
    </row>
    <row r="304" spans="1:15" ht="12.75" customHeight="1">
      <c r="A304" s="30">
        <v>294</v>
      </c>
      <c r="B304" s="347" t="s">
        <v>150</v>
      </c>
      <c r="C304" s="328">
        <v>144.15</v>
      </c>
      <c r="D304" s="329">
        <v>145.54999999999998</v>
      </c>
      <c r="E304" s="329">
        <v>142.09999999999997</v>
      </c>
      <c r="F304" s="329">
        <v>140.04999999999998</v>
      </c>
      <c r="G304" s="329">
        <v>136.59999999999997</v>
      </c>
      <c r="H304" s="329">
        <v>147.59999999999997</v>
      </c>
      <c r="I304" s="329">
        <v>151.04999999999995</v>
      </c>
      <c r="J304" s="329">
        <v>153.09999999999997</v>
      </c>
      <c r="K304" s="328">
        <v>149</v>
      </c>
      <c r="L304" s="328">
        <v>143.5</v>
      </c>
      <c r="M304" s="328">
        <v>70.565780000000004</v>
      </c>
      <c r="N304" s="1"/>
      <c r="O304" s="1"/>
    </row>
    <row r="305" spans="1:15" ht="12.75" customHeight="1">
      <c r="A305" s="30">
        <v>295</v>
      </c>
      <c r="B305" s="347" t="s">
        <v>316</v>
      </c>
      <c r="C305" s="328">
        <v>18.25</v>
      </c>
      <c r="D305" s="329">
        <v>18.283333333333335</v>
      </c>
      <c r="E305" s="329">
        <v>18.06666666666667</v>
      </c>
      <c r="F305" s="329">
        <v>17.883333333333336</v>
      </c>
      <c r="G305" s="329">
        <v>17.666666666666671</v>
      </c>
      <c r="H305" s="329">
        <v>18.466666666666669</v>
      </c>
      <c r="I305" s="329">
        <v>18.68333333333333</v>
      </c>
      <c r="J305" s="329">
        <v>18.866666666666667</v>
      </c>
      <c r="K305" s="328">
        <v>18.5</v>
      </c>
      <c r="L305" s="328">
        <v>18.100000000000001</v>
      </c>
      <c r="M305" s="328">
        <v>25.104109999999999</v>
      </c>
      <c r="N305" s="1"/>
      <c r="O305" s="1"/>
    </row>
    <row r="306" spans="1:15" ht="12.75" customHeight="1">
      <c r="A306" s="30">
        <v>296</v>
      </c>
      <c r="B306" s="347" t="s">
        <v>445</v>
      </c>
      <c r="C306" s="328">
        <v>179.9</v>
      </c>
      <c r="D306" s="329">
        <v>182.61666666666667</v>
      </c>
      <c r="E306" s="329">
        <v>175.83333333333334</v>
      </c>
      <c r="F306" s="329">
        <v>171.76666666666668</v>
      </c>
      <c r="G306" s="329">
        <v>164.98333333333335</v>
      </c>
      <c r="H306" s="329">
        <v>186.68333333333334</v>
      </c>
      <c r="I306" s="329">
        <v>193.46666666666664</v>
      </c>
      <c r="J306" s="329">
        <v>197.53333333333333</v>
      </c>
      <c r="K306" s="328">
        <v>189.4</v>
      </c>
      <c r="L306" s="328">
        <v>178.55</v>
      </c>
      <c r="M306" s="328">
        <v>1.8903000000000001</v>
      </c>
      <c r="N306" s="1"/>
      <c r="O306" s="1"/>
    </row>
    <row r="307" spans="1:15" ht="12.75" customHeight="1">
      <c r="A307" s="30">
        <v>297</v>
      </c>
      <c r="B307" s="347" t="s">
        <v>447</v>
      </c>
      <c r="C307" s="328">
        <v>430</v>
      </c>
      <c r="D307" s="329">
        <v>429.83333333333331</v>
      </c>
      <c r="E307" s="329">
        <v>421.61666666666662</v>
      </c>
      <c r="F307" s="329">
        <v>413.23333333333329</v>
      </c>
      <c r="G307" s="329">
        <v>405.01666666666659</v>
      </c>
      <c r="H307" s="329">
        <v>438.21666666666664</v>
      </c>
      <c r="I307" s="329">
        <v>446.43333333333334</v>
      </c>
      <c r="J307" s="329">
        <v>454.81666666666666</v>
      </c>
      <c r="K307" s="328">
        <v>438.05</v>
      </c>
      <c r="L307" s="328">
        <v>421.45</v>
      </c>
      <c r="M307" s="328">
        <v>1.58555</v>
      </c>
      <c r="N307" s="1"/>
      <c r="O307" s="1"/>
    </row>
    <row r="308" spans="1:15" ht="12.75" customHeight="1">
      <c r="A308" s="30">
        <v>298</v>
      </c>
      <c r="B308" s="347" t="s">
        <v>151</v>
      </c>
      <c r="C308" s="328">
        <v>120.75</v>
      </c>
      <c r="D308" s="329">
        <v>121.51666666666667</v>
      </c>
      <c r="E308" s="329">
        <v>118.88333333333333</v>
      </c>
      <c r="F308" s="329">
        <v>117.01666666666667</v>
      </c>
      <c r="G308" s="329">
        <v>114.38333333333333</v>
      </c>
      <c r="H308" s="329">
        <v>123.38333333333333</v>
      </c>
      <c r="I308" s="329">
        <v>126.01666666666668</v>
      </c>
      <c r="J308" s="329">
        <v>127.88333333333333</v>
      </c>
      <c r="K308" s="328">
        <v>124.15</v>
      </c>
      <c r="L308" s="328">
        <v>119.65</v>
      </c>
      <c r="M308" s="328">
        <v>79.540210000000002</v>
      </c>
      <c r="N308" s="1"/>
      <c r="O308" s="1"/>
    </row>
    <row r="309" spans="1:15" ht="12.75" customHeight="1">
      <c r="A309" s="30">
        <v>299</v>
      </c>
      <c r="B309" s="347" t="s">
        <v>152</v>
      </c>
      <c r="C309" s="328">
        <v>500.8</v>
      </c>
      <c r="D309" s="329">
        <v>501.2</v>
      </c>
      <c r="E309" s="329">
        <v>497.5</v>
      </c>
      <c r="F309" s="329">
        <v>494.2</v>
      </c>
      <c r="G309" s="329">
        <v>490.5</v>
      </c>
      <c r="H309" s="329">
        <v>504.5</v>
      </c>
      <c r="I309" s="329">
        <v>508.19999999999993</v>
      </c>
      <c r="J309" s="329">
        <v>511.5</v>
      </c>
      <c r="K309" s="328">
        <v>504.9</v>
      </c>
      <c r="L309" s="328">
        <v>497.9</v>
      </c>
      <c r="M309" s="328">
        <v>10.220739999999999</v>
      </c>
      <c r="N309" s="1"/>
      <c r="O309" s="1"/>
    </row>
    <row r="310" spans="1:15" ht="12.75" customHeight="1">
      <c r="A310" s="30">
        <v>300</v>
      </c>
      <c r="B310" s="347" t="s">
        <v>153</v>
      </c>
      <c r="C310" s="328">
        <v>7211.8</v>
      </c>
      <c r="D310" s="329">
        <v>7262.9833333333336</v>
      </c>
      <c r="E310" s="329">
        <v>7126.1166666666668</v>
      </c>
      <c r="F310" s="329">
        <v>7040.4333333333334</v>
      </c>
      <c r="G310" s="329">
        <v>6903.5666666666666</v>
      </c>
      <c r="H310" s="329">
        <v>7348.666666666667</v>
      </c>
      <c r="I310" s="329">
        <v>7485.5333333333338</v>
      </c>
      <c r="J310" s="329">
        <v>7571.2166666666672</v>
      </c>
      <c r="K310" s="328">
        <v>7399.85</v>
      </c>
      <c r="L310" s="328">
        <v>7177.3</v>
      </c>
      <c r="M310" s="328">
        <v>15.3507</v>
      </c>
      <c r="N310" s="1"/>
      <c r="O310" s="1"/>
    </row>
    <row r="311" spans="1:15" ht="12.75" customHeight="1">
      <c r="A311" s="30">
        <v>301</v>
      </c>
      <c r="B311" s="347" t="s">
        <v>842</v>
      </c>
      <c r="C311" s="328">
        <v>2886.9</v>
      </c>
      <c r="D311" s="329">
        <v>2881.9500000000003</v>
      </c>
      <c r="E311" s="329">
        <v>2855.9500000000007</v>
      </c>
      <c r="F311" s="329">
        <v>2825.0000000000005</v>
      </c>
      <c r="G311" s="329">
        <v>2799.0000000000009</v>
      </c>
      <c r="H311" s="329">
        <v>2912.9000000000005</v>
      </c>
      <c r="I311" s="329">
        <v>2938.8999999999996</v>
      </c>
      <c r="J311" s="329">
        <v>2969.8500000000004</v>
      </c>
      <c r="K311" s="328">
        <v>2907.95</v>
      </c>
      <c r="L311" s="328">
        <v>2851</v>
      </c>
      <c r="M311" s="328">
        <v>0.85985</v>
      </c>
      <c r="N311" s="1"/>
      <c r="O311" s="1"/>
    </row>
    <row r="312" spans="1:15" ht="12.75" customHeight="1">
      <c r="A312" s="30">
        <v>302</v>
      </c>
      <c r="B312" s="347" t="s">
        <v>449</v>
      </c>
      <c r="C312" s="328">
        <v>355.75</v>
      </c>
      <c r="D312" s="329">
        <v>357.5</v>
      </c>
      <c r="E312" s="329">
        <v>352.55</v>
      </c>
      <c r="F312" s="329">
        <v>349.35</v>
      </c>
      <c r="G312" s="329">
        <v>344.40000000000003</v>
      </c>
      <c r="H312" s="329">
        <v>360.7</v>
      </c>
      <c r="I312" s="329">
        <v>365.65000000000003</v>
      </c>
      <c r="J312" s="329">
        <v>368.84999999999997</v>
      </c>
      <c r="K312" s="328">
        <v>362.45</v>
      </c>
      <c r="L312" s="328">
        <v>354.3</v>
      </c>
      <c r="M312" s="328">
        <v>7.1564300000000003</v>
      </c>
      <c r="N312" s="1"/>
      <c r="O312" s="1"/>
    </row>
    <row r="313" spans="1:15" ht="12.75" customHeight="1">
      <c r="A313" s="30">
        <v>303</v>
      </c>
      <c r="B313" s="347" t="s">
        <v>450</v>
      </c>
      <c r="C313" s="328">
        <v>250.25</v>
      </c>
      <c r="D313" s="329">
        <v>250.01666666666665</v>
      </c>
      <c r="E313" s="329">
        <v>248.08333333333331</v>
      </c>
      <c r="F313" s="329">
        <v>245.91666666666666</v>
      </c>
      <c r="G313" s="329">
        <v>243.98333333333332</v>
      </c>
      <c r="H313" s="329">
        <v>252.18333333333331</v>
      </c>
      <c r="I313" s="329">
        <v>254.11666666666665</v>
      </c>
      <c r="J313" s="329">
        <v>256.2833333333333</v>
      </c>
      <c r="K313" s="328">
        <v>251.95</v>
      </c>
      <c r="L313" s="328">
        <v>247.85</v>
      </c>
      <c r="M313" s="328">
        <v>1.6049800000000001</v>
      </c>
      <c r="N313" s="1"/>
      <c r="O313" s="1"/>
    </row>
    <row r="314" spans="1:15" ht="12.75" customHeight="1">
      <c r="A314" s="30">
        <v>304</v>
      </c>
      <c r="B314" s="347" t="s">
        <v>154</v>
      </c>
      <c r="C314" s="328">
        <v>846.55</v>
      </c>
      <c r="D314" s="329">
        <v>844.13333333333333</v>
      </c>
      <c r="E314" s="329">
        <v>827.56666666666661</v>
      </c>
      <c r="F314" s="329">
        <v>808.58333333333326</v>
      </c>
      <c r="G314" s="329">
        <v>792.01666666666654</v>
      </c>
      <c r="H314" s="329">
        <v>863.11666666666667</v>
      </c>
      <c r="I314" s="329">
        <v>879.68333333333351</v>
      </c>
      <c r="J314" s="329">
        <v>898.66666666666674</v>
      </c>
      <c r="K314" s="328">
        <v>860.7</v>
      </c>
      <c r="L314" s="328">
        <v>825.15</v>
      </c>
      <c r="M314" s="328">
        <v>25.448329999999999</v>
      </c>
      <c r="N314" s="1"/>
      <c r="O314" s="1"/>
    </row>
    <row r="315" spans="1:15" ht="12.75" customHeight="1">
      <c r="A315" s="30">
        <v>305</v>
      </c>
      <c r="B315" s="347" t="s">
        <v>455</v>
      </c>
      <c r="C315" s="328">
        <v>1328.75</v>
      </c>
      <c r="D315" s="329">
        <v>1313.8999999999999</v>
      </c>
      <c r="E315" s="329">
        <v>1288.3499999999997</v>
      </c>
      <c r="F315" s="329">
        <v>1247.9499999999998</v>
      </c>
      <c r="G315" s="329">
        <v>1222.3999999999996</v>
      </c>
      <c r="H315" s="329">
        <v>1354.2999999999997</v>
      </c>
      <c r="I315" s="329">
        <v>1379.85</v>
      </c>
      <c r="J315" s="329">
        <v>1420.2499999999998</v>
      </c>
      <c r="K315" s="328">
        <v>1339.45</v>
      </c>
      <c r="L315" s="328">
        <v>1273.5</v>
      </c>
      <c r="M315" s="328">
        <v>12.327199999999999</v>
      </c>
      <c r="N315" s="1"/>
      <c r="O315" s="1"/>
    </row>
    <row r="316" spans="1:15" ht="12.75" customHeight="1">
      <c r="A316" s="30">
        <v>306</v>
      </c>
      <c r="B316" s="347" t="s">
        <v>155</v>
      </c>
      <c r="C316" s="328">
        <v>1915.4</v>
      </c>
      <c r="D316" s="329">
        <v>1936.9333333333332</v>
      </c>
      <c r="E316" s="329">
        <v>1885.0666666666664</v>
      </c>
      <c r="F316" s="329">
        <v>1854.7333333333331</v>
      </c>
      <c r="G316" s="329">
        <v>1802.8666666666663</v>
      </c>
      <c r="H316" s="329">
        <v>1967.2666666666664</v>
      </c>
      <c r="I316" s="329">
        <v>2019.1333333333332</v>
      </c>
      <c r="J316" s="329">
        <v>2049.4666666666662</v>
      </c>
      <c r="K316" s="328">
        <v>1988.8</v>
      </c>
      <c r="L316" s="328">
        <v>1906.6</v>
      </c>
      <c r="M316" s="328">
        <v>1.33484</v>
      </c>
      <c r="N316" s="1"/>
      <c r="O316" s="1"/>
    </row>
    <row r="317" spans="1:15" ht="12.75" customHeight="1">
      <c r="A317" s="30">
        <v>307</v>
      </c>
      <c r="B317" s="347" t="s">
        <v>156</v>
      </c>
      <c r="C317" s="328">
        <v>773.6</v>
      </c>
      <c r="D317" s="329">
        <v>781.58333333333337</v>
      </c>
      <c r="E317" s="329">
        <v>757.7166666666667</v>
      </c>
      <c r="F317" s="329">
        <v>741.83333333333337</v>
      </c>
      <c r="G317" s="329">
        <v>717.9666666666667</v>
      </c>
      <c r="H317" s="329">
        <v>797.4666666666667</v>
      </c>
      <c r="I317" s="329">
        <v>821.33333333333326</v>
      </c>
      <c r="J317" s="329">
        <v>837.2166666666667</v>
      </c>
      <c r="K317" s="328">
        <v>805.45</v>
      </c>
      <c r="L317" s="328">
        <v>765.7</v>
      </c>
      <c r="M317" s="328">
        <v>3.4790100000000002</v>
      </c>
      <c r="N317" s="1"/>
      <c r="O317" s="1"/>
    </row>
    <row r="318" spans="1:15" ht="12.75" customHeight="1">
      <c r="A318" s="30">
        <v>308</v>
      </c>
      <c r="B318" s="347" t="s">
        <v>157</v>
      </c>
      <c r="C318" s="328">
        <v>760</v>
      </c>
      <c r="D318" s="329">
        <v>762.38333333333333</v>
      </c>
      <c r="E318" s="329">
        <v>752.61666666666667</v>
      </c>
      <c r="F318" s="329">
        <v>745.23333333333335</v>
      </c>
      <c r="G318" s="329">
        <v>735.4666666666667</v>
      </c>
      <c r="H318" s="329">
        <v>769.76666666666665</v>
      </c>
      <c r="I318" s="329">
        <v>779.5333333333333</v>
      </c>
      <c r="J318" s="329">
        <v>786.91666666666663</v>
      </c>
      <c r="K318" s="328">
        <v>772.15</v>
      </c>
      <c r="L318" s="328">
        <v>755</v>
      </c>
      <c r="M318" s="328">
        <v>4.3117299999999998</v>
      </c>
      <c r="N318" s="1"/>
      <c r="O318" s="1"/>
    </row>
    <row r="319" spans="1:15" ht="12.75" customHeight="1">
      <c r="A319" s="30">
        <v>309</v>
      </c>
      <c r="B319" s="347" t="s">
        <v>446</v>
      </c>
      <c r="C319" s="328">
        <v>213.4</v>
      </c>
      <c r="D319" s="329">
        <v>215.44999999999996</v>
      </c>
      <c r="E319" s="329">
        <v>210.39999999999992</v>
      </c>
      <c r="F319" s="329">
        <v>207.39999999999995</v>
      </c>
      <c r="G319" s="329">
        <v>202.34999999999991</v>
      </c>
      <c r="H319" s="329">
        <v>218.44999999999993</v>
      </c>
      <c r="I319" s="329">
        <v>223.49999999999994</v>
      </c>
      <c r="J319" s="329">
        <v>226.49999999999994</v>
      </c>
      <c r="K319" s="328">
        <v>220.5</v>
      </c>
      <c r="L319" s="328">
        <v>212.45</v>
      </c>
      <c r="M319" s="328">
        <v>2.15421</v>
      </c>
      <c r="N319" s="1"/>
      <c r="O319" s="1"/>
    </row>
    <row r="320" spans="1:15" ht="12.75" customHeight="1">
      <c r="A320" s="30">
        <v>310</v>
      </c>
      <c r="B320" s="347" t="s">
        <v>453</v>
      </c>
      <c r="C320" s="328">
        <v>172.05</v>
      </c>
      <c r="D320" s="329">
        <v>172.03333333333333</v>
      </c>
      <c r="E320" s="329">
        <v>170.31666666666666</v>
      </c>
      <c r="F320" s="329">
        <v>168.58333333333334</v>
      </c>
      <c r="G320" s="329">
        <v>166.86666666666667</v>
      </c>
      <c r="H320" s="329">
        <v>173.76666666666665</v>
      </c>
      <c r="I320" s="329">
        <v>175.48333333333329</v>
      </c>
      <c r="J320" s="329">
        <v>177.21666666666664</v>
      </c>
      <c r="K320" s="328">
        <v>173.75</v>
      </c>
      <c r="L320" s="328">
        <v>170.3</v>
      </c>
      <c r="M320" s="328">
        <v>1.48583</v>
      </c>
      <c r="N320" s="1"/>
      <c r="O320" s="1"/>
    </row>
    <row r="321" spans="1:15" ht="12.75" customHeight="1">
      <c r="A321" s="30">
        <v>311</v>
      </c>
      <c r="B321" s="347" t="s">
        <v>451</v>
      </c>
      <c r="C321" s="328">
        <v>185.5</v>
      </c>
      <c r="D321" s="329">
        <v>187.38333333333333</v>
      </c>
      <c r="E321" s="329">
        <v>180.21666666666664</v>
      </c>
      <c r="F321" s="329">
        <v>174.93333333333331</v>
      </c>
      <c r="G321" s="329">
        <v>167.76666666666662</v>
      </c>
      <c r="H321" s="329">
        <v>192.66666666666666</v>
      </c>
      <c r="I321" s="329">
        <v>199.83333333333334</v>
      </c>
      <c r="J321" s="329">
        <v>205.11666666666667</v>
      </c>
      <c r="K321" s="328">
        <v>194.55</v>
      </c>
      <c r="L321" s="328">
        <v>182.1</v>
      </c>
      <c r="M321" s="328">
        <v>5.5466600000000001</v>
      </c>
      <c r="N321" s="1"/>
      <c r="O321" s="1"/>
    </row>
    <row r="322" spans="1:15" ht="12.75" customHeight="1">
      <c r="A322" s="30">
        <v>312</v>
      </c>
      <c r="B322" s="347" t="s">
        <v>452</v>
      </c>
      <c r="C322" s="328">
        <v>992.95</v>
      </c>
      <c r="D322" s="329">
        <v>978.5</v>
      </c>
      <c r="E322" s="329">
        <v>957</v>
      </c>
      <c r="F322" s="329">
        <v>921.05</v>
      </c>
      <c r="G322" s="329">
        <v>899.55</v>
      </c>
      <c r="H322" s="329">
        <v>1014.45</v>
      </c>
      <c r="I322" s="329">
        <v>1035.95</v>
      </c>
      <c r="J322" s="329">
        <v>1071.9000000000001</v>
      </c>
      <c r="K322" s="328">
        <v>1000</v>
      </c>
      <c r="L322" s="328">
        <v>942.55</v>
      </c>
      <c r="M322" s="328">
        <v>10.13585</v>
      </c>
      <c r="N322" s="1"/>
      <c r="O322" s="1"/>
    </row>
    <row r="323" spans="1:15" ht="12.75" customHeight="1">
      <c r="A323" s="30">
        <v>313</v>
      </c>
      <c r="B323" s="347" t="s">
        <v>158</v>
      </c>
      <c r="C323" s="328">
        <v>4088.6</v>
      </c>
      <c r="D323" s="329">
        <v>4128.8666666666668</v>
      </c>
      <c r="E323" s="329">
        <v>4037.7333333333336</v>
      </c>
      <c r="F323" s="329">
        <v>3986.8666666666668</v>
      </c>
      <c r="G323" s="329">
        <v>3895.7333333333336</v>
      </c>
      <c r="H323" s="329">
        <v>4179.7333333333336</v>
      </c>
      <c r="I323" s="329">
        <v>4270.8666666666668</v>
      </c>
      <c r="J323" s="329">
        <v>4321.7333333333336</v>
      </c>
      <c r="K323" s="328">
        <v>4220</v>
      </c>
      <c r="L323" s="328">
        <v>4078</v>
      </c>
      <c r="M323" s="328">
        <v>6.8343600000000002</v>
      </c>
      <c r="N323" s="1"/>
      <c r="O323" s="1"/>
    </row>
    <row r="324" spans="1:15" ht="12.75" customHeight="1">
      <c r="A324" s="30">
        <v>314</v>
      </c>
      <c r="B324" s="347" t="s">
        <v>443</v>
      </c>
      <c r="C324" s="328">
        <v>47.25</v>
      </c>
      <c r="D324" s="329">
        <v>47.800000000000004</v>
      </c>
      <c r="E324" s="329">
        <v>46.400000000000006</v>
      </c>
      <c r="F324" s="329">
        <v>45.550000000000004</v>
      </c>
      <c r="G324" s="329">
        <v>44.150000000000006</v>
      </c>
      <c r="H324" s="329">
        <v>48.650000000000006</v>
      </c>
      <c r="I324" s="329">
        <v>50.05</v>
      </c>
      <c r="J324" s="329">
        <v>50.900000000000006</v>
      </c>
      <c r="K324" s="328">
        <v>49.2</v>
      </c>
      <c r="L324" s="328">
        <v>46.95</v>
      </c>
      <c r="M324" s="328">
        <v>30.474910000000001</v>
      </c>
      <c r="N324" s="1"/>
      <c r="O324" s="1"/>
    </row>
    <row r="325" spans="1:15" ht="12.75" customHeight="1">
      <c r="A325" s="30">
        <v>315</v>
      </c>
      <c r="B325" s="347" t="s">
        <v>444</v>
      </c>
      <c r="C325" s="328">
        <v>170.7</v>
      </c>
      <c r="D325" s="329">
        <v>171.1</v>
      </c>
      <c r="E325" s="329">
        <v>169.25</v>
      </c>
      <c r="F325" s="329">
        <v>167.8</v>
      </c>
      <c r="G325" s="329">
        <v>165.95000000000002</v>
      </c>
      <c r="H325" s="329">
        <v>172.54999999999998</v>
      </c>
      <c r="I325" s="329">
        <v>174.39999999999995</v>
      </c>
      <c r="J325" s="329">
        <v>175.84999999999997</v>
      </c>
      <c r="K325" s="328">
        <v>172.95</v>
      </c>
      <c r="L325" s="328">
        <v>169.65</v>
      </c>
      <c r="M325" s="328">
        <v>1.88791</v>
      </c>
      <c r="N325" s="1"/>
      <c r="O325" s="1"/>
    </row>
    <row r="326" spans="1:15" ht="12.75" customHeight="1">
      <c r="A326" s="30">
        <v>316</v>
      </c>
      <c r="B326" s="347" t="s">
        <v>454</v>
      </c>
      <c r="C326" s="328">
        <v>826.65</v>
      </c>
      <c r="D326" s="329">
        <v>842.2166666666667</v>
      </c>
      <c r="E326" s="329">
        <v>806.43333333333339</v>
      </c>
      <c r="F326" s="329">
        <v>786.2166666666667</v>
      </c>
      <c r="G326" s="329">
        <v>750.43333333333339</v>
      </c>
      <c r="H326" s="329">
        <v>862.43333333333339</v>
      </c>
      <c r="I326" s="329">
        <v>898.2166666666667</v>
      </c>
      <c r="J326" s="329">
        <v>918.43333333333339</v>
      </c>
      <c r="K326" s="328">
        <v>878</v>
      </c>
      <c r="L326" s="328">
        <v>822</v>
      </c>
      <c r="M326" s="328">
        <v>1.61652</v>
      </c>
      <c r="N326" s="1"/>
      <c r="O326" s="1"/>
    </row>
    <row r="327" spans="1:15" ht="12.75" customHeight="1">
      <c r="A327" s="30">
        <v>317</v>
      </c>
      <c r="B327" s="347" t="s">
        <v>160</v>
      </c>
      <c r="C327" s="328">
        <v>3201.9</v>
      </c>
      <c r="D327" s="329">
        <v>3222.6666666666665</v>
      </c>
      <c r="E327" s="329">
        <v>3160.333333333333</v>
      </c>
      <c r="F327" s="329">
        <v>3118.7666666666664</v>
      </c>
      <c r="G327" s="329">
        <v>3056.4333333333329</v>
      </c>
      <c r="H327" s="329">
        <v>3264.2333333333331</v>
      </c>
      <c r="I327" s="329">
        <v>3326.5666666666662</v>
      </c>
      <c r="J327" s="329">
        <v>3368.1333333333332</v>
      </c>
      <c r="K327" s="328">
        <v>3285</v>
      </c>
      <c r="L327" s="328">
        <v>3181.1</v>
      </c>
      <c r="M327" s="328">
        <v>5.5731099999999998</v>
      </c>
      <c r="N327" s="1"/>
      <c r="O327" s="1"/>
    </row>
    <row r="328" spans="1:15" ht="12.75" customHeight="1">
      <c r="A328" s="30">
        <v>318</v>
      </c>
      <c r="B328" s="347" t="s">
        <v>161</v>
      </c>
      <c r="C328" s="328">
        <v>66881.899999999994</v>
      </c>
      <c r="D328" s="329">
        <v>66978.233333333337</v>
      </c>
      <c r="E328" s="329">
        <v>66458.666666666672</v>
      </c>
      <c r="F328" s="329">
        <v>66035.433333333334</v>
      </c>
      <c r="G328" s="329">
        <v>65515.866666666669</v>
      </c>
      <c r="H328" s="329">
        <v>67401.466666666674</v>
      </c>
      <c r="I328" s="329">
        <v>67921.033333333326</v>
      </c>
      <c r="J328" s="329">
        <v>68344.266666666677</v>
      </c>
      <c r="K328" s="328">
        <v>67497.8</v>
      </c>
      <c r="L328" s="328">
        <v>66555</v>
      </c>
      <c r="M328" s="328">
        <v>9.6799999999999997E-2</v>
      </c>
      <c r="N328" s="1"/>
      <c r="O328" s="1"/>
    </row>
    <row r="329" spans="1:15" ht="12.75" customHeight="1">
      <c r="A329" s="30">
        <v>319</v>
      </c>
      <c r="B329" s="347" t="s">
        <v>448</v>
      </c>
      <c r="C329" s="328">
        <v>43.95</v>
      </c>
      <c r="D329" s="329">
        <v>44.016666666666673</v>
      </c>
      <c r="E329" s="329">
        <v>42.933333333333344</v>
      </c>
      <c r="F329" s="329">
        <v>41.916666666666671</v>
      </c>
      <c r="G329" s="329">
        <v>40.833333333333343</v>
      </c>
      <c r="H329" s="329">
        <v>45.033333333333346</v>
      </c>
      <c r="I329" s="329">
        <v>46.116666666666674</v>
      </c>
      <c r="J329" s="329">
        <v>47.133333333333347</v>
      </c>
      <c r="K329" s="328">
        <v>45.1</v>
      </c>
      <c r="L329" s="328">
        <v>43</v>
      </c>
      <c r="M329" s="328">
        <v>29.95683</v>
      </c>
      <c r="N329" s="1"/>
      <c r="O329" s="1"/>
    </row>
    <row r="330" spans="1:15" ht="12.75" customHeight="1">
      <c r="A330" s="30">
        <v>320</v>
      </c>
      <c r="B330" s="347" t="s">
        <v>162</v>
      </c>
      <c r="C330" s="328">
        <v>1390.8</v>
      </c>
      <c r="D330" s="329">
        <v>1406.7166666666665</v>
      </c>
      <c r="E330" s="329">
        <v>1365.4333333333329</v>
      </c>
      <c r="F330" s="329">
        <v>1340.0666666666664</v>
      </c>
      <c r="G330" s="329">
        <v>1298.7833333333328</v>
      </c>
      <c r="H330" s="329">
        <v>1432.083333333333</v>
      </c>
      <c r="I330" s="329">
        <v>1473.3666666666663</v>
      </c>
      <c r="J330" s="329">
        <v>1498.7333333333331</v>
      </c>
      <c r="K330" s="328">
        <v>1448</v>
      </c>
      <c r="L330" s="328">
        <v>1381.35</v>
      </c>
      <c r="M330" s="328">
        <v>7.4615400000000003</v>
      </c>
      <c r="N330" s="1"/>
      <c r="O330" s="1"/>
    </row>
    <row r="331" spans="1:15" ht="12.75" customHeight="1">
      <c r="A331" s="30">
        <v>321</v>
      </c>
      <c r="B331" s="347" t="s">
        <v>163</v>
      </c>
      <c r="C331" s="328">
        <v>310.8</v>
      </c>
      <c r="D331" s="329">
        <v>311.33333333333331</v>
      </c>
      <c r="E331" s="329">
        <v>306.86666666666662</v>
      </c>
      <c r="F331" s="329">
        <v>302.93333333333328</v>
      </c>
      <c r="G331" s="329">
        <v>298.46666666666658</v>
      </c>
      <c r="H331" s="329">
        <v>315.26666666666665</v>
      </c>
      <c r="I331" s="329">
        <v>319.73333333333335</v>
      </c>
      <c r="J331" s="329">
        <v>323.66666666666669</v>
      </c>
      <c r="K331" s="328">
        <v>315.8</v>
      </c>
      <c r="L331" s="328">
        <v>307.39999999999998</v>
      </c>
      <c r="M331" s="328">
        <v>6.5120199999999997</v>
      </c>
      <c r="N331" s="1"/>
      <c r="O331" s="1"/>
    </row>
    <row r="332" spans="1:15" ht="12.75" customHeight="1">
      <c r="A332" s="30">
        <v>322</v>
      </c>
      <c r="B332" s="347" t="s">
        <v>268</v>
      </c>
      <c r="C332" s="328">
        <v>843.65</v>
      </c>
      <c r="D332" s="329">
        <v>851.08333333333337</v>
      </c>
      <c r="E332" s="329">
        <v>829.56666666666672</v>
      </c>
      <c r="F332" s="329">
        <v>815.48333333333335</v>
      </c>
      <c r="G332" s="329">
        <v>793.9666666666667</v>
      </c>
      <c r="H332" s="329">
        <v>865.16666666666674</v>
      </c>
      <c r="I332" s="329">
        <v>886.68333333333339</v>
      </c>
      <c r="J332" s="329">
        <v>900.76666666666677</v>
      </c>
      <c r="K332" s="328">
        <v>872.6</v>
      </c>
      <c r="L332" s="328">
        <v>837</v>
      </c>
      <c r="M332" s="328">
        <v>2.9418000000000002</v>
      </c>
      <c r="N332" s="1"/>
      <c r="O332" s="1"/>
    </row>
    <row r="333" spans="1:15" ht="12.75" customHeight="1">
      <c r="A333" s="30">
        <v>323</v>
      </c>
      <c r="B333" s="347" t="s">
        <v>164</v>
      </c>
      <c r="C333" s="328">
        <v>122.2</v>
      </c>
      <c r="D333" s="329">
        <v>120.91666666666667</v>
      </c>
      <c r="E333" s="329">
        <v>118.93333333333334</v>
      </c>
      <c r="F333" s="329">
        <v>115.66666666666667</v>
      </c>
      <c r="G333" s="329">
        <v>113.68333333333334</v>
      </c>
      <c r="H333" s="329">
        <v>124.18333333333334</v>
      </c>
      <c r="I333" s="329">
        <v>126.16666666666666</v>
      </c>
      <c r="J333" s="329">
        <v>129.43333333333334</v>
      </c>
      <c r="K333" s="328">
        <v>122.9</v>
      </c>
      <c r="L333" s="328">
        <v>117.65</v>
      </c>
      <c r="M333" s="328">
        <v>339.36971999999997</v>
      </c>
      <c r="N333" s="1"/>
      <c r="O333" s="1"/>
    </row>
    <row r="334" spans="1:15" ht="12.75" customHeight="1">
      <c r="A334" s="30">
        <v>324</v>
      </c>
      <c r="B334" s="347" t="s">
        <v>165</v>
      </c>
      <c r="C334" s="328">
        <v>4616.3500000000004</v>
      </c>
      <c r="D334" s="329">
        <v>4640.8</v>
      </c>
      <c r="E334" s="329">
        <v>4557.75</v>
      </c>
      <c r="F334" s="329">
        <v>4499.1499999999996</v>
      </c>
      <c r="G334" s="329">
        <v>4416.0999999999995</v>
      </c>
      <c r="H334" s="329">
        <v>4699.4000000000005</v>
      </c>
      <c r="I334" s="329">
        <v>4782.4500000000016</v>
      </c>
      <c r="J334" s="329">
        <v>4841.0500000000011</v>
      </c>
      <c r="K334" s="328">
        <v>4723.8500000000004</v>
      </c>
      <c r="L334" s="328">
        <v>4582.2</v>
      </c>
      <c r="M334" s="328">
        <v>3.0152100000000002</v>
      </c>
      <c r="N334" s="1"/>
      <c r="O334" s="1"/>
    </row>
    <row r="335" spans="1:15" ht="12.75" customHeight="1">
      <c r="A335" s="30">
        <v>325</v>
      </c>
      <c r="B335" s="347" t="s">
        <v>166</v>
      </c>
      <c r="C335" s="328">
        <v>3756.5</v>
      </c>
      <c r="D335" s="329">
        <v>3763.8666666666668</v>
      </c>
      <c r="E335" s="329">
        <v>3707.7833333333338</v>
      </c>
      <c r="F335" s="329">
        <v>3659.0666666666671</v>
      </c>
      <c r="G335" s="329">
        <v>3602.983333333334</v>
      </c>
      <c r="H335" s="329">
        <v>3812.5833333333335</v>
      </c>
      <c r="I335" s="329">
        <v>3868.6666666666665</v>
      </c>
      <c r="J335" s="329">
        <v>3917.3833333333332</v>
      </c>
      <c r="K335" s="328">
        <v>3819.95</v>
      </c>
      <c r="L335" s="328">
        <v>3715.15</v>
      </c>
      <c r="M335" s="328">
        <v>1.97919</v>
      </c>
      <c r="N335" s="1"/>
      <c r="O335" s="1"/>
    </row>
    <row r="336" spans="1:15" ht="12.75" customHeight="1">
      <c r="A336" s="30">
        <v>326</v>
      </c>
      <c r="B336" s="347" t="s">
        <v>843</v>
      </c>
      <c r="C336" s="328">
        <v>1821.35</v>
      </c>
      <c r="D336" s="329">
        <v>1809.1166666666668</v>
      </c>
      <c r="E336" s="329">
        <v>1782.2333333333336</v>
      </c>
      <c r="F336" s="329">
        <v>1743.1166666666668</v>
      </c>
      <c r="G336" s="329">
        <v>1716.2333333333336</v>
      </c>
      <c r="H336" s="329">
        <v>1848.2333333333336</v>
      </c>
      <c r="I336" s="329">
        <v>1875.1166666666668</v>
      </c>
      <c r="J336" s="329">
        <v>1914.2333333333336</v>
      </c>
      <c r="K336" s="328">
        <v>1836</v>
      </c>
      <c r="L336" s="328">
        <v>1770</v>
      </c>
      <c r="M336" s="328">
        <v>0.93166000000000004</v>
      </c>
      <c r="N336" s="1"/>
      <c r="O336" s="1"/>
    </row>
    <row r="337" spans="1:15" ht="12.75" customHeight="1">
      <c r="A337" s="30">
        <v>327</v>
      </c>
      <c r="B337" s="347" t="s">
        <v>456</v>
      </c>
      <c r="C337" s="328">
        <v>39.15</v>
      </c>
      <c r="D337" s="329">
        <v>39.56666666666667</v>
      </c>
      <c r="E337" s="329">
        <v>38.63333333333334</v>
      </c>
      <c r="F337" s="329">
        <v>38.116666666666667</v>
      </c>
      <c r="G337" s="329">
        <v>37.183333333333337</v>
      </c>
      <c r="H337" s="329">
        <v>40.083333333333343</v>
      </c>
      <c r="I337" s="329">
        <v>41.016666666666666</v>
      </c>
      <c r="J337" s="329">
        <v>41.533333333333346</v>
      </c>
      <c r="K337" s="328">
        <v>40.5</v>
      </c>
      <c r="L337" s="328">
        <v>39.049999999999997</v>
      </c>
      <c r="M337" s="328">
        <v>73.308059999999998</v>
      </c>
      <c r="N337" s="1"/>
      <c r="O337" s="1"/>
    </row>
    <row r="338" spans="1:15" ht="12.75" customHeight="1">
      <c r="A338" s="30">
        <v>328</v>
      </c>
      <c r="B338" s="347" t="s">
        <v>457</v>
      </c>
      <c r="C338" s="328">
        <v>63.45</v>
      </c>
      <c r="D338" s="329">
        <v>63.483333333333327</v>
      </c>
      <c r="E338" s="329">
        <v>61.966666666666654</v>
      </c>
      <c r="F338" s="329">
        <v>60.483333333333327</v>
      </c>
      <c r="G338" s="329">
        <v>58.966666666666654</v>
      </c>
      <c r="H338" s="329">
        <v>64.966666666666654</v>
      </c>
      <c r="I338" s="329">
        <v>66.48333333333332</v>
      </c>
      <c r="J338" s="329">
        <v>67.966666666666654</v>
      </c>
      <c r="K338" s="328">
        <v>65</v>
      </c>
      <c r="L338" s="328">
        <v>62</v>
      </c>
      <c r="M338" s="328">
        <v>25.173249999999999</v>
      </c>
      <c r="N338" s="1"/>
      <c r="O338" s="1"/>
    </row>
    <row r="339" spans="1:15" ht="12.75" customHeight="1">
      <c r="A339" s="30">
        <v>329</v>
      </c>
      <c r="B339" s="347" t="s">
        <v>458</v>
      </c>
      <c r="C339" s="328">
        <v>539.65</v>
      </c>
      <c r="D339" s="329">
        <v>539.94999999999993</v>
      </c>
      <c r="E339" s="329">
        <v>531.69999999999982</v>
      </c>
      <c r="F339" s="329">
        <v>523.74999999999989</v>
      </c>
      <c r="G339" s="329">
        <v>515.49999999999977</v>
      </c>
      <c r="H339" s="329">
        <v>547.89999999999986</v>
      </c>
      <c r="I339" s="329">
        <v>556.15000000000009</v>
      </c>
      <c r="J339" s="329">
        <v>564.09999999999991</v>
      </c>
      <c r="K339" s="328">
        <v>548.20000000000005</v>
      </c>
      <c r="L339" s="328">
        <v>532</v>
      </c>
      <c r="M339" s="328">
        <v>0.37684000000000001</v>
      </c>
      <c r="N339" s="1"/>
      <c r="O339" s="1"/>
    </row>
    <row r="340" spans="1:15" ht="12.75" customHeight="1">
      <c r="A340" s="30">
        <v>330</v>
      </c>
      <c r="B340" s="347" t="s">
        <v>167</v>
      </c>
      <c r="C340" s="328">
        <v>17649.099999999999</v>
      </c>
      <c r="D340" s="329">
        <v>17518.45</v>
      </c>
      <c r="E340" s="329">
        <v>17351.650000000001</v>
      </c>
      <c r="F340" s="329">
        <v>17054.2</v>
      </c>
      <c r="G340" s="329">
        <v>16887.400000000001</v>
      </c>
      <c r="H340" s="329">
        <v>17815.900000000001</v>
      </c>
      <c r="I340" s="329">
        <v>17982.699999999997</v>
      </c>
      <c r="J340" s="329">
        <v>18280.150000000001</v>
      </c>
      <c r="K340" s="328">
        <v>17685.25</v>
      </c>
      <c r="L340" s="328">
        <v>17221</v>
      </c>
      <c r="M340" s="328">
        <v>0.66488999999999998</v>
      </c>
      <c r="N340" s="1"/>
      <c r="O340" s="1"/>
    </row>
    <row r="341" spans="1:15" ht="12.75" customHeight="1">
      <c r="A341" s="30">
        <v>331</v>
      </c>
      <c r="B341" s="347" t="s">
        <v>464</v>
      </c>
      <c r="C341" s="328">
        <v>78</v>
      </c>
      <c r="D341" s="329">
        <v>78.55</v>
      </c>
      <c r="E341" s="329">
        <v>76.5</v>
      </c>
      <c r="F341" s="329">
        <v>75</v>
      </c>
      <c r="G341" s="329">
        <v>72.95</v>
      </c>
      <c r="H341" s="329">
        <v>80.05</v>
      </c>
      <c r="I341" s="329">
        <v>82.09999999999998</v>
      </c>
      <c r="J341" s="329">
        <v>83.6</v>
      </c>
      <c r="K341" s="328">
        <v>80.599999999999994</v>
      </c>
      <c r="L341" s="328">
        <v>77.05</v>
      </c>
      <c r="M341" s="328">
        <v>5.2688100000000002</v>
      </c>
      <c r="N341" s="1"/>
      <c r="O341" s="1"/>
    </row>
    <row r="342" spans="1:15" ht="12.75" customHeight="1">
      <c r="A342" s="30">
        <v>332</v>
      </c>
      <c r="B342" s="347" t="s">
        <v>463</v>
      </c>
      <c r="C342" s="328">
        <v>46</v>
      </c>
      <c r="D342" s="329">
        <v>46.033333333333331</v>
      </c>
      <c r="E342" s="329">
        <v>45.316666666666663</v>
      </c>
      <c r="F342" s="329">
        <v>44.633333333333333</v>
      </c>
      <c r="G342" s="329">
        <v>43.916666666666664</v>
      </c>
      <c r="H342" s="329">
        <v>46.716666666666661</v>
      </c>
      <c r="I342" s="329">
        <v>47.43333333333333</v>
      </c>
      <c r="J342" s="329">
        <v>48.11666666666666</v>
      </c>
      <c r="K342" s="328">
        <v>46.75</v>
      </c>
      <c r="L342" s="328">
        <v>45.35</v>
      </c>
      <c r="M342" s="328">
        <v>4.8696299999999999</v>
      </c>
      <c r="N342" s="1"/>
      <c r="O342" s="1"/>
    </row>
    <row r="343" spans="1:15" ht="12.75" customHeight="1">
      <c r="A343" s="30">
        <v>333</v>
      </c>
      <c r="B343" s="347" t="s">
        <v>462</v>
      </c>
      <c r="C343" s="328">
        <v>671.6</v>
      </c>
      <c r="D343" s="329">
        <v>669.66666666666663</v>
      </c>
      <c r="E343" s="329">
        <v>657.23333333333323</v>
      </c>
      <c r="F343" s="329">
        <v>642.86666666666656</v>
      </c>
      <c r="G343" s="329">
        <v>630.43333333333317</v>
      </c>
      <c r="H343" s="329">
        <v>684.0333333333333</v>
      </c>
      <c r="I343" s="329">
        <v>696.4666666666667</v>
      </c>
      <c r="J343" s="329">
        <v>710.83333333333337</v>
      </c>
      <c r="K343" s="328">
        <v>682.1</v>
      </c>
      <c r="L343" s="328">
        <v>655.29999999999995</v>
      </c>
      <c r="M343" s="328">
        <v>1.58175</v>
      </c>
      <c r="N343" s="1"/>
      <c r="O343" s="1"/>
    </row>
    <row r="344" spans="1:15" ht="12.75" customHeight="1">
      <c r="A344" s="30">
        <v>334</v>
      </c>
      <c r="B344" s="347" t="s">
        <v>459</v>
      </c>
      <c r="C344" s="328">
        <v>28.55</v>
      </c>
      <c r="D344" s="329">
        <v>28.766666666666666</v>
      </c>
      <c r="E344" s="329">
        <v>28.283333333333331</v>
      </c>
      <c r="F344" s="329">
        <v>28.016666666666666</v>
      </c>
      <c r="G344" s="329">
        <v>27.533333333333331</v>
      </c>
      <c r="H344" s="329">
        <v>29.033333333333331</v>
      </c>
      <c r="I344" s="329">
        <v>29.516666666666666</v>
      </c>
      <c r="J344" s="329">
        <v>29.783333333333331</v>
      </c>
      <c r="K344" s="328">
        <v>29.25</v>
      </c>
      <c r="L344" s="328">
        <v>28.5</v>
      </c>
      <c r="M344" s="328">
        <v>27.87791</v>
      </c>
      <c r="N344" s="1"/>
      <c r="O344" s="1"/>
    </row>
    <row r="345" spans="1:15" ht="12.75" customHeight="1">
      <c r="A345" s="30">
        <v>335</v>
      </c>
      <c r="B345" s="347" t="s">
        <v>535</v>
      </c>
      <c r="C345" s="328">
        <v>117.15</v>
      </c>
      <c r="D345" s="329">
        <v>117.46666666666665</v>
      </c>
      <c r="E345" s="329">
        <v>115.7833333333333</v>
      </c>
      <c r="F345" s="329">
        <v>114.41666666666664</v>
      </c>
      <c r="G345" s="329">
        <v>112.73333333333329</v>
      </c>
      <c r="H345" s="329">
        <v>118.83333333333331</v>
      </c>
      <c r="I345" s="329">
        <v>120.51666666666668</v>
      </c>
      <c r="J345" s="329">
        <v>121.88333333333333</v>
      </c>
      <c r="K345" s="328">
        <v>119.15</v>
      </c>
      <c r="L345" s="328">
        <v>116.1</v>
      </c>
      <c r="M345" s="328">
        <v>2.2193999999999998</v>
      </c>
      <c r="N345" s="1"/>
      <c r="O345" s="1"/>
    </row>
    <row r="346" spans="1:15" ht="12.75" customHeight="1">
      <c r="A346" s="30">
        <v>336</v>
      </c>
      <c r="B346" s="347" t="s">
        <v>465</v>
      </c>
      <c r="C346" s="328">
        <v>2082.4</v>
      </c>
      <c r="D346" s="329">
        <v>2065.7999999999997</v>
      </c>
      <c r="E346" s="329">
        <v>2041.5999999999995</v>
      </c>
      <c r="F346" s="329">
        <v>2000.7999999999997</v>
      </c>
      <c r="G346" s="329">
        <v>1976.5999999999995</v>
      </c>
      <c r="H346" s="329">
        <v>2106.5999999999995</v>
      </c>
      <c r="I346" s="329">
        <v>2130.7999999999993</v>
      </c>
      <c r="J346" s="329">
        <v>2171.5999999999995</v>
      </c>
      <c r="K346" s="328">
        <v>2090</v>
      </c>
      <c r="L346" s="328">
        <v>2025</v>
      </c>
      <c r="M346" s="328">
        <v>3.9510000000000003E-2</v>
      </c>
      <c r="N346" s="1"/>
      <c r="O346" s="1"/>
    </row>
    <row r="347" spans="1:15" ht="12.75" customHeight="1">
      <c r="A347" s="30">
        <v>337</v>
      </c>
      <c r="B347" s="347" t="s">
        <v>460</v>
      </c>
      <c r="C347" s="328">
        <v>64.599999999999994</v>
      </c>
      <c r="D347" s="329">
        <v>64.5</v>
      </c>
      <c r="E347" s="329">
        <v>63.8</v>
      </c>
      <c r="F347" s="329">
        <v>63</v>
      </c>
      <c r="G347" s="329">
        <v>62.3</v>
      </c>
      <c r="H347" s="329">
        <v>65.3</v>
      </c>
      <c r="I347" s="329">
        <v>65.999999999999986</v>
      </c>
      <c r="J347" s="329">
        <v>66.8</v>
      </c>
      <c r="K347" s="328">
        <v>65.2</v>
      </c>
      <c r="L347" s="328">
        <v>63.7</v>
      </c>
      <c r="M347" s="328">
        <v>27.148540000000001</v>
      </c>
      <c r="N347" s="1"/>
      <c r="O347" s="1"/>
    </row>
    <row r="348" spans="1:15" ht="12.75" customHeight="1">
      <c r="A348" s="30">
        <v>338</v>
      </c>
      <c r="B348" s="347" t="s">
        <v>168</v>
      </c>
      <c r="C348" s="328">
        <v>153.25</v>
      </c>
      <c r="D348" s="329">
        <v>152.51666666666668</v>
      </c>
      <c r="E348" s="329">
        <v>151.03333333333336</v>
      </c>
      <c r="F348" s="329">
        <v>148.81666666666669</v>
      </c>
      <c r="G348" s="329">
        <v>147.33333333333337</v>
      </c>
      <c r="H348" s="329">
        <v>154.73333333333335</v>
      </c>
      <c r="I348" s="329">
        <v>156.21666666666664</v>
      </c>
      <c r="J348" s="329">
        <v>158.43333333333334</v>
      </c>
      <c r="K348" s="328">
        <v>154</v>
      </c>
      <c r="L348" s="328">
        <v>150.30000000000001</v>
      </c>
      <c r="M348" s="328">
        <v>87.626739999999998</v>
      </c>
      <c r="N348" s="1"/>
      <c r="O348" s="1"/>
    </row>
    <row r="349" spans="1:15" ht="12.75" customHeight="1">
      <c r="A349" s="30">
        <v>339</v>
      </c>
      <c r="B349" s="347" t="s">
        <v>461</v>
      </c>
      <c r="C349" s="328">
        <v>206</v>
      </c>
      <c r="D349" s="329">
        <v>207.1</v>
      </c>
      <c r="E349" s="329">
        <v>200.1</v>
      </c>
      <c r="F349" s="329">
        <v>194.2</v>
      </c>
      <c r="G349" s="329">
        <v>187.2</v>
      </c>
      <c r="H349" s="329">
        <v>213</v>
      </c>
      <c r="I349" s="329">
        <v>220</v>
      </c>
      <c r="J349" s="329">
        <v>225.9</v>
      </c>
      <c r="K349" s="328">
        <v>214.1</v>
      </c>
      <c r="L349" s="328">
        <v>201.2</v>
      </c>
      <c r="M349" s="328">
        <v>18.122779999999999</v>
      </c>
      <c r="N349" s="1"/>
      <c r="O349" s="1"/>
    </row>
    <row r="350" spans="1:15" ht="12.75" customHeight="1">
      <c r="A350" s="30">
        <v>340</v>
      </c>
      <c r="B350" s="347" t="s">
        <v>170</v>
      </c>
      <c r="C350" s="328">
        <v>132.94999999999999</v>
      </c>
      <c r="D350" s="329">
        <v>133.29999999999998</v>
      </c>
      <c r="E350" s="329">
        <v>131.59999999999997</v>
      </c>
      <c r="F350" s="329">
        <v>130.24999999999997</v>
      </c>
      <c r="G350" s="329">
        <v>128.54999999999995</v>
      </c>
      <c r="H350" s="329">
        <v>134.64999999999998</v>
      </c>
      <c r="I350" s="329">
        <v>136.34999999999997</v>
      </c>
      <c r="J350" s="329">
        <v>137.69999999999999</v>
      </c>
      <c r="K350" s="328">
        <v>135</v>
      </c>
      <c r="L350" s="328">
        <v>131.94999999999999</v>
      </c>
      <c r="M350" s="328">
        <v>131.01322999999999</v>
      </c>
      <c r="N350" s="1"/>
      <c r="O350" s="1"/>
    </row>
    <row r="351" spans="1:15" ht="12.75" customHeight="1">
      <c r="A351" s="30">
        <v>341</v>
      </c>
      <c r="B351" s="347" t="s">
        <v>269</v>
      </c>
      <c r="C351" s="328">
        <v>904.25</v>
      </c>
      <c r="D351" s="329">
        <v>902.91666666666663</v>
      </c>
      <c r="E351" s="329">
        <v>881.33333333333326</v>
      </c>
      <c r="F351" s="329">
        <v>858.41666666666663</v>
      </c>
      <c r="G351" s="329">
        <v>836.83333333333326</v>
      </c>
      <c r="H351" s="329">
        <v>925.83333333333326</v>
      </c>
      <c r="I351" s="329">
        <v>947.41666666666652</v>
      </c>
      <c r="J351" s="329">
        <v>970.33333333333326</v>
      </c>
      <c r="K351" s="328">
        <v>924.5</v>
      </c>
      <c r="L351" s="328">
        <v>880</v>
      </c>
      <c r="M351" s="328">
        <v>13.29937</v>
      </c>
      <c r="N351" s="1"/>
      <c r="O351" s="1"/>
    </row>
    <row r="352" spans="1:15" ht="12.75" customHeight="1">
      <c r="A352" s="30">
        <v>342</v>
      </c>
      <c r="B352" s="347" t="s">
        <v>466</v>
      </c>
      <c r="C352" s="328">
        <v>3470.8</v>
      </c>
      <c r="D352" s="329">
        <v>3464.2666666666664</v>
      </c>
      <c r="E352" s="329">
        <v>3417.5333333333328</v>
      </c>
      <c r="F352" s="329">
        <v>3364.2666666666664</v>
      </c>
      <c r="G352" s="329">
        <v>3317.5333333333328</v>
      </c>
      <c r="H352" s="329">
        <v>3517.5333333333328</v>
      </c>
      <c r="I352" s="329">
        <v>3564.2666666666664</v>
      </c>
      <c r="J352" s="329">
        <v>3617.5333333333328</v>
      </c>
      <c r="K352" s="328">
        <v>3511</v>
      </c>
      <c r="L352" s="328">
        <v>3411</v>
      </c>
      <c r="M352" s="328">
        <v>0.97853000000000001</v>
      </c>
      <c r="N352" s="1"/>
      <c r="O352" s="1"/>
    </row>
    <row r="353" spans="1:15" ht="12.75" customHeight="1">
      <c r="A353" s="30">
        <v>343</v>
      </c>
      <c r="B353" s="347" t="s">
        <v>270</v>
      </c>
      <c r="C353" s="328">
        <v>235.25</v>
      </c>
      <c r="D353" s="329">
        <v>236.73333333333335</v>
      </c>
      <c r="E353" s="329">
        <v>232.4666666666667</v>
      </c>
      <c r="F353" s="329">
        <v>229.68333333333334</v>
      </c>
      <c r="G353" s="329">
        <v>225.41666666666669</v>
      </c>
      <c r="H353" s="329">
        <v>239.51666666666671</v>
      </c>
      <c r="I353" s="329">
        <v>243.78333333333336</v>
      </c>
      <c r="J353" s="329">
        <v>246.56666666666672</v>
      </c>
      <c r="K353" s="328">
        <v>241</v>
      </c>
      <c r="L353" s="328">
        <v>233.95</v>
      </c>
      <c r="M353" s="328">
        <v>33.848350000000003</v>
      </c>
      <c r="N353" s="1"/>
      <c r="O353" s="1"/>
    </row>
    <row r="354" spans="1:15" ht="12.75" customHeight="1">
      <c r="A354" s="30">
        <v>344</v>
      </c>
      <c r="B354" s="347" t="s">
        <v>171</v>
      </c>
      <c r="C354" s="328">
        <v>174.35</v>
      </c>
      <c r="D354" s="329">
        <v>172.08333333333334</v>
      </c>
      <c r="E354" s="329">
        <v>167.26666666666668</v>
      </c>
      <c r="F354" s="329">
        <v>160.18333333333334</v>
      </c>
      <c r="G354" s="329">
        <v>155.36666666666667</v>
      </c>
      <c r="H354" s="329">
        <v>179.16666666666669</v>
      </c>
      <c r="I354" s="329">
        <v>183.98333333333335</v>
      </c>
      <c r="J354" s="329">
        <v>191.06666666666669</v>
      </c>
      <c r="K354" s="328">
        <v>176.9</v>
      </c>
      <c r="L354" s="328">
        <v>165</v>
      </c>
      <c r="M354" s="328">
        <v>621.12814000000003</v>
      </c>
      <c r="N354" s="1"/>
      <c r="O354" s="1"/>
    </row>
    <row r="355" spans="1:15" ht="12.75" customHeight="1">
      <c r="A355" s="30">
        <v>345</v>
      </c>
      <c r="B355" s="347" t="s">
        <v>467</v>
      </c>
      <c r="C355" s="328">
        <v>322.10000000000002</v>
      </c>
      <c r="D355" s="329">
        <v>321.06666666666666</v>
      </c>
      <c r="E355" s="329">
        <v>318.48333333333335</v>
      </c>
      <c r="F355" s="329">
        <v>314.86666666666667</v>
      </c>
      <c r="G355" s="329">
        <v>312.28333333333336</v>
      </c>
      <c r="H355" s="329">
        <v>324.68333333333334</v>
      </c>
      <c r="I355" s="329">
        <v>327.26666666666671</v>
      </c>
      <c r="J355" s="329">
        <v>330.88333333333333</v>
      </c>
      <c r="K355" s="328">
        <v>323.64999999999998</v>
      </c>
      <c r="L355" s="328">
        <v>317.45</v>
      </c>
      <c r="M355" s="328">
        <v>1.3633299999999999</v>
      </c>
      <c r="N355" s="1"/>
      <c r="O355" s="1"/>
    </row>
    <row r="356" spans="1:15" ht="12.75" customHeight="1">
      <c r="A356" s="30">
        <v>346</v>
      </c>
      <c r="B356" s="347" t="s">
        <v>172</v>
      </c>
      <c r="C356" s="328">
        <v>41000.550000000003</v>
      </c>
      <c r="D356" s="329">
        <v>40911.85</v>
      </c>
      <c r="E356" s="329">
        <v>40538.699999999997</v>
      </c>
      <c r="F356" s="329">
        <v>40076.85</v>
      </c>
      <c r="G356" s="329">
        <v>39703.699999999997</v>
      </c>
      <c r="H356" s="329">
        <v>41373.699999999997</v>
      </c>
      <c r="I356" s="329">
        <v>41746.850000000006</v>
      </c>
      <c r="J356" s="329">
        <v>42208.7</v>
      </c>
      <c r="K356" s="328">
        <v>41285</v>
      </c>
      <c r="L356" s="328">
        <v>40450</v>
      </c>
      <c r="M356" s="328">
        <v>0.17887</v>
      </c>
      <c r="N356" s="1"/>
      <c r="O356" s="1"/>
    </row>
    <row r="357" spans="1:15" ht="12.75" customHeight="1">
      <c r="A357" s="30">
        <v>347</v>
      </c>
      <c r="B357" s="347" t="s">
        <v>896</v>
      </c>
      <c r="C357" s="328">
        <v>201.8</v>
      </c>
      <c r="D357" s="329">
        <v>201.13333333333335</v>
      </c>
      <c r="E357" s="329">
        <v>196.9666666666667</v>
      </c>
      <c r="F357" s="329">
        <v>192.13333333333335</v>
      </c>
      <c r="G357" s="329">
        <v>187.9666666666667</v>
      </c>
      <c r="H357" s="329">
        <v>205.9666666666667</v>
      </c>
      <c r="I357" s="329">
        <v>210.13333333333338</v>
      </c>
      <c r="J357" s="329">
        <v>214.9666666666667</v>
      </c>
      <c r="K357" s="328">
        <v>205.3</v>
      </c>
      <c r="L357" s="328">
        <v>196.3</v>
      </c>
      <c r="M357" s="328">
        <v>8.0962200000000006</v>
      </c>
      <c r="N357" s="1"/>
      <c r="O357" s="1"/>
    </row>
    <row r="358" spans="1:15" ht="12.75" customHeight="1">
      <c r="A358" s="30">
        <v>348</v>
      </c>
      <c r="B358" s="347" t="s">
        <v>173</v>
      </c>
      <c r="C358" s="328">
        <v>1993.65</v>
      </c>
      <c r="D358" s="329">
        <v>2021.8166666666666</v>
      </c>
      <c r="E358" s="329">
        <v>1958.6333333333332</v>
      </c>
      <c r="F358" s="329">
        <v>1923.6166666666666</v>
      </c>
      <c r="G358" s="329">
        <v>1860.4333333333332</v>
      </c>
      <c r="H358" s="329">
        <v>2056.833333333333</v>
      </c>
      <c r="I358" s="329">
        <v>2120.0166666666664</v>
      </c>
      <c r="J358" s="329">
        <v>2155.0333333333333</v>
      </c>
      <c r="K358" s="328">
        <v>2085</v>
      </c>
      <c r="L358" s="328">
        <v>1986.8</v>
      </c>
      <c r="M358" s="328">
        <v>8.1170299999999997</v>
      </c>
      <c r="N358" s="1"/>
      <c r="O358" s="1"/>
    </row>
    <row r="359" spans="1:15" ht="12.75" customHeight="1">
      <c r="A359" s="30">
        <v>349</v>
      </c>
      <c r="B359" s="347" t="s">
        <v>471</v>
      </c>
      <c r="C359" s="328">
        <v>4279.55</v>
      </c>
      <c r="D359" s="329">
        <v>4258.3666666666668</v>
      </c>
      <c r="E359" s="329">
        <v>4201.1833333333334</v>
      </c>
      <c r="F359" s="329">
        <v>4122.8166666666666</v>
      </c>
      <c r="G359" s="329">
        <v>4065.6333333333332</v>
      </c>
      <c r="H359" s="329">
        <v>4336.7333333333336</v>
      </c>
      <c r="I359" s="329">
        <v>4393.9166666666679</v>
      </c>
      <c r="J359" s="329">
        <v>4472.2833333333338</v>
      </c>
      <c r="K359" s="328">
        <v>4315.55</v>
      </c>
      <c r="L359" s="328">
        <v>4180</v>
      </c>
      <c r="M359" s="328">
        <v>1.78034</v>
      </c>
      <c r="N359" s="1"/>
      <c r="O359" s="1"/>
    </row>
    <row r="360" spans="1:15" ht="12.75" customHeight="1">
      <c r="A360" s="30">
        <v>350</v>
      </c>
      <c r="B360" s="347" t="s">
        <v>174</v>
      </c>
      <c r="C360" s="328">
        <v>210.1</v>
      </c>
      <c r="D360" s="329">
        <v>210.19999999999996</v>
      </c>
      <c r="E360" s="329">
        <v>207.44999999999993</v>
      </c>
      <c r="F360" s="329">
        <v>204.79999999999998</v>
      </c>
      <c r="G360" s="329">
        <v>202.04999999999995</v>
      </c>
      <c r="H360" s="329">
        <v>212.84999999999991</v>
      </c>
      <c r="I360" s="329">
        <v>215.59999999999997</v>
      </c>
      <c r="J360" s="329">
        <v>218.24999999999989</v>
      </c>
      <c r="K360" s="328">
        <v>212.95</v>
      </c>
      <c r="L360" s="328">
        <v>207.55</v>
      </c>
      <c r="M360" s="328">
        <v>63.041020000000003</v>
      </c>
      <c r="N360" s="1"/>
      <c r="O360" s="1"/>
    </row>
    <row r="361" spans="1:15" ht="12.75" customHeight="1">
      <c r="A361" s="30">
        <v>351</v>
      </c>
      <c r="B361" s="347" t="s">
        <v>175</v>
      </c>
      <c r="C361" s="328">
        <v>111.45</v>
      </c>
      <c r="D361" s="329">
        <v>111.78333333333335</v>
      </c>
      <c r="E361" s="329">
        <v>110.16666666666669</v>
      </c>
      <c r="F361" s="329">
        <v>108.88333333333334</v>
      </c>
      <c r="G361" s="329">
        <v>107.26666666666668</v>
      </c>
      <c r="H361" s="329">
        <v>113.06666666666669</v>
      </c>
      <c r="I361" s="329">
        <v>114.68333333333334</v>
      </c>
      <c r="J361" s="329">
        <v>115.9666666666667</v>
      </c>
      <c r="K361" s="328">
        <v>113.4</v>
      </c>
      <c r="L361" s="328">
        <v>110.5</v>
      </c>
      <c r="M361" s="328">
        <v>56.536929999999998</v>
      </c>
      <c r="N361" s="1"/>
      <c r="O361" s="1"/>
    </row>
    <row r="362" spans="1:15" ht="12.75" customHeight="1">
      <c r="A362" s="30">
        <v>352</v>
      </c>
      <c r="B362" s="347" t="s">
        <v>176</v>
      </c>
      <c r="C362" s="328">
        <v>4390.2</v>
      </c>
      <c r="D362" s="329">
        <v>4422.75</v>
      </c>
      <c r="E362" s="329">
        <v>4335.5</v>
      </c>
      <c r="F362" s="329">
        <v>4280.8</v>
      </c>
      <c r="G362" s="329">
        <v>4193.55</v>
      </c>
      <c r="H362" s="329">
        <v>4477.45</v>
      </c>
      <c r="I362" s="329">
        <v>4564.7</v>
      </c>
      <c r="J362" s="329">
        <v>4619.3999999999996</v>
      </c>
      <c r="K362" s="328">
        <v>4510</v>
      </c>
      <c r="L362" s="328">
        <v>4368.05</v>
      </c>
      <c r="M362" s="328">
        <v>0.4133</v>
      </c>
      <c r="N362" s="1"/>
      <c r="O362" s="1"/>
    </row>
    <row r="363" spans="1:15" ht="12.75" customHeight="1">
      <c r="A363" s="30">
        <v>353</v>
      </c>
      <c r="B363" s="347" t="s">
        <v>273</v>
      </c>
      <c r="C363" s="328">
        <v>15535.65</v>
      </c>
      <c r="D363" s="329">
        <v>15371.983333333332</v>
      </c>
      <c r="E363" s="329">
        <v>14943.966666666664</v>
      </c>
      <c r="F363" s="329">
        <v>14352.283333333331</v>
      </c>
      <c r="G363" s="329">
        <v>13924.266666666663</v>
      </c>
      <c r="H363" s="329">
        <v>15963.666666666664</v>
      </c>
      <c r="I363" s="329">
        <v>16391.683333333331</v>
      </c>
      <c r="J363" s="329">
        <v>16983.366666666665</v>
      </c>
      <c r="K363" s="328">
        <v>15800</v>
      </c>
      <c r="L363" s="328">
        <v>14780.3</v>
      </c>
      <c r="M363" s="328">
        <v>9.7640000000000005E-2</v>
      </c>
      <c r="N363" s="1"/>
      <c r="O363" s="1"/>
    </row>
    <row r="364" spans="1:15" ht="12.75" customHeight="1">
      <c r="A364" s="30">
        <v>354</v>
      </c>
      <c r="B364" s="347" t="s">
        <v>478</v>
      </c>
      <c r="C364" s="328">
        <v>4560.75</v>
      </c>
      <c r="D364" s="329">
        <v>4553.3499999999995</v>
      </c>
      <c r="E364" s="329">
        <v>4531.6999999999989</v>
      </c>
      <c r="F364" s="329">
        <v>4502.6499999999996</v>
      </c>
      <c r="G364" s="329">
        <v>4480.9999999999991</v>
      </c>
      <c r="H364" s="329">
        <v>4582.3999999999987</v>
      </c>
      <c r="I364" s="329">
        <v>4604.0499999999984</v>
      </c>
      <c r="J364" s="329">
        <v>4633.0999999999985</v>
      </c>
      <c r="K364" s="328">
        <v>4575</v>
      </c>
      <c r="L364" s="328">
        <v>4524.3</v>
      </c>
      <c r="M364" s="328">
        <v>2.7029999999999998E-2</v>
      </c>
      <c r="N364" s="1"/>
      <c r="O364" s="1"/>
    </row>
    <row r="365" spans="1:15" ht="12.75" customHeight="1">
      <c r="A365" s="30">
        <v>355</v>
      </c>
      <c r="B365" s="347" t="s">
        <v>473</v>
      </c>
      <c r="C365" s="328">
        <v>928.8</v>
      </c>
      <c r="D365" s="329">
        <v>933.4</v>
      </c>
      <c r="E365" s="329">
        <v>908.05</v>
      </c>
      <c r="F365" s="329">
        <v>887.3</v>
      </c>
      <c r="G365" s="329">
        <v>861.94999999999993</v>
      </c>
      <c r="H365" s="329">
        <v>954.15</v>
      </c>
      <c r="I365" s="329">
        <v>979.50000000000011</v>
      </c>
      <c r="J365" s="329">
        <v>1000.25</v>
      </c>
      <c r="K365" s="328">
        <v>958.75</v>
      </c>
      <c r="L365" s="328">
        <v>912.65</v>
      </c>
      <c r="M365" s="328">
        <v>1.1797899999999999</v>
      </c>
      <c r="N365" s="1"/>
      <c r="O365" s="1"/>
    </row>
    <row r="366" spans="1:15" ht="12.75" customHeight="1">
      <c r="A366" s="30">
        <v>356</v>
      </c>
      <c r="B366" s="347" t="s">
        <v>177</v>
      </c>
      <c r="C366" s="328">
        <v>2349.9</v>
      </c>
      <c r="D366" s="329">
        <v>2329.8666666666668</v>
      </c>
      <c r="E366" s="329">
        <v>2295.0333333333338</v>
      </c>
      <c r="F366" s="329">
        <v>2240.166666666667</v>
      </c>
      <c r="G366" s="329">
        <v>2205.3333333333339</v>
      </c>
      <c r="H366" s="329">
        <v>2384.7333333333336</v>
      </c>
      <c r="I366" s="329">
        <v>2419.5666666666666</v>
      </c>
      <c r="J366" s="329">
        <v>2474.4333333333334</v>
      </c>
      <c r="K366" s="328">
        <v>2364.6999999999998</v>
      </c>
      <c r="L366" s="328">
        <v>2275</v>
      </c>
      <c r="M366" s="328">
        <v>9.2106899999999996</v>
      </c>
      <c r="N366" s="1"/>
      <c r="O366" s="1"/>
    </row>
    <row r="367" spans="1:15" ht="12.75" customHeight="1">
      <c r="A367" s="30">
        <v>357</v>
      </c>
      <c r="B367" s="347" t="s">
        <v>178</v>
      </c>
      <c r="C367" s="328">
        <v>2545.4499999999998</v>
      </c>
      <c r="D367" s="329">
        <v>2558.7333333333331</v>
      </c>
      <c r="E367" s="329">
        <v>2518.6166666666663</v>
      </c>
      <c r="F367" s="329">
        <v>2491.7833333333333</v>
      </c>
      <c r="G367" s="329">
        <v>2451.6666666666665</v>
      </c>
      <c r="H367" s="329">
        <v>2585.5666666666662</v>
      </c>
      <c r="I367" s="329">
        <v>2625.6833333333329</v>
      </c>
      <c r="J367" s="329">
        <v>2652.516666666666</v>
      </c>
      <c r="K367" s="328">
        <v>2598.85</v>
      </c>
      <c r="L367" s="328">
        <v>2531.9</v>
      </c>
      <c r="M367" s="328">
        <v>2.9151899999999999</v>
      </c>
      <c r="N367" s="1"/>
      <c r="O367" s="1"/>
    </row>
    <row r="368" spans="1:15" ht="12.75" customHeight="1">
      <c r="A368" s="30">
        <v>358</v>
      </c>
      <c r="B368" s="347" t="s">
        <v>179</v>
      </c>
      <c r="C368" s="328">
        <v>35.950000000000003</v>
      </c>
      <c r="D368" s="329">
        <v>36.15</v>
      </c>
      <c r="E368" s="329">
        <v>35.5</v>
      </c>
      <c r="F368" s="329">
        <v>35.050000000000004</v>
      </c>
      <c r="G368" s="329">
        <v>34.400000000000006</v>
      </c>
      <c r="H368" s="329">
        <v>36.599999999999994</v>
      </c>
      <c r="I368" s="329">
        <v>37.249999999999986</v>
      </c>
      <c r="J368" s="329">
        <v>37.699999999999989</v>
      </c>
      <c r="K368" s="328">
        <v>36.799999999999997</v>
      </c>
      <c r="L368" s="328">
        <v>35.700000000000003</v>
      </c>
      <c r="M368" s="328">
        <v>704.26563999999996</v>
      </c>
      <c r="N368" s="1"/>
      <c r="O368" s="1"/>
    </row>
    <row r="369" spans="1:15" ht="12.75" customHeight="1">
      <c r="A369" s="30">
        <v>359</v>
      </c>
      <c r="B369" s="347" t="s">
        <v>469</v>
      </c>
      <c r="C369" s="328">
        <v>414.45</v>
      </c>
      <c r="D369" s="329">
        <v>419.81666666666666</v>
      </c>
      <c r="E369" s="329">
        <v>405.63333333333333</v>
      </c>
      <c r="F369" s="329">
        <v>396.81666666666666</v>
      </c>
      <c r="G369" s="329">
        <v>382.63333333333333</v>
      </c>
      <c r="H369" s="329">
        <v>428.63333333333333</v>
      </c>
      <c r="I369" s="329">
        <v>442.81666666666661</v>
      </c>
      <c r="J369" s="329">
        <v>451.63333333333333</v>
      </c>
      <c r="K369" s="328">
        <v>434</v>
      </c>
      <c r="L369" s="328">
        <v>411</v>
      </c>
      <c r="M369" s="328">
        <v>5.75061</v>
      </c>
      <c r="N369" s="1"/>
      <c r="O369" s="1"/>
    </row>
    <row r="370" spans="1:15" ht="12.75" customHeight="1">
      <c r="A370" s="30">
        <v>360</v>
      </c>
      <c r="B370" s="347" t="s">
        <v>470</v>
      </c>
      <c r="C370" s="328">
        <v>246.85</v>
      </c>
      <c r="D370" s="329">
        <v>246.26666666666665</v>
      </c>
      <c r="E370" s="329">
        <v>243.08333333333331</v>
      </c>
      <c r="F370" s="329">
        <v>239.31666666666666</v>
      </c>
      <c r="G370" s="329">
        <v>236.13333333333333</v>
      </c>
      <c r="H370" s="329">
        <v>250.0333333333333</v>
      </c>
      <c r="I370" s="329">
        <v>253.21666666666664</v>
      </c>
      <c r="J370" s="329">
        <v>256.98333333333329</v>
      </c>
      <c r="K370" s="328">
        <v>249.45</v>
      </c>
      <c r="L370" s="328">
        <v>242.5</v>
      </c>
      <c r="M370" s="328">
        <v>6.7880700000000003</v>
      </c>
      <c r="N370" s="1"/>
      <c r="O370" s="1"/>
    </row>
    <row r="371" spans="1:15" ht="12.75" customHeight="1">
      <c r="A371" s="30">
        <v>361</v>
      </c>
      <c r="B371" s="347" t="s">
        <v>271</v>
      </c>
      <c r="C371" s="328">
        <v>2314.1</v>
      </c>
      <c r="D371" s="329">
        <v>2311.2833333333333</v>
      </c>
      <c r="E371" s="329">
        <v>2287.9166666666665</v>
      </c>
      <c r="F371" s="329">
        <v>2261.7333333333331</v>
      </c>
      <c r="G371" s="329">
        <v>2238.3666666666663</v>
      </c>
      <c r="H371" s="329">
        <v>2337.4666666666667</v>
      </c>
      <c r="I371" s="329">
        <v>2360.8333333333335</v>
      </c>
      <c r="J371" s="329">
        <v>2387.0166666666669</v>
      </c>
      <c r="K371" s="328">
        <v>2334.65</v>
      </c>
      <c r="L371" s="328">
        <v>2285.1</v>
      </c>
      <c r="M371" s="328">
        <v>2.7038799999999998</v>
      </c>
      <c r="N371" s="1"/>
      <c r="O371" s="1"/>
    </row>
    <row r="372" spans="1:15" ht="12.75" customHeight="1">
      <c r="A372" s="30">
        <v>362</v>
      </c>
      <c r="B372" s="347" t="s">
        <v>474</v>
      </c>
      <c r="C372" s="328">
        <v>791.75</v>
      </c>
      <c r="D372" s="329">
        <v>795.01666666666677</v>
      </c>
      <c r="E372" s="329">
        <v>777.08333333333348</v>
      </c>
      <c r="F372" s="329">
        <v>762.41666666666674</v>
      </c>
      <c r="G372" s="329">
        <v>744.48333333333346</v>
      </c>
      <c r="H372" s="329">
        <v>809.68333333333351</v>
      </c>
      <c r="I372" s="329">
        <v>827.61666666666667</v>
      </c>
      <c r="J372" s="329">
        <v>842.28333333333353</v>
      </c>
      <c r="K372" s="328">
        <v>812.95</v>
      </c>
      <c r="L372" s="328">
        <v>780.35</v>
      </c>
      <c r="M372" s="328">
        <v>0.73390999999999995</v>
      </c>
      <c r="N372" s="1"/>
      <c r="O372" s="1"/>
    </row>
    <row r="373" spans="1:15" ht="12.75" customHeight="1">
      <c r="A373" s="30">
        <v>363</v>
      </c>
      <c r="B373" s="347" t="s">
        <v>475</v>
      </c>
      <c r="C373" s="328">
        <v>1880</v>
      </c>
      <c r="D373" s="329">
        <v>1882.1000000000001</v>
      </c>
      <c r="E373" s="329">
        <v>1868.2000000000003</v>
      </c>
      <c r="F373" s="329">
        <v>1856.4</v>
      </c>
      <c r="G373" s="329">
        <v>1842.5000000000002</v>
      </c>
      <c r="H373" s="329">
        <v>1893.9000000000003</v>
      </c>
      <c r="I373" s="329">
        <v>1907.8000000000004</v>
      </c>
      <c r="J373" s="329">
        <v>1919.6000000000004</v>
      </c>
      <c r="K373" s="328">
        <v>1896</v>
      </c>
      <c r="L373" s="328">
        <v>1870.3</v>
      </c>
      <c r="M373" s="328">
        <v>0.68998999999999999</v>
      </c>
      <c r="N373" s="1"/>
      <c r="O373" s="1"/>
    </row>
    <row r="374" spans="1:15" ht="12.75" customHeight="1">
      <c r="A374" s="30">
        <v>364</v>
      </c>
      <c r="B374" s="347" t="s">
        <v>844</v>
      </c>
      <c r="C374" s="328">
        <v>240.45</v>
      </c>
      <c r="D374" s="329">
        <v>243.43333333333331</v>
      </c>
      <c r="E374" s="329">
        <v>235.91666666666663</v>
      </c>
      <c r="F374" s="329">
        <v>231.38333333333333</v>
      </c>
      <c r="G374" s="329">
        <v>223.86666666666665</v>
      </c>
      <c r="H374" s="329">
        <v>247.96666666666661</v>
      </c>
      <c r="I374" s="329">
        <v>255.48333333333332</v>
      </c>
      <c r="J374" s="329">
        <v>260.01666666666659</v>
      </c>
      <c r="K374" s="328">
        <v>250.95</v>
      </c>
      <c r="L374" s="328">
        <v>238.9</v>
      </c>
      <c r="M374" s="328">
        <v>33.444490000000002</v>
      </c>
      <c r="N374" s="1"/>
      <c r="O374" s="1"/>
    </row>
    <row r="375" spans="1:15" ht="12.75" customHeight="1">
      <c r="A375" s="30">
        <v>365</v>
      </c>
      <c r="B375" s="347" t="s">
        <v>180</v>
      </c>
      <c r="C375" s="328">
        <v>208.85</v>
      </c>
      <c r="D375" s="329">
        <v>209.1</v>
      </c>
      <c r="E375" s="329">
        <v>206.79999999999998</v>
      </c>
      <c r="F375" s="329">
        <v>204.75</v>
      </c>
      <c r="G375" s="329">
        <v>202.45</v>
      </c>
      <c r="H375" s="329">
        <v>211.14999999999998</v>
      </c>
      <c r="I375" s="329">
        <v>213.45</v>
      </c>
      <c r="J375" s="329">
        <v>215.49999999999997</v>
      </c>
      <c r="K375" s="328">
        <v>211.4</v>
      </c>
      <c r="L375" s="328">
        <v>207.05</v>
      </c>
      <c r="M375" s="328">
        <v>123.87415</v>
      </c>
      <c r="N375" s="1"/>
      <c r="O375" s="1"/>
    </row>
    <row r="376" spans="1:15" ht="12.75" customHeight="1">
      <c r="A376" s="30">
        <v>366</v>
      </c>
      <c r="B376" s="347" t="s">
        <v>290</v>
      </c>
      <c r="C376" s="328">
        <v>3385.5</v>
      </c>
      <c r="D376" s="329">
        <v>3450.9333333333329</v>
      </c>
      <c r="E376" s="329">
        <v>3302.8666666666659</v>
      </c>
      <c r="F376" s="329">
        <v>3220.2333333333331</v>
      </c>
      <c r="G376" s="329">
        <v>3072.1666666666661</v>
      </c>
      <c r="H376" s="329">
        <v>3533.5666666666657</v>
      </c>
      <c r="I376" s="329">
        <v>3681.6333333333323</v>
      </c>
      <c r="J376" s="329">
        <v>3764.2666666666655</v>
      </c>
      <c r="K376" s="328">
        <v>3599</v>
      </c>
      <c r="L376" s="328">
        <v>3368.3</v>
      </c>
      <c r="M376" s="328">
        <v>0.50517999999999996</v>
      </c>
      <c r="N376" s="1"/>
      <c r="O376" s="1"/>
    </row>
    <row r="377" spans="1:15" ht="12.75" customHeight="1">
      <c r="A377" s="30">
        <v>367</v>
      </c>
      <c r="B377" s="347" t="s">
        <v>845</v>
      </c>
      <c r="C377" s="328">
        <v>369.8</v>
      </c>
      <c r="D377" s="329">
        <v>374</v>
      </c>
      <c r="E377" s="329">
        <v>363.8</v>
      </c>
      <c r="F377" s="329">
        <v>357.8</v>
      </c>
      <c r="G377" s="329">
        <v>347.6</v>
      </c>
      <c r="H377" s="329">
        <v>380</v>
      </c>
      <c r="I377" s="329">
        <v>390.20000000000005</v>
      </c>
      <c r="J377" s="329">
        <v>396.2</v>
      </c>
      <c r="K377" s="328">
        <v>384.2</v>
      </c>
      <c r="L377" s="328">
        <v>368</v>
      </c>
      <c r="M377" s="328">
        <v>8.0331399999999995</v>
      </c>
      <c r="N377" s="1"/>
      <c r="O377" s="1"/>
    </row>
    <row r="378" spans="1:15" ht="12.75" customHeight="1">
      <c r="A378" s="30">
        <v>368</v>
      </c>
      <c r="B378" s="347" t="s">
        <v>272</v>
      </c>
      <c r="C378" s="328">
        <v>432.85</v>
      </c>
      <c r="D378" s="329">
        <v>436.93333333333334</v>
      </c>
      <c r="E378" s="329">
        <v>425.91666666666669</v>
      </c>
      <c r="F378" s="329">
        <v>418.98333333333335</v>
      </c>
      <c r="G378" s="329">
        <v>407.9666666666667</v>
      </c>
      <c r="H378" s="329">
        <v>443.86666666666667</v>
      </c>
      <c r="I378" s="329">
        <v>454.88333333333333</v>
      </c>
      <c r="J378" s="329">
        <v>461.81666666666666</v>
      </c>
      <c r="K378" s="328">
        <v>447.95</v>
      </c>
      <c r="L378" s="328">
        <v>430</v>
      </c>
      <c r="M378" s="328">
        <v>6.1840099999999998</v>
      </c>
      <c r="N378" s="1"/>
      <c r="O378" s="1"/>
    </row>
    <row r="379" spans="1:15" ht="12.75" customHeight="1">
      <c r="A379" s="30">
        <v>369</v>
      </c>
      <c r="B379" s="347" t="s">
        <v>476</v>
      </c>
      <c r="C379" s="328">
        <v>655.15</v>
      </c>
      <c r="D379" s="329">
        <v>651.6</v>
      </c>
      <c r="E379" s="329">
        <v>641.75</v>
      </c>
      <c r="F379" s="329">
        <v>628.35</v>
      </c>
      <c r="G379" s="329">
        <v>618.5</v>
      </c>
      <c r="H379" s="329">
        <v>665</v>
      </c>
      <c r="I379" s="329">
        <v>674.85000000000014</v>
      </c>
      <c r="J379" s="329">
        <v>688.25</v>
      </c>
      <c r="K379" s="328">
        <v>661.45</v>
      </c>
      <c r="L379" s="328">
        <v>638.20000000000005</v>
      </c>
      <c r="M379" s="328">
        <v>2.3512</v>
      </c>
      <c r="N379" s="1"/>
      <c r="O379" s="1"/>
    </row>
    <row r="380" spans="1:15" ht="12.75" customHeight="1">
      <c r="A380" s="30">
        <v>370</v>
      </c>
      <c r="B380" s="347" t="s">
        <v>477</v>
      </c>
      <c r="C380" s="328">
        <v>121.7</v>
      </c>
      <c r="D380" s="329">
        <v>122.09999999999998</v>
      </c>
      <c r="E380" s="329">
        <v>120.69999999999996</v>
      </c>
      <c r="F380" s="329">
        <v>119.69999999999997</v>
      </c>
      <c r="G380" s="329">
        <v>118.29999999999995</v>
      </c>
      <c r="H380" s="329">
        <v>123.09999999999997</v>
      </c>
      <c r="I380" s="329">
        <v>124.49999999999997</v>
      </c>
      <c r="J380" s="329">
        <v>125.49999999999997</v>
      </c>
      <c r="K380" s="328">
        <v>123.5</v>
      </c>
      <c r="L380" s="328">
        <v>121.1</v>
      </c>
      <c r="M380" s="328">
        <v>1.6265799999999999</v>
      </c>
      <c r="N380" s="1"/>
      <c r="O380" s="1"/>
    </row>
    <row r="381" spans="1:15" ht="12.75" customHeight="1">
      <c r="A381" s="30">
        <v>371</v>
      </c>
      <c r="B381" s="347" t="s">
        <v>182</v>
      </c>
      <c r="C381" s="328">
        <v>1673.85</v>
      </c>
      <c r="D381" s="329">
        <v>1676.6666666666667</v>
      </c>
      <c r="E381" s="329">
        <v>1644.7333333333336</v>
      </c>
      <c r="F381" s="329">
        <v>1615.6166666666668</v>
      </c>
      <c r="G381" s="329">
        <v>1583.6833333333336</v>
      </c>
      <c r="H381" s="329">
        <v>1705.7833333333335</v>
      </c>
      <c r="I381" s="329">
        <v>1737.7166666666665</v>
      </c>
      <c r="J381" s="329">
        <v>1766.8333333333335</v>
      </c>
      <c r="K381" s="328">
        <v>1708.6</v>
      </c>
      <c r="L381" s="328">
        <v>1647.55</v>
      </c>
      <c r="M381" s="328">
        <v>12.69032</v>
      </c>
      <c r="N381" s="1"/>
      <c r="O381" s="1"/>
    </row>
    <row r="382" spans="1:15" ht="12.75" customHeight="1">
      <c r="A382" s="30">
        <v>372</v>
      </c>
      <c r="B382" s="347" t="s">
        <v>479</v>
      </c>
      <c r="C382" s="328">
        <v>532.29999999999995</v>
      </c>
      <c r="D382" s="329">
        <v>536.80000000000007</v>
      </c>
      <c r="E382" s="329">
        <v>524.65000000000009</v>
      </c>
      <c r="F382" s="329">
        <v>517</v>
      </c>
      <c r="G382" s="329">
        <v>504.85</v>
      </c>
      <c r="H382" s="329">
        <v>544.45000000000016</v>
      </c>
      <c r="I382" s="329">
        <v>556.6</v>
      </c>
      <c r="J382" s="329">
        <v>564.25000000000023</v>
      </c>
      <c r="K382" s="328">
        <v>548.95000000000005</v>
      </c>
      <c r="L382" s="328">
        <v>529.15</v>
      </c>
      <c r="M382" s="328">
        <v>5.2280100000000003</v>
      </c>
      <c r="N382" s="1"/>
      <c r="O382" s="1"/>
    </row>
    <row r="383" spans="1:15" ht="12.75" customHeight="1">
      <c r="A383" s="30">
        <v>373</v>
      </c>
      <c r="B383" s="347" t="s">
        <v>481</v>
      </c>
      <c r="C383" s="328">
        <v>925.85</v>
      </c>
      <c r="D383" s="329">
        <v>913.94999999999993</v>
      </c>
      <c r="E383" s="329">
        <v>898.89999999999986</v>
      </c>
      <c r="F383" s="329">
        <v>871.94999999999993</v>
      </c>
      <c r="G383" s="329">
        <v>856.89999999999986</v>
      </c>
      <c r="H383" s="329">
        <v>940.89999999999986</v>
      </c>
      <c r="I383" s="329">
        <v>955.94999999999982</v>
      </c>
      <c r="J383" s="329">
        <v>982.89999999999986</v>
      </c>
      <c r="K383" s="328">
        <v>929</v>
      </c>
      <c r="L383" s="328">
        <v>887</v>
      </c>
      <c r="M383" s="328">
        <v>7.8540799999999997</v>
      </c>
      <c r="N383" s="1"/>
      <c r="O383" s="1"/>
    </row>
    <row r="384" spans="1:15" ht="12.75" customHeight="1">
      <c r="A384" s="30">
        <v>374</v>
      </c>
      <c r="B384" s="347" t="s">
        <v>846</v>
      </c>
      <c r="C384" s="328">
        <v>91.05</v>
      </c>
      <c r="D384" s="329">
        <v>91.850000000000009</v>
      </c>
      <c r="E384" s="329">
        <v>89.700000000000017</v>
      </c>
      <c r="F384" s="329">
        <v>88.350000000000009</v>
      </c>
      <c r="G384" s="329">
        <v>86.200000000000017</v>
      </c>
      <c r="H384" s="329">
        <v>93.200000000000017</v>
      </c>
      <c r="I384" s="329">
        <v>95.350000000000023</v>
      </c>
      <c r="J384" s="329">
        <v>96.700000000000017</v>
      </c>
      <c r="K384" s="328">
        <v>94</v>
      </c>
      <c r="L384" s="328">
        <v>90.5</v>
      </c>
      <c r="M384" s="328">
        <v>7.0411799999999998</v>
      </c>
      <c r="N384" s="1"/>
      <c r="O384" s="1"/>
    </row>
    <row r="385" spans="1:15" ht="12.75" customHeight="1">
      <c r="A385" s="30">
        <v>375</v>
      </c>
      <c r="B385" s="347" t="s">
        <v>483</v>
      </c>
      <c r="C385" s="328">
        <v>176.95</v>
      </c>
      <c r="D385" s="329">
        <v>178.18333333333331</v>
      </c>
      <c r="E385" s="329">
        <v>173.96666666666661</v>
      </c>
      <c r="F385" s="329">
        <v>170.98333333333329</v>
      </c>
      <c r="G385" s="329">
        <v>166.76666666666659</v>
      </c>
      <c r="H385" s="329">
        <v>181.16666666666663</v>
      </c>
      <c r="I385" s="329">
        <v>185.38333333333333</v>
      </c>
      <c r="J385" s="329">
        <v>188.36666666666665</v>
      </c>
      <c r="K385" s="328">
        <v>182.4</v>
      </c>
      <c r="L385" s="328">
        <v>175.2</v>
      </c>
      <c r="M385" s="328">
        <v>19.16338</v>
      </c>
      <c r="N385" s="1"/>
      <c r="O385" s="1"/>
    </row>
    <row r="386" spans="1:15" ht="12.75" customHeight="1">
      <c r="A386" s="30">
        <v>376</v>
      </c>
      <c r="B386" s="347" t="s">
        <v>484</v>
      </c>
      <c r="C386" s="328">
        <v>725.85</v>
      </c>
      <c r="D386" s="329">
        <v>725.76666666666677</v>
      </c>
      <c r="E386" s="329">
        <v>715.08333333333348</v>
      </c>
      <c r="F386" s="329">
        <v>704.31666666666672</v>
      </c>
      <c r="G386" s="329">
        <v>693.63333333333344</v>
      </c>
      <c r="H386" s="329">
        <v>736.53333333333353</v>
      </c>
      <c r="I386" s="329">
        <v>747.2166666666667</v>
      </c>
      <c r="J386" s="329">
        <v>757.98333333333358</v>
      </c>
      <c r="K386" s="328">
        <v>736.45</v>
      </c>
      <c r="L386" s="328">
        <v>715</v>
      </c>
      <c r="M386" s="328">
        <v>1.2587999999999999</v>
      </c>
      <c r="N386" s="1"/>
      <c r="O386" s="1"/>
    </row>
    <row r="387" spans="1:15" ht="12.75" customHeight="1">
      <c r="A387" s="30">
        <v>377</v>
      </c>
      <c r="B387" s="347" t="s">
        <v>485</v>
      </c>
      <c r="C387" s="328">
        <v>250.55</v>
      </c>
      <c r="D387" s="329">
        <v>251.51666666666665</v>
      </c>
      <c r="E387" s="329">
        <v>248.0333333333333</v>
      </c>
      <c r="F387" s="329">
        <v>245.51666666666665</v>
      </c>
      <c r="G387" s="329">
        <v>242.0333333333333</v>
      </c>
      <c r="H387" s="329">
        <v>254.0333333333333</v>
      </c>
      <c r="I387" s="329">
        <v>257.51666666666665</v>
      </c>
      <c r="J387" s="329">
        <v>260.0333333333333</v>
      </c>
      <c r="K387" s="328">
        <v>255</v>
      </c>
      <c r="L387" s="328">
        <v>249</v>
      </c>
      <c r="M387" s="328">
        <v>2.2528700000000002</v>
      </c>
      <c r="N387" s="1"/>
      <c r="O387" s="1"/>
    </row>
    <row r="388" spans="1:15" ht="12.75" customHeight="1">
      <c r="A388" s="30">
        <v>378</v>
      </c>
      <c r="B388" s="347" t="s">
        <v>183</v>
      </c>
      <c r="C388" s="328">
        <v>732.8</v>
      </c>
      <c r="D388" s="329">
        <v>736.7833333333333</v>
      </c>
      <c r="E388" s="329">
        <v>721.56666666666661</v>
      </c>
      <c r="F388" s="329">
        <v>710.33333333333326</v>
      </c>
      <c r="G388" s="329">
        <v>695.11666666666656</v>
      </c>
      <c r="H388" s="329">
        <v>748.01666666666665</v>
      </c>
      <c r="I388" s="329">
        <v>763.23333333333335</v>
      </c>
      <c r="J388" s="329">
        <v>774.4666666666667</v>
      </c>
      <c r="K388" s="328">
        <v>752</v>
      </c>
      <c r="L388" s="328">
        <v>725.55</v>
      </c>
      <c r="M388" s="328">
        <v>4.1720300000000003</v>
      </c>
      <c r="N388" s="1"/>
      <c r="O388" s="1"/>
    </row>
    <row r="389" spans="1:15" ht="12.75" customHeight="1">
      <c r="A389" s="30">
        <v>379</v>
      </c>
      <c r="B389" s="347" t="s">
        <v>487</v>
      </c>
      <c r="C389" s="328">
        <v>2229.25</v>
      </c>
      <c r="D389" s="329">
        <v>2216.3166666666671</v>
      </c>
      <c r="E389" s="329">
        <v>2184.5833333333339</v>
      </c>
      <c r="F389" s="329">
        <v>2139.916666666667</v>
      </c>
      <c r="G389" s="329">
        <v>2108.1833333333338</v>
      </c>
      <c r="H389" s="329">
        <v>2260.983333333334</v>
      </c>
      <c r="I389" s="329">
        <v>2292.7166666666667</v>
      </c>
      <c r="J389" s="329">
        <v>2337.3833333333341</v>
      </c>
      <c r="K389" s="328">
        <v>2248.0500000000002</v>
      </c>
      <c r="L389" s="328">
        <v>2171.65</v>
      </c>
      <c r="M389" s="328">
        <v>0.1618</v>
      </c>
      <c r="N389" s="1"/>
      <c r="O389" s="1"/>
    </row>
    <row r="390" spans="1:15" ht="12.75" customHeight="1">
      <c r="A390" s="30">
        <v>380</v>
      </c>
      <c r="B390" s="347" t="s">
        <v>897</v>
      </c>
      <c r="C390" s="328">
        <v>108.7</v>
      </c>
      <c r="D390" s="329">
        <v>109.40000000000002</v>
      </c>
      <c r="E390" s="329">
        <v>106.90000000000003</v>
      </c>
      <c r="F390" s="329">
        <v>105.10000000000001</v>
      </c>
      <c r="G390" s="329">
        <v>102.60000000000002</v>
      </c>
      <c r="H390" s="329">
        <v>111.20000000000005</v>
      </c>
      <c r="I390" s="329">
        <v>113.70000000000002</v>
      </c>
      <c r="J390" s="329">
        <v>115.50000000000006</v>
      </c>
      <c r="K390" s="328">
        <v>111.9</v>
      </c>
      <c r="L390" s="328">
        <v>107.6</v>
      </c>
      <c r="M390" s="328">
        <v>14.84887</v>
      </c>
      <c r="N390" s="1"/>
      <c r="O390" s="1"/>
    </row>
    <row r="391" spans="1:15" ht="12.75" customHeight="1">
      <c r="A391" s="30">
        <v>381</v>
      </c>
      <c r="B391" s="347" t="s">
        <v>184</v>
      </c>
      <c r="C391" s="328">
        <v>133.30000000000001</v>
      </c>
      <c r="D391" s="329">
        <v>134.68333333333337</v>
      </c>
      <c r="E391" s="329">
        <v>131.21666666666673</v>
      </c>
      <c r="F391" s="329">
        <v>129.13333333333335</v>
      </c>
      <c r="G391" s="329">
        <v>125.66666666666671</v>
      </c>
      <c r="H391" s="329">
        <v>136.76666666666674</v>
      </c>
      <c r="I391" s="329">
        <v>140.23333333333338</v>
      </c>
      <c r="J391" s="329">
        <v>142.31666666666675</v>
      </c>
      <c r="K391" s="328">
        <v>138.15</v>
      </c>
      <c r="L391" s="328">
        <v>132.6</v>
      </c>
      <c r="M391" s="328">
        <v>162.04829000000001</v>
      </c>
      <c r="N391" s="1"/>
      <c r="O391" s="1"/>
    </row>
    <row r="392" spans="1:15" ht="12.75" customHeight="1">
      <c r="A392" s="30">
        <v>382</v>
      </c>
      <c r="B392" s="347" t="s">
        <v>486</v>
      </c>
      <c r="C392" s="328">
        <v>75.599999999999994</v>
      </c>
      <c r="D392" s="329">
        <v>75.966666666666654</v>
      </c>
      <c r="E392" s="329">
        <v>74.633333333333312</v>
      </c>
      <c r="F392" s="329">
        <v>73.666666666666657</v>
      </c>
      <c r="G392" s="329">
        <v>72.333333333333314</v>
      </c>
      <c r="H392" s="329">
        <v>76.933333333333309</v>
      </c>
      <c r="I392" s="329">
        <v>78.266666666666652</v>
      </c>
      <c r="J392" s="329">
        <v>79.233333333333306</v>
      </c>
      <c r="K392" s="328">
        <v>77.3</v>
      </c>
      <c r="L392" s="328">
        <v>75</v>
      </c>
      <c r="M392" s="328">
        <v>20.771599999999999</v>
      </c>
      <c r="N392" s="1"/>
      <c r="O392" s="1"/>
    </row>
    <row r="393" spans="1:15" ht="12.75" customHeight="1">
      <c r="A393" s="30">
        <v>383</v>
      </c>
      <c r="B393" s="347" t="s">
        <v>185</v>
      </c>
      <c r="C393" s="328">
        <v>123.9</v>
      </c>
      <c r="D393" s="329">
        <v>124.35000000000001</v>
      </c>
      <c r="E393" s="329">
        <v>122.60000000000002</v>
      </c>
      <c r="F393" s="329">
        <v>121.30000000000001</v>
      </c>
      <c r="G393" s="329">
        <v>119.55000000000003</v>
      </c>
      <c r="H393" s="329">
        <v>125.65000000000002</v>
      </c>
      <c r="I393" s="329">
        <v>127.39999999999999</v>
      </c>
      <c r="J393" s="329">
        <v>128.70000000000002</v>
      </c>
      <c r="K393" s="328">
        <v>126.1</v>
      </c>
      <c r="L393" s="328">
        <v>123.05</v>
      </c>
      <c r="M393" s="328">
        <v>40.88261</v>
      </c>
      <c r="N393" s="1"/>
      <c r="O393" s="1"/>
    </row>
    <row r="394" spans="1:15" ht="12.75" customHeight="1">
      <c r="A394" s="30">
        <v>384</v>
      </c>
      <c r="B394" s="347" t="s">
        <v>488</v>
      </c>
      <c r="C394" s="328">
        <v>149.19999999999999</v>
      </c>
      <c r="D394" s="329">
        <v>150.88333333333333</v>
      </c>
      <c r="E394" s="329">
        <v>146.81666666666666</v>
      </c>
      <c r="F394" s="329">
        <v>144.43333333333334</v>
      </c>
      <c r="G394" s="329">
        <v>140.36666666666667</v>
      </c>
      <c r="H394" s="329">
        <v>153.26666666666665</v>
      </c>
      <c r="I394" s="329">
        <v>157.33333333333331</v>
      </c>
      <c r="J394" s="329">
        <v>159.71666666666664</v>
      </c>
      <c r="K394" s="328">
        <v>154.94999999999999</v>
      </c>
      <c r="L394" s="328">
        <v>148.5</v>
      </c>
      <c r="M394" s="328">
        <v>24.900289999999998</v>
      </c>
      <c r="N394" s="1"/>
      <c r="O394" s="1"/>
    </row>
    <row r="395" spans="1:15" ht="12.75" customHeight="1">
      <c r="A395" s="30">
        <v>385</v>
      </c>
      <c r="B395" s="347" t="s">
        <v>489</v>
      </c>
      <c r="C395" s="328">
        <v>1166.75</v>
      </c>
      <c r="D395" s="329">
        <v>1175.8</v>
      </c>
      <c r="E395" s="329">
        <v>1151.8499999999999</v>
      </c>
      <c r="F395" s="329">
        <v>1136.95</v>
      </c>
      <c r="G395" s="329">
        <v>1113</v>
      </c>
      <c r="H395" s="329">
        <v>1190.6999999999998</v>
      </c>
      <c r="I395" s="329">
        <v>1214.6500000000001</v>
      </c>
      <c r="J395" s="329">
        <v>1229.5499999999997</v>
      </c>
      <c r="K395" s="328">
        <v>1199.75</v>
      </c>
      <c r="L395" s="328">
        <v>1160.9000000000001</v>
      </c>
      <c r="M395" s="328">
        <v>1.2781800000000001</v>
      </c>
      <c r="N395" s="1"/>
      <c r="O395" s="1"/>
    </row>
    <row r="396" spans="1:15" ht="12.75" customHeight="1">
      <c r="A396" s="30">
        <v>386</v>
      </c>
      <c r="B396" s="347" t="s">
        <v>186</v>
      </c>
      <c r="C396" s="328">
        <v>2392.25</v>
      </c>
      <c r="D396" s="329">
        <v>2385.75</v>
      </c>
      <c r="E396" s="329">
        <v>2366.5</v>
      </c>
      <c r="F396" s="329">
        <v>2340.75</v>
      </c>
      <c r="G396" s="329">
        <v>2321.5</v>
      </c>
      <c r="H396" s="329">
        <v>2411.5</v>
      </c>
      <c r="I396" s="329">
        <v>2430.75</v>
      </c>
      <c r="J396" s="329">
        <v>2456.5</v>
      </c>
      <c r="K396" s="328">
        <v>2405</v>
      </c>
      <c r="L396" s="328">
        <v>2360</v>
      </c>
      <c r="M396" s="328">
        <v>82.979950000000002</v>
      </c>
      <c r="N396" s="1"/>
      <c r="O396" s="1"/>
    </row>
    <row r="397" spans="1:15" ht="12.75" customHeight="1">
      <c r="A397" s="30">
        <v>387</v>
      </c>
      <c r="B397" s="347" t="s">
        <v>847</v>
      </c>
      <c r="C397" s="328">
        <v>498.1</v>
      </c>
      <c r="D397" s="329">
        <v>510.01666666666671</v>
      </c>
      <c r="E397" s="329">
        <v>483.08333333333337</v>
      </c>
      <c r="F397" s="329">
        <v>468.06666666666666</v>
      </c>
      <c r="G397" s="329">
        <v>441.13333333333333</v>
      </c>
      <c r="H397" s="329">
        <v>525.03333333333342</v>
      </c>
      <c r="I397" s="329">
        <v>551.9666666666667</v>
      </c>
      <c r="J397" s="329">
        <v>566.98333333333346</v>
      </c>
      <c r="K397" s="328">
        <v>536.95000000000005</v>
      </c>
      <c r="L397" s="328">
        <v>495</v>
      </c>
      <c r="M397" s="328">
        <v>2.8516499999999998</v>
      </c>
      <c r="N397" s="1"/>
      <c r="O397" s="1"/>
    </row>
    <row r="398" spans="1:15" ht="12.75" customHeight="1">
      <c r="A398" s="30">
        <v>388</v>
      </c>
      <c r="B398" s="347" t="s">
        <v>480</v>
      </c>
      <c r="C398" s="328">
        <v>249.7</v>
      </c>
      <c r="D398" s="329">
        <v>250.11666666666667</v>
      </c>
      <c r="E398" s="329">
        <v>246.73333333333335</v>
      </c>
      <c r="F398" s="329">
        <v>243.76666666666668</v>
      </c>
      <c r="G398" s="329">
        <v>240.38333333333335</v>
      </c>
      <c r="H398" s="329">
        <v>253.08333333333334</v>
      </c>
      <c r="I398" s="329">
        <v>256.4666666666667</v>
      </c>
      <c r="J398" s="329">
        <v>259.43333333333334</v>
      </c>
      <c r="K398" s="328">
        <v>253.5</v>
      </c>
      <c r="L398" s="328">
        <v>247.15</v>
      </c>
      <c r="M398" s="328">
        <v>1.41988</v>
      </c>
      <c r="N398" s="1"/>
      <c r="O398" s="1"/>
    </row>
    <row r="399" spans="1:15" ht="12.75" customHeight="1">
      <c r="A399" s="30">
        <v>389</v>
      </c>
      <c r="B399" s="347" t="s">
        <v>490</v>
      </c>
      <c r="C399" s="328">
        <v>948.3</v>
      </c>
      <c r="D399" s="329">
        <v>950.53333333333342</v>
      </c>
      <c r="E399" s="329">
        <v>937.46666666666681</v>
      </c>
      <c r="F399" s="329">
        <v>926.63333333333344</v>
      </c>
      <c r="G399" s="329">
        <v>913.56666666666683</v>
      </c>
      <c r="H399" s="329">
        <v>961.36666666666679</v>
      </c>
      <c r="I399" s="329">
        <v>974.43333333333339</v>
      </c>
      <c r="J399" s="329">
        <v>985.26666666666677</v>
      </c>
      <c r="K399" s="328">
        <v>963.6</v>
      </c>
      <c r="L399" s="328">
        <v>939.7</v>
      </c>
      <c r="M399" s="328">
        <v>0.43412000000000001</v>
      </c>
      <c r="N399" s="1"/>
      <c r="O399" s="1"/>
    </row>
    <row r="400" spans="1:15" ht="12.75" customHeight="1">
      <c r="A400" s="30">
        <v>390</v>
      </c>
      <c r="B400" s="347" t="s">
        <v>491</v>
      </c>
      <c r="C400" s="328">
        <v>1638.65</v>
      </c>
      <c r="D400" s="329">
        <v>1651.5166666666664</v>
      </c>
      <c r="E400" s="329">
        <v>1614.2333333333329</v>
      </c>
      <c r="F400" s="329">
        <v>1589.8166666666664</v>
      </c>
      <c r="G400" s="329">
        <v>1552.5333333333328</v>
      </c>
      <c r="H400" s="329">
        <v>1675.9333333333329</v>
      </c>
      <c r="I400" s="329">
        <v>1713.2166666666667</v>
      </c>
      <c r="J400" s="329">
        <v>1737.633333333333</v>
      </c>
      <c r="K400" s="328">
        <v>1688.8</v>
      </c>
      <c r="L400" s="328">
        <v>1627.1</v>
      </c>
      <c r="M400" s="328">
        <v>1.64009</v>
      </c>
      <c r="N400" s="1"/>
      <c r="O400" s="1"/>
    </row>
    <row r="401" spans="1:15" ht="12.75" customHeight="1">
      <c r="A401" s="30">
        <v>391</v>
      </c>
      <c r="B401" s="347" t="s">
        <v>482</v>
      </c>
      <c r="C401" s="328">
        <v>32.6</v>
      </c>
      <c r="D401" s="329">
        <v>32.666666666666664</v>
      </c>
      <c r="E401" s="329">
        <v>32.333333333333329</v>
      </c>
      <c r="F401" s="329">
        <v>32.066666666666663</v>
      </c>
      <c r="G401" s="329">
        <v>31.733333333333327</v>
      </c>
      <c r="H401" s="329">
        <v>32.93333333333333</v>
      </c>
      <c r="I401" s="329">
        <v>33.266666666666659</v>
      </c>
      <c r="J401" s="329">
        <v>33.533333333333331</v>
      </c>
      <c r="K401" s="328">
        <v>33</v>
      </c>
      <c r="L401" s="328">
        <v>32.4</v>
      </c>
      <c r="M401" s="328">
        <v>23.28661</v>
      </c>
      <c r="N401" s="1"/>
      <c r="O401" s="1"/>
    </row>
    <row r="402" spans="1:15" ht="12.75" customHeight="1">
      <c r="A402" s="30">
        <v>392</v>
      </c>
      <c r="B402" s="347" t="s">
        <v>187</v>
      </c>
      <c r="C402" s="328">
        <v>99.1</v>
      </c>
      <c r="D402" s="329">
        <v>98.433333333333323</v>
      </c>
      <c r="E402" s="329">
        <v>97.266666666666652</v>
      </c>
      <c r="F402" s="329">
        <v>95.433333333333323</v>
      </c>
      <c r="G402" s="329">
        <v>94.266666666666652</v>
      </c>
      <c r="H402" s="329">
        <v>100.26666666666665</v>
      </c>
      <c r="I402" s="329">
        <v>101.43333333333331</v>
      </c>
      <c r="J402" s="329">
        <v>103.26666666666665</v>
      </c>
      <c r="K402" s="328">
        <v>99.6</v>
      </c>
      <c r="L402" s="328">
        <v>96.6</v>
      </c>
      <c r="M402" s="328">
        <v>415.84244999999999</v>
      </c>
      <c r="N402" s="1"/>
      <c r="O402" s="1"/>
    </row>
    <row r="403" spans="1:15" ht="12.75" customHeight="1">
      <c r="A403" s="30">
        <v>393</v>
      </c>
      <c r="B403" s="347" t="s">
        <v>275</v>
      </c>
      <c r="C403" s="328">
        <v>7228.3</v>
      </c>
      <c r="D403" s="329">
        <v>7262.7666666666664</v>
      </c>
      <c r="E403" s="329">
        <v>7175.5333333333328</v>
      </c>
      <c r="F403" s="329">
        <v>7122.7666666666664</v>
      </c>
      <c r="G403" s="329">
        <v>7035.5333333333328</v>
      </c>
      <c r="H403" s="329">
        <v>7315.5333333333328</v>
      </c>
      <c r="I403" s="329">
        <v>7402.7666666666664</v>
      </c>
      <c r="J403" s="329">
        <v>7455.5333333333328</v>
      </c>
      <c r="K403" s="328">
        <v>7350</v>
      </c>
      <c r="L403" s="328">
        <v>7210</v>
      </c>
      <c r="M403" s="328">
        <v>0.17036000000000001</v>
      </c>
      <c r="N403" s="1"/>
      <c r="O403" s="1"/>
    </row>
    <row r="404" spans="1:15" ht="12.75" customHeight="1">
      <c r="A404" s="30">
        <v>394</v>
      </c>
      <c r="B404" s="347" t="s">
        <v>274</v>
      </c>
      <c r="C404" s="328">
        <v>804.85</v>
      </c>
      <c r="D404" s="329">
        <v>807.78333333333342</v>
      </c>
      <c r="E404" s="329">
        <v>799.11666666666679</v>
      </c>
      <c r="F404" s="329">
        <v>793.38333333333333</v>
      </c>
      <c r="G404" s="329">
        <v>784.7166666666667</v>
      </c>
      <c r="H404" s="329">
        <v>813.51666666666688</v>
      </c>
      <c r="I404" s="329">
        <v>822.18333333333362</v>
      </c>
      <c r="J404" s="329">
        <v>827.91666666666697</v>
      </c>
      <c r="K404" s="328">
        <v>816.45</v>
      </c>
      <c r="L404" s="328">
        <v>802.05</v>
      </c>
      <c r="M404" s="328">
        <v>13.585150000000001</v>
      </c>
      <c r="N404" s="1"/>
      <c r="O404" s="1"/>
    </row>
    <row r="405" spans="1:15" ht="12.75" customHeight="1">
      <c r="A405" s="30">
        <v>395</v>
      </c>
      <c r="B405" s="347" t="s">
        <v>188</v>
      </c>
      <c r="C405" s="328">
        <v>1050.05</v>
      </c>
      <c r="D405" s="329">
        <v>1047.7333333333333</v>
      </c>
      <c r="E405" s="329">
        <v>1038.3666666666668</v>
      </c>
      <c r="F405" s="329">
        <v>1026.6833333333334</v>
      </c>
      <c r="G405" s="329">
        <v>1017.3166666666668</v>
      </c>
      <c r="H405" s="329">
        <v>1059.4166666666667</v>
      </c>
      <c r="I405" s="329">
        <v>1068.7833333333331</v>
      </c>
      <c r="J405" s="329">
        <v>1080.4666666666667</v>
      </c>
      <c r="K405" s="328">
        <v>1057.0999999999999</v>
      </c>
      <c r="L405" s="328">
        <v>1036.05</v>
      </c>
      <c r="M405" s="328">
        <v>15.80932</v>
      </c>
      <c r="N405" s="1"/>
      <c r="O405" s="1"/>
    </row>
    <row r="406" spans="1:15" ht="12.75" customHeight="1">
      <c r="A406" s="30">
        <v>396</v>
      </c>
      <c r="B406" s="347" t="s">
        <v>189</v>
      </c>
      <c r="C406" s="328">
        <v>468.7</v>
      </c>
      <c r="D406" s="329">
        <v>469</v>
      </c>
      <c r="E406" s="329">
        <v>461.35</v>
      </c>
      <c r="F406" s="329">
        <v>454</v>
      </c>
      <c r="G406" s="329">
        <v>446.35</v>
      </c>
      <c r="H406" s="329">
        <v>476.35</v>
      </c>
      <c r="I406" s="329">
        <v>484</v>
      </c>
      <c r="J406" s="329">
        <v>491.35</v>
      </c>
      <c r="K406" s="328">
        <v>476.65</v>
      </c>
      <c r="L406" s="328">
        <v>461.65</v>
      </c>
      <c r="M406" s="328">
        <v>345.53298999999998</v>
      </c>
      <c r="N406" s="1"/>
      <c r="O406" s="1"/>
    </row>
    <row r="407" spans="1:15" ht="12.75" customHeight="1">
      <c r="A407" s="30">
        <v>397</v>
      </c>
      <c r="B407" s="347" t="s">
        <v>495</v>
      </c>
      <c r="C407" s="328">
        <v>1810.3</v>
      </c>
      <c r="D407" s="329">
        <v>1832.05</v>
      </c>
      <c r="E407" s="329">
        <v>1776.25</v>
      </c>
      <c r="F407" s="329">
        <v>1742.2</v>
      </c>
      <c r="G407" s="329">
        <v>1686.4</v>
      </c>
      <c r="H407" s="329">
        <v>1866.1</v>
      </c>
      <c r="I407" s="329">
        <v>1921.8999999999996</v>
      </c>
      <c r="J407" s="329">
        <v>1955.9499999999998</v>
      </c>
      <c r="K407" s="328">
        <v>1887.85</v>
      </c>
      <c r="L407" s="328">
        <v>1798</v>
      </c>
      <c r="M407" s="328">
        <v>0.68184999999999996</v>
      </c>
      <c r="N407" s="1"/>
      <c r="O407" s="1"/>
    </row>
    <row r="408" spans="1:15" ht="12.75" customHeight="1">
      <c r="A408" s="30">
        <v>398</v>
      </c>
      <c r="B408" s="347" t="s">
        <v>496</v>
      </c>
      <c r="C408" s="328">
        <v>107.6</v>
      </c>
      <c r="D408" s="329">
        <v>108.90000000000002</v>
      </c>
      <c r="E408" s="329">
        <v>105.85000000000004</v>
      </c>
      <c r="F408" s="329">
        <v>104.10000000000002</v>
      </c>
      <c r="G408" s="329">
        <v>101.05000000000004</v>
      </c>
      <c r="H408" s="329">
        <v>110.65000000000003</v>
      </c>
      <c r="I408" s="329">
        <v>113.70000000000002</v>
      </c>
      <c r="J408" s="329">
        <v>115.45000000000003</v>
      </c>
      <c r="K408" s="328">
        <v>111.95</v>
      </c>
      <c r="L408" s="328">
        <v>107.15</v>
      </c>
      <c r="M408" s="328">
        <v>7.7130099999999997</v>
      </c>
      <c r="N408" s="1"/>
      <c r="O408" s="1"/>
    </row>
    <row r="409" spans="1:15" ht="12.75" customHeight="1">
      <c r="A409" s="30">
        <v>399</v>
      </c>
      <c r="B409" s="347" t="s">
        <v>501</v>
      </c>
      <c r="C409" s="328">
        <v>115.85</v>
      </c>
      <c r="D409" s="329">
        <v>116.61666666666667</v>
      </c>
      <c r="E409" s="329">
        <v>114.73333333333335</v>
      </c>
      <c r="F409" s="329">
        <v>113.61666666666667</v>
      </c>
      <c r="G409" s="329">
        <v>111.73333333333335</v>
      </c>
      <c r="H409" s="329">
        <v>117.73333333333335</v>
      </c>
      <c r="I409" s="329">
        <v>119.61666666666667</v>
      </c>
      <c r="J409" s="329">
        <v>120.73333333333335</v>
      </c>
      <c r="K409" s="328">
        <v>118.5</v>
      </c>
      <c r="L409" s="328">
        <v>115.5</v>
      </c>
      <c r="M409" s="328">
        <v>15.61157</v>
      </c>
      <c r="N409" s="1"/>
      <c r="O409" s="1"/>
    </row>
    <row r="410" spans="1:15" ht="12.75" customHeight="1">
      <c r="A410" s="30">
        <v>400</v>
      </c>
      <c r="B410" s="347" t="s">
        <v>497</v>
      </c>
      <c r="C410" s="328">
        <v>128.1</v>
      </c>
      <c r="D410" s="329">
        <v>128.86666666666667</v>
      </c>
      <c r="E410" s="329">
        <v>125.73333333333335</v>
      </c>
      <c r="F410" s="329">
        <v>123.36666666666667</v>
      </c>
      <c r="G410" s="329">
        <v>120.23333333333335</v>
      </c>
      <c r="H410" s="329">
        <v>131.23333333333335</v>
      </c>
      <c r="I410" s="329">
        <v>134.36666666666667</v>
      </c>
      <c r="J410" s="329">
        <v>136.73333333333335</v>
      </c>
      <c r="K410" s="328">
        <v>132</v>
      </c>
      <c r="L410" s="328">
        <v>126.5</v>
      </c>
      <c r="M410" s="328">
        <v>19.09826</v>
      </c>
      <c r="N410" s="1"/>
      <c r="O410" s="1"/>
    </row>
    <row r="411" spans="1:15" ht="12.75" customHeight="1">
      <c r="A411" s="30">
        <v>401</v>
      </c>
      <c r="B411" s="347" t="s">
        <v>499</v>
      </c>
      <c r="C411" s="328">
        <v>3422.6</v>
      </c>
      <c r="D411" s="329">
        <v>3479.2166666666672</v>
      </c>
      <c r="E411" s="329">
        <v>3333.4333333333343</v>
      </c>
      <c r="F411" s="329">
        <v>3244.2666666666673</v>
      </c>
      <c r="G411" s="329">
        <v>3098.4833333333345</v>
      </c>
      <c r="H411" s="329">
        <v>3568.3833333333341</v>
      </c>
      <c r="I411" s="329">
        <v>3714.166666666667</v>
      </c>
      <c r="J411" s="329">
        <v>3803.3333333333339</v>
      </c>
      <c r="K411" s="328">
        <v>3625</v>
      </c>
      <c r="L411" s="328">
        <v>3390.05</v>
      </c>
      <c r="M411" s="328">
        <v>0.53747</v>
      </c>
      <c r="N411" s="1"/>
      <c r="O411" s="1"/>
    </row>
    <row r="412" spans="1:15" ht="12.75" customHeight="1">
      <c r="A412" s="30">
        <v>402</v>
      </c>
      <c r="B412" s="347" t="s">
        <v>498</v>
      </c>
      <c r="C412" s="328">
        <v>548.79999999999995</v>
      </c>
      <c r="D412" s="329">
        <v>550.4</v>
      </c>
      <c r="E412" s="329">
        <v>540.79999999999995</v>
      </c>
      <c r="F412" s="329">
        <v>532.79999999999995</v>
      </c>
      <c r="G412" s="329">
        <v>523.19999999999993</v>
      </c>
      <c r="H412" s="329">
        <v>558.4</v>
      </c>
      <c r="I412" s="329">
        <v>568.00000000000011</v>
      </c>
      <c r="J412" s="329">
        <v>576</v>
      </c>
      <c r="K412" s="328">
        <v>560</v>
      </c>
      <c r="L412" s="328">
        <v>542.4</v>
      </c>
      <c r="M412" s="328">
        <v>1.1805099999999999</v>
      </c>
      <c r="N412" s="1"/>
      <c r="O412" s="1"/>
    </row>
    <row r="413" spans="1:15" ht="12.75" customHeight="1">
      <c r="A413" s="30">
        <v>403</v>
      </c>
      <c r="B413" s="347" t="s">
        <v>500</v>
      </c>
      <c r="C413" s="328">
        <v>415.9</v>
      </c>
      <c r="D413" s="329">
        <v>418.25</v>
      </c>
      <c r="E413" s="329">
        <v>406.65</v>
      </c>
      <c r="F413" s="329">
        <v>397.4</v>
      </c>
      <c r="G413" s="329">
        <v>385.79999999999995</v>
      </c>
      <c r="H413" s="329">
        <v>427.5</v>
      </c>
      <c r="I413" s="329">
        <v>439.1</v>
      </c>
      <c r="J413" s="329">
        <v>448.35</v>
      </c>
      <c r="K413" s="328">
        <v>429.85</v>
      </c>
      <c r="L413" s="328">
        <v>409</v>
      </c>
      <c r="M413" s="328">
        <v>1.6477999999999999</v>
      </c>
      <c r="N413" s="1"/>
      <c r="O413" s="1"/>
    </row>
    <row r="414" spans="1:15" ht="12.75" customHeight="1">
      <c r="A414" s="30">
        <v>404</v>
      </c>
      <c r="B414" s="347" t="s">
        <v>190</v>
      </c>
      <c r="C414" s="328">
        <v>22197.599999999999</v>
      </c>
      <c r="D414" s="329">
        <v>22332.5</v>
      </c>
      <c r="E414" s="329">
        <v>21915.1</v>
      </c>
      <c r="F414" s="329">
        <v>21632.6</v>
      </c>
      <c r="G414" s="329">
        <v>21215.199999999997</v>
      </c>
      <c r="H414" s="329">
        <v>22615</v>
      </c>
      <c r="I414" s="329">
        <v>23032.400000000001</v>
      </c>
      <c r="J414" s="329">
        <v>23314.9</v>
      </c>
      <c r="K414" s="328">
        <v>22749.9</v>
      </c>
      <c r="L414" s="328">
        <v>22050</v>
      </c>
      <c r="M414" s="328">
        <v>3.42415</v>
      </c>
      <c r="N414" s="1"/>
      <c r="O414" s="1"/>
    </row>
    <row r="415" spans="1:15" ht="12.75" customHeight="1">
      <c r="A415" s="30">
        <v>405</v>
      </c>
      <c r="B415" s="347" t="s">
        <v>502</v>
      </c>
      <c r="C415" s="328">
        <v>1524.75</v>
      </c>
      <c r="D415" s="329">
        <v>1533.95</v>
      </c>
      <c r="E415" s="329">
        <v>1497.9</v>
      </c>
      <c r="F415" s="329">
        <v>1471.05</v>
      </c>
      <c r="G415" s="329">
        <v>1435</v>
      </c>
      <c r="H415" s="329">
        <v>1560.8000000000002</v>
      </c>
      <c r="I415" s="329">
        <v>1596.85</v>
      </c>
      <c r="J415" s="329">
        <v>1623.7000000000003</v>
      </c>
      <c r="K415" s="328">
        <v>1570</v>
      </c>
      <c r="L415" s="328">
        <v>1507.1</v>
      </c>
      <c r="M415" s="328">
        <v>0.43063000000000001</v>
      </c>
      <c r="N415" s="1"/>
      <c r="O415" s="1"/>
    </row>
    <row r="416" spans="1:15" ht="12.75" customHeight="1">
      <c r="A416" s="30">
        <v>406</v>
      </c>
      <c r="B416" s="347" t="s">
        <v>191</v>
      </c>
      <c r="C416" s="328">
        <v>2322.9499999999998</v>
      </c>
      <c r="D416" s="329">
        <v>2321.9833333333331</v>
      </c>
      <c r="E416" s="329">
        <v>2285.9666666666662</v>
      </c>
      <c r="F416" s="329">
        <v>2248.9833333333331</v>
      </c>
      <c r="G416" s="329">
        <v>2212.9666666666662</v>
      </c>
      <c r="H416" s="329">
        <v>2358.9666666666662</v>
      </c>
      <c r="I416" s="329">
        <v>2394.9833333333336</v>
      </c>
      <c r="J416" s="329">
        <v>2431.9666666666662</v>
      </c>
      <c r="K416" s="328">
        <v>2358</v>
      </c>
      <c r="L416" s="328">
        <v>2285</v>
      </c>
      <c r="M416" s="328">
        <v>1.80209</v>
      </c>
      <c r="N416" s="1"/>
      <c r="O416" s="1"/>
    </row>
    <row r="417" spans="1:15" ht="12.75" customHeight="1">
      <c r="A417" s="30">
        <v>407</v>
      </c>
      <c r="B417" s="347" t="s">
        <v>492</v>
      </c>
      <c r="C417" s="328">
        <v>472.8</v>
      </c>
      <c r="D417" s="329">
        <v>478.01666666666665</v>
      </c>
      <c r="E417" s="329">
        <v>461.0333333333333</v>
      </c>
      <c r="F417" s="329">
        <v>449.26666666666665</v>
      </c>
      <c r="G417" s="329">
        <v>432.2833333333333</v>
      </c>
      <c r="H417" s="329">
        <v>489.7833333333333</v>
      </c>
      <c r="I417" s="329">
        <v>506.76666666666665</v>
      </c>
      <c r="J417" s="329">
        <v>518.5333333333333</v>
      </c>
      <c r="K417" s="328">
        <v>495</v>
      </c>
      <c r="L417" s="328">
        <v>466.25</v>
      </c>
      <c r="M417" s="328">
        <v>1.07019</v>
      </c>
      <c r="N417" s="1"/>
      <c r="O417" s="1"/>
    </row>
    <row r="418" spans="1:15" ht="12.75" customHeight="1">
      <c r="A418" s="30">
        <v>408</v>
      </c>
      <c r="B418" s="347" t="s">
        <v>493</v>
      </c>
      <c r="C418" s="328">
        <v>28.95</v>
      </c>
      <c r="D418" s="329">
        <v>29.033333333333331</v>
      </c>
      <c r="E418" s="329">
        <v>28.816666666666663</v>
      </c>
      <c r="F418" s="329">
        <v>28.68333333333333</v>
      </c>
      <c r="G418" s="329">
        <v>28.466666666666661</v>
      </c>
      <c r="H418" s="329">
        <v>29.166666666666664</v>
      </c>
      <c r="I418" s="329">
        <v>29.383333333333333</v>
      </c>
      <c r="J418" s="329">
        <v>29.516666666666666</v>
      </c>
      <c r="K418" s="328">
        <v>29.25</v>
      </c>
      <c r="L418" s="328">
        <v>28.9</v>
      </c>
      <c r="M418" s="328">
        <v>21.195060000000002</v>
      </c>
      <c r="N418" s="1"/>
      <c r="O418" s="1"/>
    </row>
    <row r="419" spans="1:15" ht="12.75" customHeight="1">
      <c r="A419" s="30">
        <v>409</v>
      </c>
      <c r="B419" s="347" t="s">
        <v>494</v>
      </c>
      <c r="C419" s="328">
        <v>3346.8</v>
      </c>
      <c r="D419" s="329">
        <v>3362.9333333333329</v>
      </c>
      <c r="E419" s="329">
        <v>3303.8666666666659</v>
      </c>
      <c r="F419" s="329">
        <v>3260.9333333333329</v>
      </c>
      <c r="G419" s="329">
        <v>3201.8666666666659</v>
      </c>
      <c r="H419" s="329">
        <v>3405.8666666666659</v>
      </c>
      <c r="I419" s="329">
        <v>3464.9333333333325</v>
      </c>
      <c r="J419" s="329">
        <v>3507.8666666666659</v>
      </c>
      <c r="K419" s="328">
        <v>3422</v>
      </c>
      <c r="L419" s="328">
        <v>3320</v>
      </c>
      <c r="M419" s="328">
        <v>0.14393</v>
      </c>
      <c r="N419" s="1"/>
      <c r="O419" s="1"/>
    </row>
    <row r="420" spans="1:15" ht="12.75" customHeight="1">
      <c r="A420" s="30">
        <v>410</v>
      </c>
      <c r="B420" s="347" t="s">
        <v>503</v>
      </c>
      <c r="C420" s="328">
        <v>746.7</v>
      </c>
      <c r="D420" s="329">
        <v>761.18333333333339</v>
      </c>
      <c r="E420" s="329">
        <v>729.36666666666679</v>
      </c>
      <c r="F420" s="329">
        <v>712.03333333333342</v>
      </c>
      <c r="G420" s="329">
        <v>680.21666666666681</v>
      </c>
      <c r="H420" s="329">
        <v>778.51666666666677</v>
      </c>
      <c r="I420" s="329">
        <v>810.33333333333337</v>
      </c>
      <c r="J420" s="329">
        <v>827.66666666666674</v>
      </c>
      <c r="K420" s="328">
        <v>793</v>
      </c>
      <c r="L420" s="328">
        <v>743.85</v>
      </c>
      <c r="M420" s="328">
        <v>4.73142</v>
      </c>
      <c r="N420" s="1"/>
      <c r="O420" s="1"/>
    </row>
    <row r="421" spans="1:15" ht="12.75" customHeight="1">
      <c r="A421" s="30">
        <v>411</v>
      </c>
      <c r="B421" s="347" t="s">
        <v>505</v>
      </c>
      <c r="C421" s="328">
        <v>697.85</v>
      </c>
      <c r="D421" s="329">
        <v>697.96666666666658</v>
      </c>
      <c r="E421" s="329">
        <v>681.93333333333317</v>
      </c>
      <c r="F421" s="329">
        <v>666.01666666666654</v>
      </c>
      <c r="G421" s="329">
        <v>649.98333333333312</v>
      </c>
      <c r="H421" s="329">
        <v>713.88333333333321</v>
      </c>
      <c r="I421" s="329">
        <v>729.91666666666674</v>
      </c>
      <c r="J421" s="329">
        <v>745.83333333333326</v>
      </c>
      <c r="K421" s="328">
        <v>714</v>
      </c>
      <c r="L421" s="328">
        <v>682.05</v>
      </c>
      <c r="M421" s="328">
        <v>1.5221499999999999</v>
      </c>
      <c r="N421" s="1"/>
      <c r="O421" s="1"/>
    </row>
    <row r="422" spans="1:15" ht="12.75" customHeight="1">
      <c r="A422" s="30">
        <v>412</v>
      </c>
      <c r="B422" s="347" t="s">
        <v>504</v>
      </c>
      <c r="C422" s="328">
        <v>2419</v>
      </c>
      <c r="D422" s="329">
        <v>2439.1833333333334</v>
      </c>
      <c r="E422" s="329">
        <v>2385.8166666666666</v>
      </c>
      <c r="F422" s="329">
        <v>2352.6333333333332</v>
      </c>
      <c r="G422" s="329">
        <v>2299.2666666666664</v>
      </c>
      <c r="H422" s="329">
        <v>2472.3666666666668</v>
      </c>
      <c r="I422" s="329">
        <v>2525.7333333333336</v>
      </c>
      <c r="J422" s="329">
        <v>2558.916666666667</v>
      </c>
      <c r="K422" s="328">
        <v>2492.5500000000002</v>
      </c>
      <c r="L422" s="328">
        <v>2406</v>
      </c>
      <c r="M422" s="328">
        <v>0.151</v>
      </c>
      <c r="N422" s="1"/>
      <c r="O422" s="1"/>
    </row>
    <row r="423" spans="1:15" ht="12.75" customHeight="1">
      <c r="A423" s="30">
        <v>413</v>
      </c>
      <c r="B423" s="347" t="s">
        <v>898</v>
      </c>
      <c r="C423" s="328">
        <v>602.35</v>
      </c>
      <c r="D423" s="329">
        <v>602.61666666666667</v>
      </c>
      <c r="E423" s="329">
        <v>591.73333333333335</v>
      </c>
      <c r="F423" s="329">
        <v>581.11666666666667</v>
      </c>
      <c r="G423" s="329">
        <v>570.23333333333335</v>
      </c>
      <c r="H423" s="329">
        <v>613.23333333333335</v>
      </c>
      <c r="I423" s="329">
        <v>624.11666666666679</v>
      </c>
      <c r="J423" s="329">
        <v>634.73333333333335</v>
      </c>
      <c r="K423" s="328">
        <v>613.5</v>
      </c>
      <c r="L423" s="328">
        <v>592</v>
      </c>
      <c r="M423" s="328">
        <v>17.099979999999999</v>
      </c>
      <c r="N423" s="1"/>
      <c r="O423" s="1"/>
    </row>
    <row r="424" spans="1:15" ht="12.75" customHeight="1">
      <c r="A424" s="30">
        <v>414</v>
      </c>
      <c r="B424" s="347" t="s">
        <v>506</v>
      </c>
      <c r="C424" s="328">
        <v>781.25</v>
      </c>
      <c r="D424" s="329">
        <v>780.73333333333323</v>
      </c>
      <c r="E424" s="329">
        <v>769.51666666666642</v>
      </c>
      <c r="F424" s="329">
        <v>757.78333333333319</v>
      </c>
      <c r="G424" s="329">
        <v>746.56666666666638</v>
      </c>
      <c r="H424" s="329">
        <v>792.46666666666647</v>
      </c>
      <c r="I424" s="329">
        <v>803.68333333333339</v>
      </c>
      <c r="J424" s="329">
        <v>815.41666666666652</v>
      </c>
      <c r="K424" s="328">
        <v>791.95</v>
      </c>
      <c r="L424" s="328">
        <v>769</v>
      </c>
      <c r="M424" s="328">
        <v>1.41588</v>
      </c>
      <c r="N424" s="1"/>
      <c r="O424" s="1"/>
    </row>
    <row r="425" spans="1:15" ht="12.75" customHeight="1">
      <c r="A425" s="30">
        <v>415</v>
      </c>
      <c r="B425" s="347" t="s">
        <v>507</v>
      </c>
      <c r="C425" s="328">
        <v>350.7</v>
      </c>
      <c r="D425" s="329">
        <v>356.43333333333334</v>
      </c>
      <c r="E425" s="329">
        <v>342.26666666666665</v>
      </c>
      <c r="F425" s="329">
        <v>333.83333333333331</v>
      </c>
      <c r="G425" s="329">
        <v>319.66666666666663</v>
      </c>
      <c r="H425" s="329">
        <v>364.86666666666667</v>
      </c>
      <c r="I425" s="329">
        <v>379.0333333333333</v>
      </c>
      <c r="J425" s="329">
        <v>387.4666666666667</v>
      </c>
      <c r="K425" s="328">
        <v>370.6</v>
      </c>
      <c r="L425" s="328">
        <v>348</v>
      </c>
      <c r="M425" s="328">
        <v>2.9947499999999998</v>
      </c>
      <c r="N425" s="1"/>
      <c r="O425" s="1"/>
    </row>
    <row r="426" spans="1:15" ht="12.75" customHeight="1">
      <c r="A426" s="30">
        <v>416</v>
      </c>
      <c r="B426" s="347" t="s">
        <v>515</v>
      </c>
      <c r="C426" s="328">
        <v>275</v>
      </c>
      <c r="D426" s="329">
        <v>277.88333333333333</v>
      </c>
      <c r="E426" s="329">
        <v>269.36666666666667</v>
      </c>
      <c r="F426" s="329">
        <v>263.73333333333335</v>
      </c>
      <c r="G426" s="329">
        <v>255.2166666666667</v>
      </c>
      <c r="H426" s="329">
        <v>283.51666666666665</v>
      </c>
      <c r="I426" s="329">
        <v>292.0333333333333</v>
      </c>
      <c r="J426" s="329">
        <v>297.66666666666663</v>
      </c>
      <c r="K426" s="328">
        <v>286.39999999999998</v>
      </c>
      <c r="L426" s="328">
        <v>272.25</v>
      </c>
      <c r="M426" s="328">
        <v>8.3026300000000006</v>
      </c>
      <c r="N426" s="1"/>
      <c r="O426" s="1"/>
    </row>
    <row r="427" spans="1:15" ht="12.75" customHeight="1">
      <c r="A427" s="30">
        <v>417</v>
      </c>
      <c r="B427" s="347" t="s">
        <v>508</v>
      </c>
      <c r="C427" s="328">
        <v>60.55</v>
      </c>
      <c r="D427" s="329">
        <v>60.85</v>
      </c>
      <c r="E427" s="329">
        <v>59.75</v>
      </c>
      <c r="F427" s="329">
        <v>58.949999999999996</v>
      </c>
      <c r="G427" s="329">
        <v>57.849999999999994</v>
      </c>
      <c r="H427" s="329">
        <v>61.650000000000006</v>
      </c>
      <c r="I427" s="329">
        <v>62.750000000000014</v>
      </c>
      <c r="J427" s="329">
        <v>63.550000000000011</v>
      </c>
      <c r="K427" s="328">
        <v>61.95</v>
      </c>
      <c r="L427" s="328">
        <v>60.05</v>
      </c>
      <c r="M427" s="328">
        <v>71.895470000000003</v>
      </c>
      <c r="N427" s="1"/>
      <c r="O427" s="1"/>
    </row>
    <row r="428" spans="1:15" ht="12.75" customHeight="1">
      <c r="A428" s="30">
        <v>418</v>
      </c>
      <c r="B428" s="347" t="s">
        <v>192</v>
      </c>
      <c r="C428" s="328">
        <v>2284.6999999999998</v>
      </c>
      <c r="D428" s="329">
        <v>2278.5666666666666</v>
      </c>
      <c r="E428" s="329">
        <v>2253.1333333333332</v>
      </c>
      <c r="F428" s="329">
        <v>2221.5666666666666</v>
      </c>
      <c r="G428" s="329">
        <v>2196.1333333333332</v>
      </c>
      <c r="H428" s="329">
        <v>2310.1333333333332</v>
      </c>
      <c r="I428" s="329">
        <v>2335.5666666666666</v>
      </c>
      <c r="J428" s="329">
        <v>2367.1333333333332</v>
      </c>
      <c r="K428" s="328">
        <v>2304</v>
      </c>
      <c r="L428" s="328">
        <v>2247</v>
      </c>
      <c r="M428" s="328">
        <v>6.3105500000000001</v>
      </c>
      <c r="N428" s="1"/>
      <c r="O428" s="1"/>
    </row>
    <row r="429" spans="1:15" ht="12.75" customHeight="1">
      <c r="A429" s="30">
        <v>419</v>
      </c>
      <c r="B429" s="347" t="s">
        <v>193</v>
      </c>
      <c r="C429" s="328">
        <v>1079.5</v>
      </c>
      <c r="D429" s="329">
        <v>1078.2</v>
      </c>
      <c r="E429" s="329">
        <v>1056.4000000000001</v>
      </c>
      <c r="F429" s="329">
        <v>1033.3</v>
      </c>
      <c r="G429" s="329">
        <v>1011.5</v>
      </c>
      <c r="H429" s="329">
        <v>1101.3000000000002</v>
      </c>
      <c r="I429" s="329">
        <v>1123.0999999999999</v>
      </c>
      <c r="J429" s="329">
        <v>1146.2000000000003</v>
      </c>
      <c r="K429" s="328">
        <v>1100</v>
      </c>
      <c r="L429" s="328">
        <v>1055.0999999999999</v>
      </c>
      <c r="M429" s="328">
        <v>16.69933</v>
      </c>
      <c r="N429" s="1"/>
      <c r="O429" s="1"/>
    </row>
    <row r="430" spans="1:15" ht="12.75" customHeight="1">
      <c r="A430" s="30">
        <v>420</v>
      </c>
      <c r="B430" s="347" t="s">
        <v>512</v>
      </c>
      <c r="C430" s="328">
        <v>329.45</v>
      </c>
      <c r="D430" s="329">
        <v>330.78333333333336</v>
      </c>
      <c r="E430" s="329">
        <v>323.76666666666671</v>
      </c>
      <c r="F430" s="329">
        <v>318.08333333333337</v>
      </c>
      <c r="G430" s="329">
        <v>311.06666666666672</v>
      </c>
      <c r="H430" s="329">
        <v>336.4666666666667</v>
      </c>
      <c r="I430" s="329">
        <v>343.48333333333335</v>
      </c>
      <c r="J430" s="329">
        <v>349.16666666666669</v>
      </c>
      <c r="K430" s="328">
        <v>337.8</v>
      </c>
      <c r="L430" s="328">
        <v>325.10000000000002</v>
      </c>
      <c r="M430" s="328">
        <v>7.6650099999999997</v>
      </c>
      <c r="N430" s="1"/>
      <c r="O430" s="1"/>
    </row>
    <row r="431" spans="1:15" ht="12.75" customHeight="1">
      <c r="A431" s="30">
        <v>421</v>
      </c>
      <c r="B431" s="347" t="s">
        <v>509</v>
      </c>
      <c r="C431" s="328">
        <v>94.55</v>
      </c>
      <c r="D431" s="329">
        <v>92.75</v>
      </c>
      <c r="E431" s="329">
        <v>89.1</v>
      </c>
      <c r="F431" s="329">
        <v>83.649999999999991</v>
      </c>
      <c r="G431" s="329">
        <v>79.999999999999986</v>
      </c>
      <c r="H431" s="329">
        <v>98.2</v>
      </c>
      <c r="I431" s="329">
        <v>101.85000000000001</v>
      </c>
      <c r="J431" s="329">
        <v>107.30000000000001</v>
      </c>
      <c r="K431" s="328">
        <v>96.4</v>
      </c>
      <c r="L431" s="328">
        <v>87.3</v>
      </c>
      <c r="M431" s="328">
        <v>5.6521499999999998</v>
      </c>
      <c r="N431" s="1"/>
      <c r="O431" s="1"/>
    </row>
    <row r="432" spans="1:15" ht="12.75" customHeight="1">
      <c r="A432" s="30">
        <v>422</v>
      </c>
      <c r="B432" s="347" t="s">
        <v>511</v>
      </c>
      <c r="C432" s="328">
        <v>181.65</v>
      </c>
      <c r="D432" s="329">
        <v>183.9</v>
      </c>
      <c r="E432" s="329">
        <v>178.85000000000002</v>
      </c>
      <c r="F432" s="329">
        <v>176.05</v>
      </c>
      <c r="G432" s="329">
        <v>171.00000000000003</v>
      </c>
      <c r="H432" s="329">
        <v>186.70000000000002</v>
      </c>
      <c r="I432" s="329">
        <v>191.75000000000003</v>
      </c>
      <c r="J432" s="329">
        <v>194.55</v>
      </c>
      <c r="K432" s="328">
        <v>188.95</v>
      </c>
      <c r="L432" s="328">
        <v>181.1</v>
      </c>
      <c r="M432" s="328">
        <v>8.4594100000000001</v>
      </c>
      <c r="N432" s="1"/>
      <c r="O432" s="1"/>
    </row>
    <row r="433" spans="1:15" ht="12.75" customHeight="1">
      <c r="A433" s="30">
        <v>423</v>
      </c>
      <c r="B433" s="347" t="s">
        <v>513</v>
      </c>
      <c r="C433" s="328">
        <v>534.4</v>
      </c>
      <c r="D433" s="329">
        <v>536.36666666666667</v>
      </c>
      <c r="E433" s="329">
        <v>528.13333333333333</v>
      </c>
      <c r="F433" s="329">
        <v>521.86666666666667</v>
      </c>
      <c r="G433" s="329">
        <v>513.63333333333333</v>
      </c>
      <c r="H433" s="329">
        <v>542.63333333333333</v>
      </c>
      <c r="I433" s="329">
        <v>550.86666666666667</v>
      </c>
      <c r="J433" s="329">
        <v>557.13333333333333</v>
      </c>
      <c r="K433" s="328">
        <v>544.6</v>
      </c>
      <c r="L433" s="328">
        <v>530.1</v>
      </c>
      <c r="M433" s="328">
        <v>0.63441000000000003</v>
      </c>
      <c r="N433" s="1"/>
      <c r="O433" s="1"/>
    </row>
    <row r="434" spans="1:15" ht="12.75" customHeight="1">
      <c r="A434" s="30">
        <v>424</v>
      </c>
      <c r="B434" s="347" t="s">
        <v>514</v>
      </c>
      <c r="C434" s="328">
        <v>394.5</v>
      </c>
      <c r="D434" s="329">
        <v>393.66666666666669</v>
      </c>
      <c r="E434" s="329">
        <v>389.83333333333337</v>
      </c>
      <c r="F434" s="329">
        <v>385.16666666666669</v>
      </c>
      <c r="G434" s="329">
        <v>381.33333333333337</v>
      </c>
      <c r="H434" s="329">
        <v>398.33333333333337</v>
      </c>
      <c r="I434" s="329">
        <v>402.16666666666674</v>
      </c>
      <c r="J434" s="329">
        <v>406.83333333333337</v>
      </c>
      <c r="K434" s="328">
        <v>397.5</v>
      </c>
      <c r="L434" s="328">
        <v>389</v>
      </c>
      <c r="M434" s="328">
        <v>2.7544</v>
      </c>
      <c r="N434" s="1"/>
      <c r="O434" s="1"/>
    </row>
    <row r="435" spans="1:15" ht="12.75" customHeight="1">
      <c r="A435" s="30">
        <v>425</v>
      </c>
      <c r="B435" s="347" t="s">
        <v>516</v>
      </c>
      <c r="C435" s="328">
        <v>1900.7</v>
      </c>
      <c r="D435" s="329">
        <v>1876.6166666666668</v>
      </c>
      <c r="E435" s="329">
        <v>1835.2333333333336</v>
      </c>
      <c r="F435" s="329">
        <v>1769.7666666666669</v>
      </c>
      <c r="G435" s="329">
        <v>1728.3833333333337</v>
      </c>
      <c r="H435" s="329">
        <v>1942.0833333333335</v>
      </c>
      <c r="I435" s="329">
        <v>1983.4666666666667</v>
      </c>
      <c r="J435" s="329">
        <v>2048.9333333333334</v>
      </c>
      <c r="K435" s="328">
        <v>1918</v>
      </c>
      <c r="L435" s="328">
        <v>1811.15</v>
      </c>
      <c r="M435" s="328">
        <v>1.8769499999999999</v>
      </c>
      <c r="N435" s="1"/>
      <c r="O435" s="1"/>
    </row>
    <row r="436" spans="1:15" ht="12.75" customHeight="1">
      <c r="A436" s="30">
        <v>426</v>
      </c>
      <c r="B436" s="347" t="s">
        <v>517</v>
      </c>
      <c r="C436" s="328">
        <v>822.95</v>
      </c>
      <c r="D436" s="329">
        <v>824.2166666666667</v>
      </c>
      <c r="E436" s="329">
        <v>813.93333333333339</v>
      </c>
      <c r="F436" s="329">
        <v>804.91666666666674</v>
      </c>
      <c r="G436" s="329">
        <v>794.63333333333344</v>
      </c>
      <c r="H436" s="329">
        <v>833.23333333333335</v>
      </c>
      <c r="I436" s="329">
        <v>843.51666666666665</v>
      </c>
      <c r="J436" s="329">
        <v>852.5333333333333</v>
      </c>
      <c r="K436" s="328">
        <v>834.5</v>
      </c>
      <c r="L436" s="328">
        <v>815.2</v>
      </c>
      <c r="M436" s="328">
        <v>0.19955000000000001</v>
      </c>
      <c r="N436" s="1"/>
      <c r="O436" s="1"/>
    </row>
    <row r="437" spans="1:15" ht="12.75" customHeight="1">
      <c r="A437" s="30">
        <v>427</v>
      </c>
      <c r="B437" s="347" t="s">
        <v>194</v>
      </c>
      <c r="C437" s="328">
        <v>869.55</v>
      </c>
      <c r="D437" s="329">
        <v>872.68333333333328</v>
      </c>
      <c r="E437" s="329">
        <v>863.46666666666658</v>
      </c>
      <c r="F437" s="329">
        <v>857.38333333333333</v>
      </c>
      <c r="G437" s="329">
        <v>848.16666666666663</v>
      </c>
      <c r="H437" s="329">
        <v>878.76666666666654</v>
      </c>
      <c r="I437" s="329">
        <v>887.98333333333323</v>
      </c>
      <c r="J437" s="329">
        <v>894.06666666666649</v>
      </c>
      <c r="K437" s="328">
        <v>881.9</v>
      </c>
      <c r="L437" s="328">
        <v>866.6</v>
      </c>
      <c r="M437" s="328">
        <v>28.997579999999999</v>
      </c>
      <c r="N437" s="1"/>
      <c r="O437" s="1"/>
    </row>
    <row r="438" spans="1:15" ht="12.75" customHeight="1">
      <c r="A438" s="30">
        <v>428</v>
      </c>
      <c r="B438" s="347" t="s">
        <v>518</v>
      </c>
      <c r="C438" s="328">
        <v>483.6</v>
      </c>
      <c r="D438" s="329">
        <v>484.65000000000003</v>
      </c>
      <c r="E438" s="329">
        <v>475.05000000000007</v>
      </c>
      <c r="F438" s="329">
        <v>466.50000000000006</v>
      </c>
      <c r="G438" s="329">
        <v>456.90000000000009</v>
      </c>
      <c r="H438" s="329">
        <v>493.20000000000005</v>
      </c>
      <c r="I438" s="329">
        <v>502.80000000000007</v>
      </c>
      <c r="J438" s="329">
        <v>511.35</v>
      </c>
      <c r="K438" s="328">
        <v>494.25</v>
      </c>
      <c r="L438" s="328">
        <v>476.1</v>
      </c>
      <c r="M438" s="328">
        <v>3.2685900000000001</v>
      </c>
      <c r="N438" s="1"/>
      <c r="O438" s="1"/>
    </row>
    <row r="439" spans="1:15" ht="12.75" customHeight="1">
      <c r="A439" s="30">
        <v>429</v>
      </c>
      <c r="B439" s="347" t="s">
        <v>195</v>
      </c>
      <c r="C439" s="328">
        <v>455.65</v>
      </c>
      <c r="D439" s="329">
        <v>459.7</v>
      </c>
      <c r="E439" s="329">
        <v>449.4</v>
      </c>
      <c r="F439" s="329">
        <v>443.15</v>
      </c>
      <c r="G439" s="329">
        <v>432.84999999999997</v>
      </c>
      <c r="H439" s="329">
        <v>465.95</v>
      </c>
      <c r="I439" s="329">
        <v>476.25000000000006</v>
      </c>
      <c r="J439" s="329">
        <v>482.5</v>
      </c>
      <c r="K439" s="328">
        <v>470</v>
      </c>
      <c r="L439" s="328">
        <v>453.45</v>
      </c>
      <c r="M439" s="328">
        <v>11.89188</v>
      </c>
      <c r="N439" s="1"/>
      <c r="O439" s="1"/>
    </row>
    <row r="440" spans="1:15" ht="12.75" customHeight="1">
      <c r="A440" s="30">
        <v>430</v>
      </c>
      <c r="B440" s="347" t="s">
        <v>521</v>
      </c>
      <c r="C440" s="328">
        <v>722.75</v>
      </c>
      <c r="D440" s="329">
        <v>733.5</v>
      </c>
      <c r="E440" s="329">
        <v>707</v>
      </c>
      <c r="F440" s="329">
        <v>691.25</v>
      </c>
      <c r="G440" s="329">
        <v>664.75</v>
      </c>
      <c r="H440" s="329">
        <v>749.25</v>
      </c>
      <c r="I440" s="329">
        <v>775.75</v>
      </c>
      <c r="J440" s="329">
        <v>791.5</v>
      </c>
      <c r="K440" s="328">
        <v>760</v>
      </c>
      <c r="L440" s="328">
        <v>717.75</v>
      </c>
      <c r="M440" s="328">
        <v>0.96914</v>
      </c>
      <c r="N440" s="1"/>
      <c r="O440" s="1"/>
    </row>
    <row r="441" spans="1:15" ht="12.75" customHeight="1">
      <c r="A441" s="30">
        <v>431</v>
      </c>
      <c r="B441" s="347" t="s">
        <v>519</v>
      </c>
      <c r="C441" s="328">
        <v>309.64999999999998</v>
      </c>
      <c r="D441" s="329">
        <v>308.26666666666665</v>
      </c>
      <c r="E441" s="329">
        <v>300.38333333333333</v>
      </c>
      <c r="F441" s="329">
        <v>291.11666666666667</v>
      </c>
      <c r="G441" s="329">
        <v>283.23333333333335</v>
      </c>
      <c r="H441" s="329">
        <v>317.5333333333333</v>
      </c>
      <c r="I441" s="329">
        <v>325.41666666666663</v>
      </c>
      <c r="J441" s="329">
        <v>334.68333333333328</v>
      </c>
      <c r="K441" s="328">
        <v>316.14999999999998</v>
      </c>
      <c r="L441" s="328">
        <v>299</v>
      </c>
      <c r="M441" s="328">
        <v>1.6763699999999999</v>
      </c>
      <c r="N441" s="1"/>
      <c r="O441" s="1"/>
    </row>
    <row r="442" spans="1:15" ht="12.75" customHeight="1">
      <c r="A442" s="30">
        <v>432</v>
      </c>
      <c r="B442" s="347" t="s">
        <v>520</v>
      </c>
      <c r="C442" s="328">
        <v>1992.55</v>
      </c>
      <c r="D442" s="329">
        <v>2010.5833333333333</v>
      </c>
      <c r="E442" s="329">
        <v>1971.9666666666667</v>
      </c>
      <c r="F442" s="329">
        <v>1951.3833333333334</v>
      </c>
      <c r="G442" s="329">
        <v>1912.7666666666669</v>
      </c>
      <c r="H442" s="329">
        <v>2031.1666666666665</v>
      </c>
      <c r="I442" s="329">
        <v>2069.7833333333328</v>
      </c>
      <c r="J442" s="329">
        <v>2090.3666666666663</v>
      </c>
      <c r="K442" s="328">
        <v>2049.1999999999998</v>
      </c>
      <c r="L442" s="328">
        <v>1990</v>
      </c>
      <c r="M442" s="328">
        <v>0.70201000000000002</v>
      </c>
      <c r="N442" s="1"/>
      <c r="O442" s="1"/>
    </row>
    <row r="443" spans="1:15" ht="12.75" customHeight="1">
      <c r="A443" s="30">
        <v>433</v>
      </c>
      <c r="B443" s="347" t="s">
        <v>522</v>
      </c>
      <c r="C443" s="328">
        <v>509.05</v>
      </c>
      <c r="D443" s="329">
        <v>511.51666666666665</v>
      </c>
      <c r="E443" s="329">
        <v>503.5333333333333</v>
      </c>
      <c r="F443" s="329">
        <v>498.01666666666665</v>
      </c>
      <c r="G443" s="329">
        <v>490.0333333333333</v>
      </c>
      <c r="H443" s="329">
        <v>517.0333333333333</v>
      </c>
      <c r="I443" s="329">
        <v>525.01666666666665</v>
      </c>
      <c r="J443" s="329">
        <v>530.5333333333333</v>
      </c>
      <c r="K443" s="328">
        <v>519.5</v>
      </c>
      <c r="L443" s="328">
        <v>506</v>
      </c>
      <c r="M443" s="328">
        <v>1.24848</v>
      </c>
      <c r="N443" s="1"/>
      <c r="O443" s="1"/>
    </row>
    <row r="444" spans="1:15" ht="12.75" customHeight="1">
      <c r="A444" s="30">
        <v>434</v>
      </c>
      <c r="B444" s="347" t="s">
        <v>523</v>
      </c>
      <c r="C444" s="328">
        <v>10.050000000000001</v>
      </c>
      <c r="D444" s="329">
        <v>10.049999999999999</v>
      </c>
      <c r="E444" s="329">
        <v>9.8999999999999986</v>
      </c>
      <c r="F444" s="329">
        <v>9.75</v>
      </c>
      <c r="G444" s="329">
        <v>9.6</v>
      </c>
      <c r="H444" s="329">
        <v>10.199999999999998</v>
      </c>
      <c r="I444" s="329">
        <v>10.35</v>
      </c>
      <c r="J444" s="329">
        <v>10.499999999999996</v>
      </c>
      <c r="K444" s="328">
        <v>10.199999999999999</v>
      </c>
      <c r="L444" s="328">
        <v>9.9</v>
      </c>
      <c r="M444" s="328">
        <v>212.3519</v>
      </c>
      <c r="N444" s="1"/>
      <c r="O444" s="1"/>
    </row>
    <row r="445" spans="1:15" ht="12.75" customHeight="1">
      <c r="A445" s="30">
        <v>435</v>
      </c>
      <c r="B445" s="347" t="s">
        <v>510</v>
      </c>
      <c r="C445" s="328">
        <v>331.4</v>
      </c>
      <c r="D445" s="329">
        <v>333.83333333333331</v>
      </c>
      <c r="E445" s="329">
        <v>328.16666666666663</v>
      </c>
      <c r="F445" s="329">
        <v>324.93333333333334</v>
      </c>
      <c r="G445" s="329">
        <v>319.26666666666665</v>
      </c>
      <c r="H445" s="329">
        <v>337.06666666666661</v>
      </c>
      <c r="I445" s="329">
        <v>342.73333333333323</v>
      </c>
      <c r="J445" s="329">
        <v>345.96666666666658</v>
      </c>
      <c r="K445" s="328">
        <v>339.5</v>
      </c>
      <c r="L445" s="328">
        <v>330.6</v>
      </c>
      <c r="M445" s="328">
        <v>4.0374800000000004</v>
      </c>
      <c r="N445" s="1"/>
      <c r="O445" s="1"/>
    </row>
    <row r="446" spans="1:15" ht="12.75" customHeight="1">
      <c r="A446" s="30">
        <v>436</v>
      </c>
      <c r="B446" s="347" t="s">
        <v>524</v>
      </c>
      <c r="C446" s="328">
        <v>976.9</v>
      </c>
      <c r="D446" s="329">
        <v>977.98333333333323</v>
      </c>
      <c r="E446" s="329">
        <v>968.96666666666647</v>
      </c>
      <c r="F446" s="329">
        <v>961.03333333333319</v>
      </c>
      <c r="G446" s="329">
        <v>952.01666666666642</v>
      </c>
      <c r="H446" s="329">
        <v>985.91666666666652</v>
      </c>
      <c r="I446" s="329">
        <v>994.93333333333317</v>
      </c>
      <c r="J446" s="329">
        <v>1002.8666666666666</v>
      </c>
      <c r="K446" s="328">
        <v>987</v>
      </c>
      <c r="L446" s="328">
        <v>970.05</v>
      </c>
      <c r="M446" s="328">
        <v>0.36164000000000002</v>
      </c>
      <c r="N446" s="1"/>
      <c r="O446" s="1"/>
    </row>
    <row r="447" spans="1:15" ht="12.75" customHeight="1">
      <c r="A447" s="30">
        <v>437</v>
      </c>
      <c r="B447" s="347" t="s">
        <v>276</v>
      </c>
      <c r="C447" s="328">
        <v>564.6</v>
      </c>
      <c r="D447" s="329">
        <v>562.56666666666661</v>
      </c>
      <c r="E447" s="329">
        <v>556.13333333333321</v>
      </c>
      <c r="F447" s="329">
        <v>547.66666666666663</v>
      </c>
      <c r="G447" s="329">
        <v>541.23333333333323</v>
      </c>
      <c r="H447" s="329">
        <v>571.03333333333319</v>
      </c>
      <c r="I447" s="329">
        <v>577.46666666666658</v>
      </c>
      <c r="J447" s="329">
        <v>585.93333333333317</v>
      </c>
      <c r="K447" s="328">
        <v>569</v>
      </c>
      <c r="L447" s="328">
        <v>554.1</v>
      </c>
      <c r="M447" s="328">
        <v>2.8182</v>
      </c>
      <c r="N447" s="1"/>
      <c r="O447" s="1"/>
    </row>
    <row r="448" spans="1:15" ht="12.75" customHeight="1">
      <c r="A448" s="30">
        <v>438</v>
      </c>
      <c r="B448" s="347" t="s">
        <v>529</v>
      </c>
      <c r="C448" s="328">
        <v>1485.95</v>
      </c>
      <c r="D448" s="329">
        <v>1492.0666666666666</v>
      </c>
      <c r="E448" s="329">
        <v>1466.1333333333332</v>
      </c>
      <c r="F448" s="329">
        <v>1446.3166666666666</v>
      </c>
      <c r="G448" s="329">
        <v>1420.3833333333332</v>
      </c>
      <c r="H448" s="329">
        <v>1511.8833333333332</v>
      </c>
      <c r="I448" s="329">
        <v>1537.8166666666666</v>
      </c>
      <c r="J448" s="329">
        <v>1557.6333333333332</v>
      </c>
      <c r="K448" s="328">
        <v>1518</v>
      </c>
      <c r="L448" s="328">
        <v>1472.25</v>
      </c>
      <c r="M448" s="328">
        <v>2.8165399999999998</v>
      </c>
      <c r="N448" s="1"/>
      <c r="O448" s="1"/>
    </row>
    <row r="449" spans="1:15" ht="12.75" customHeight="1">
      <c r="A449" s="30">
        <v>439</v>
      </c>
      <c r="B449" s="347" t="s">
        <v>530</v>
      </c>
      <c r="C449" s="328">
        <v>11534.6</v>
      </c>
      <c r="D449" s="329">
        <v>11458.75</v>
      </c>
      <c r="E449" s="329">
        <v>11317.5</v>
      </c>
      <c r="F449" s="329">
        <v>11100.4</v>
      </c>
      <c r="G449" s="329">
        <v>10959.15</v>
      </c>
      <c r="H449" s="329">
        <v>11675.85</v>
      </c>
      <c r="I449" s="329">
        <v>11817.1</v>
      </c>
      <c r="J449" s="329">
        <v>12034.2</v>
      </c>
      <c r="K449" s="328">
        <v>11600</v>
      </c>
      <c r="L449" s="328">
        <v>11241.65</v>
      </c>
      <c r="M449" s="328">
        <v>1.179E-2</v>
      </c>
      <c r="N449" s="1"/>
      <c r="O449" s="1"/>
    </row>
    <row r="450" spans="1:15" ht="12.75" customHeight="1">
      <c r="A450" s="30">
        <v>440</v>
      </c>
      <c r="B450" s="347" t="s">
        <v>196</v>
      </c>
      <c r="C450" s="328">
        <v>909.6</v>
      </c>
      <c r="D450" s="329">
        <v>910.05000000000007</v>
      </c>
      <c r="E450" s="329">
        <v>894.45000000000016</v>
      </c>
      <c r="F450" s="329">
        <v>879.30000000000007</v>
      </c>
      <c r="G450" s="329">
        <v>863.70000000000016</v>
      </c>
      <c r="H450" s="329">
        <v>925.20000000000016</v>
      </c>
      <c r="I450" s="329">
        <v>940.80000000000007</v>
      </c>
      <c r="J450" s="329">
        <v>955.95000000000016</v>
      </c>
      <c r="K450" s="328">
        <v>925.65</v>
      </c>
      <c r="L450" s="328">
        <v>894.9</v>
      </c>
      <c r="M450" s="328">
        <v>21.528320000000001</v>
      </c>
      <c r="N450" s="1"/>
      <c r="O450" s="1"/>
    </row>
    <row r="451" spans="1:15" ht="12.75" customHeight="1">
      <c r="A451" s="30">
        <v>441</v>
      </c>
      <c r="B451" s="347" t="s">
        <v>531</v>
      </c>
      <c r="C451" s="328">
        <v>195.25</v>
      </c>
      <c r="D451" s="329">
        <v>195.86666666666667</v>
      </c>
      <c r="E451" s="329">
        <v>192.73333333333335</v>
      </c>
      <c r="F451" s="329">
        <v>190.21666666666667</v>
      </c>
      <c r="G451" s="329">
        <v>187.08333333333334</v>
      </c>
      <c r="H451" s="329">
        <v>198.38333333333335</v>
      </c>
      <c r="I451" s="329">
        <v>201.51666666666668</v>
      </c>
      <c r="J451" s="329">
        <v>204.03333333333336</v>
      </c>
      <c r="K451" s="328">
        <v>199</v>
      </c>
      <c r="L451" s="328">
        <v>193.35</v>
      </c>
      <c r="M451" s="328">
        <v>7.7763400000000003</v>
      </c>
      <c r="N451" s="1"/>
      <c r="O451" s="1"/>
    </row>
    <row r="452" spans="1:15" ht="12.75" customHeight="1">
      <c r="A452" s="30">
        <v>442</v>
      </c>
      <c r="B452" s="347" t="s">
        <v>532</v>
      </c>
      <c r="C452" s="328">
        <v>1156.9000000000001</v>
      </c>
      <c r="D452" s="329">
        <v>1162.3</v>
      </c>
      <c r="E452" s="329">
        <v>1138.5999999999999</v>
      </c>
      <c r="F452" s="329">
        <v>1120.3</v>
      </c>
      <c r="G452" s="329">
        <v>1096.5999999999999</v>
      </c>
      <c r="H452" s="329">
        <v>1180.5999999999999</v>
      </c>
      <c r="I452" s="329">
        <v>1204.3000000000002</v>
      </c>
      <c r="J452" s="329">
        <v>1222.5999999999999</v>
      </c>
      <c r="K452" s="328">
        <v>1186</v>
      </c>
      <c r="L452" s="328">
        <v>1144</v>
      </c>
      <c r="M452" s="328">
        <v>3.7196500000000001</v>
      </c>
      <c r="N452" s="1"/>
      <c r="O452" s="1"/>
    </row>
    <row r="453" spans="1:15" ht="12.75" customHeight="1">
      <c r="A453" s="30">
        <v>443</v>
      </c>
      <c r="B453" s="347" t="s">
        <v>197</v>
      </c>
      <c r="C453" s="328">
        <v>724.2</v>
      </c>
      <c r="D453" s="329">
        <v>719.08333333333337</v>
      </c>
      <c r="E453" s="329">
        <v>710.66666666666674</v>
      </c>
      <c r="F453" s="329">
        <v>697.13333333333333</v>
      </c>
      <c r="G453" s="329">
        <v>688.7166666666667</v>
      </c>
      <c r="H453" s="329">
        <v>732.61666666666679</v>
      </c>
      <c r="I453" s="329">
        <v>741.03333333333353</v>
      </c>
      <c r="J453" s="329">
        <v>754.56666666666683</v>
      </c>
      <c r="K453" s="328">
        <v>727.5</v>
      </c>
      <c r="L453" s="328">
        <v>705.55</v>
      </c>
      <c r="M453" s="328">
        <v>25.74455</v>
      </c>
      <c r="N453" s="1"/>
      <c r="O453" s="1"/>
    </row>
    <row r="454" spans="1:15" ht="12.75" customHeight="1">
      <c r="A454" s="30">
        <v>444</v>
      </c>
      <c r="B454" s="347" t="s">
        <v>277</v>
      </c>
      <c r="C454" s="328">
        <v>7010.05</v>
      </c>
      <c r="D454" s="329">
        <v>7096.6833333333334</v>
      </c>
      <c r="E454" s="329">
        <v>6903.3666666666668</v>
      </c>
      <c r="F454" s="329">
        <v>6796.6833333333334</v>
      </c>
      <c r="G454" s="329">
        <v>6603.3666666666668</v>
      </c>
      <c r="H454" s="329">
        <v>7203.3666666666668</v>
      </c>
      <c r="I454" s="329">
        <v>7396.6833333333343</v>
      </c>
      <c r="J454" s="329">
        <v>7503.3666666666668</v>
      </c>
      <c r="K454" s="328">
        <v>7290</v>
      </c>
      <c r="L454" s="328">
        <v>6990</v>
      </c>
      <c r="M454" s="328">
        <v>2.3678400000000002</v>
      </c>
      <c r="N454" s="1"/>
      <c r="O454" s="1"/>
    </row>
    <row r="455" spans="1:15" ht="12.75" customHeight="1">
      <c r="A455" s="30">
        <v>445</v>
      </c>
      <c r="B455" s="347" t="s">
        <v>198</v>
      </c>
      <c r="C455" s="328">
        <v>419.6</v>
      </c>
      <c r="D455" s="329">
        <v>422.84999999999997</v>
      </c>
      <c r="E455" s="329">
        <v>410.74999999999994</v>
      </c>
      <c r="F455" s="329">
        <v>401.9</v>
      </c>
      <c r="G455" s="329">
        <v>389.79999999999995</v>
      </c>
      <c r="H455" s="329">
        <v>431.69999999999993</v>
      </c>
      <c r="I455" s="329">
        <v>443.79999999999995</v>
      </c>
      <c r="J455" s="329">
        <v>452.64999999999992</v>
      </c>
      <c r="K455" s="328">
        <v>434.95</v>
      </c>
      <c r="L455" s="328">
        <v>414</v>
      </c>
      <c r="M455" s="328">
        <v>597.76817000000005</v>
      </c>
      <c r="N455" s="1"/>
      <c r="O455" s="1"/>
    </row>
    <row r="456" spans="1:15" ht="12.75" customHeight="1">
      <c r="A456" s="30">
        <v>446</v>
      </c>
      <c r="B456" s="347" t="s">
        <v>533</v>
      </c>
      <c r="C456" s="328">
        <v>206.45</v>
      </c>
      <c r="D456" s="329">
        <v>208.03333333333333</v>
      </c>
      <c r="E456" s="329">
        <v>201.56666666666666</v>
      </c>
      <c r="F456" s="329">
        <v>196.68333333333334</v>
      </c>
      <c r="G456" s="329">
        <v>190.21666666666667</v>
      </c>
      <c r="H456" s="329">
        <v>212.91666666666666</v>
      </c>
      <c r="I456" s="329">
        <v>219.3833333333333</v>
      </c>
      <c r="J456" s="329">
        <v>224.26666666666665</v>
      </c>
      <c r="K456" s="328">
        <v>214.5</v>
      </c>
      <c r="L456" s="328">
        <v>203.15</v>
      </c>
      <c r="M456" s="328">
        <v>66.078940000000003</v>
      </c>
      <c r="N456" s="1"/>
      <c r="O456" s="1"/>
    </row>
    <row r="457" spans="1:15" ht="12.75" customHeight="1">
      <c r="A457" s="30">
        <v>447</v>
      </c>
      <c r="B457" s="347" t="s">
        <v>199</v>
      </c>
      <c r="C457" s="328">
        <v>232.25</v>
      </c>
      <c r="D457" s="329">
        <v>232.66666666666666</v>
      </c>
      <c r="E457" s="329">
        <v>229.48333333333332</v>
      </c>
      <c r="F457" s="329">
        <v>226.71666666666667</v>
      </c>
      <c r="G457" s="329">
        <v>223.53333333333333</v>
      </c>
      <c r="H457" s="329">
        <v>235.43333333333331</v>
      </c>
      <c r="I457" s="329">
        <v>238.61666666666665</v>
      </c>
      <c r="J457" s="329">
        <v>241.3833333333333</v>
      </c>
      <c r="K457" s="328">
        <v>235.85</v>
      </c>
      <c r="L457" s="328">
        <v>229.9</v>
      </c>
      <c r="M457" s="328">
        <v>254.62568999999999</v>
      </c>
      <c r="N457" s="1"/>
      <c r="O457" s="1"/>
    </row>
    <row r="458" spans="1:15" ht="12.75" customHeight="1">
      <c r="A458" s="30">
        <v>448</v>
      </c>
      <c r="B458" s="347" t="s">
        <v>200</v>
      </c>
      <c r="C458" s="328">
        <v>1308.7</v>
      </c>
      <c r="D458" s="329">
        <v>1287.8333333333333</v>
      </c>
      <c r="E458" s="329">
        <v>1261.8666666666666</v>
      </c>
      <c r="F458" s="329">
        <v>1215.0333333333333</v>
      </c>
      <c r="G458" s="329">
        <v>1189.0666666666666</v>
      </c>
      <c r="H458" s="329">
        <v>1334.6666666666665</v>
      </c>
      <c r="I458" s="329">
        <v>1360.6333333333332</v>
      </c>
      <c r="J458" s="329">
        <v>1407.4666666666665</v>
      </c>
      <c r="K458" s="328">
        <v>1313.8</v>
      </c>
      <c r="L458" s="328">
        <v>1241</v>
      </c>
      <c r="M458" s="328">
        <v>136.74062000000001</v>
      </c>
      <c r="N458" s="1"/>
      <c r="O458" s="1"/>
    </row>
    <row r="459" spans="1:15" ht="12.75" customHeight="1">
      <c r="A459" s="30">
        <v>449</v>
      </c>
      <c r="B459" s="347" t="s">
        <v>848</v>
      </c>
      <c r="C459" s="328">
        <v>732.9</v>
      </c>
      <c r="D459" s="329">
        <v>730.18333333333339</v>
      </c>
      <c r="E459" s="329">
        <v>722.36666666666679</v>
      </c>
      <c r="F459" s="329">
        <v>711.83333333333337</v>
      </c>
      <c r="G459" s="329">
        <v>704.01666666666677</v>
      </c>
      <c r="H459" s="329">
        <v>740.71666666666681</v>
      </c>
      <c r="I459" s="329">
        <v>748.53333333333342</v>
      </c>
      <c r="J459" s="329">
        <v>759.06666666666683</v>
      </c>
      <c r="K459" s="328">
        <v>738</v>
      </c>
      <c r="L459" s="328">
        <v>719.65</v>
      </c>
      <c r="M459" s="328">
        <v>0.63321000000000005</v>
      </c>
      <c r="N459" s="1"/>
      <c r="O459" s="1"/>
    </row>
    <row r="460" spans="1:15" ht="12.75" customHeight="1">
      <c r="A460" s="30">
        <v>450</v>
      </c>
      <c r="B460" s="347" t="s">
        <v>525</v>
      </c>
      <c r="C460" s="328">
        <v>1803.05</v>
      </c>
      <c r="D460" s="329">
        <v>1804.3500000000001</v>
      </c>
      <c r="E460" s="329">
        <v>1778.7000000000003</v>
      </c>
      <c r="F460" s="329">
        <v>1754.3500000000001</v>
      </c>
      <c r="G460" s="329">
        <v>1728.7000000000003</v>
      </c>
      <c r="H460" s="329">
        <v>1828.7000000000003</v>
      </c>
      <c r="I460" s="329">
        <v>1854.3500000000004</v>
      </c>
      <c r="J460" s="329">
        <v>1878.7000000000003</v>
      </c>
      <c r="K460" s="328">
        <v>1830</v>
      </c>
      <c r="L460" s="328">
        <v>1780</v>
      </c>
      <c r="M460" s="328">
        <v>0.11254</v>
      </c>
      <c r="N460" s="1"/>
      <c r="O460" s="1"/>
    </row>
    <row r="461" spans="1:15" ht="12.75" customHeight="1">
      <c r="A461" s="30">
        <v>451</v>
      </c>
      <c r="B461" s="347" t="s">
        <v>526</v>
      </c>
      <c r="C461" s="328">
        <v>778.95</v>
      </c>
      <c r="D461" s="329">
        <v>754.4</v>
      </c>
      <c r="E461" s="329">
        <v>720.59999999999991</v>
      </c>
      <c r="F461" s="329">
        <v>662.24999999999989</v>
      </c>
      <c r="G461" s="329">
        <v>628.44999999999982</v>
      </c>
      <c r="H461" s="329">
        <v>812.75</v>
      </c>
      <c r="I461" s="329">
        <v>846.55</v>
      </c>
      <c r="J461" s="329">
        <v>904.90000000000009</v>
      </c>
      <c r="K461" s="328">
        <v>788.2</v>
      </c>
      <c r="L461" s="328">
        <v>696.05</v>
      </c>
      <c r="M461" s="328">
        <v>2.7417199999999999</v>
      </c>
      <c r="N461" s="1"/>
      <c r="O461" s="1"/>
    </row>
    <row r="462" spans="1:15" ht="12.75" customHeight="1">
      <c r="A462" s="30">
        <v>452</v>
      </c>
      <c r="B462" s="347" t="s">
        <v>201</v>
      </c>
      <c r="C462" s="328">
        <v>3620.95</v>
      </c>
      <c r="D462" s="329">
        <v>3639.9833333333336</v>
      </c>
      <c r="E462" s="329">
        <v>3595.9666666666672</v>
      </c>
      <c r="F462" s="329">
        <v>3570.9833333333336</v>
      </c>
      <c r="G462" s="329">
        <v>3526.9666666666672</v>
      </c>
      <c r="H462" s="329">
        <v>3664.9666666666672</v>
      </c>
      <c r="I462" s="329">
        <v>3708.9833333333336</v>
      </c>
      <c r="J462" s="329">
        <v>3733.9666666666672</v>
      </c>
      <c r="K462" s="328">
        <v>3684</v>
      </c>
      <c r="L462" s="328">
        <v>3615</v>
      </c>
      <c r="M462" s="328">
        <v>20.054410000000001</v>
      </c>
      <c r="N462" s="1"/>
      <c r="O462" s="1"/>
    </row>
    <row r="463" spans="1:15" ht="12.75" customHeight="1">
      <c r="A463" s="30">
        <v>453</v>
      </c>
      <c r="B463" s="347" t="s">
        <v>534</v>
      </c>
      <c r="C463" s="328">
        <v>3740.45</v>
      </c>
      <c r="D463" s="329">
        <v>3818.0833333333335</v>
      </c>
      <c r="E463" s="329">
        <v>3646.2166666666672</v>
      </c>
      <c r="F463" s="329">
        <v>3551.9833333333336</v>
      </c>
      <c r="G463" s="329">
        <v>3380.1166666666672</v>
      </c>
      <c r="H463" s="329">
        <v>3912.3166666666671</v>
      </c>
      <c r="I463" s="329">
        <v>4084.1833333333329</v>
      </c>
      <c r="J463" s="329">
        <v>4178.416666666667</v>
      </c>
      <c r="K463" s="328">
        <v>3989.95</v>
      </c>
      <c r="L463" s="328">
        <v>3723.85</v>
      </c>
      <c r="M463" s="328">
        <v>0.65349000000000002</v>
      </c>
      <c r="N463" s="1"/>
      <c r="O463" s="1"/>
    </row>
    <row r="464" spans="1:15" ht="12.75" customHeight="1">
      <c r="A464" s="30">
        <v>454</v>
      </c>
      <c r="B464" s="347" t="s">
        <v>202</v>
      </c>
      <c r="C464" s="328">
        <v>1485.35</v>
      </c>
      <c r="D464" s="329">
        <v>1495.2666666666667</v>
      </c>
      <c r="E464" s="329">
        <v>1464.5833333333333</v>
      </c>
      <c r="F464" s="329">
        <v>1443.8166666666666</v>
      </c>
      <c r="G464" s="329">
        <v>1413.1333333333332</v>
      </c>
      <c r="H464" s="329">
        <v>1516.0333333333333</v>
      </c>
      <c r="I464" s="329">
        <v>1546.7166666666667</v>
      </c>
      <c r="J464" s="329">
        <v>1567.4833333333333</v>
      </c>
      <c r="K464" s="328">
        <v>1525.95</v>
      </c>
      <c r="L464" s="328">
        <v>1474.5</v>
      </c>
      <c r="M464" s="328">
        <v>28.35942</v>
      </c>
      <c r="N464" s="1"/>
      <c r="O464" s="1"/>
    </row>
    <row r="465" spans="1:15" ht="12.75" customHeight="1">
      <c r="A465" s="30">
        <v>455</v>
      </c>
      <c r="B465" s="347" t="s">
        <v>536</v>
      </c>
      <c r="C465" s="328">
        <v>1895.35</v>
      </c>
      <c r="D465" s="329">
        <v>1907.8333333333333</v>
      </c>
      <c r="E465" s="329">
        <v>1858.6666666666665</v>
      </c>
      <c r="F465" s="329">
        <v>1821.9833333333333</v>
      </c>
      <c r="G465" s="329">
        <v>1772.8166666666666</v>
      </c>
      <c r="H465" s="329">
        <v>1944.5166666666664</v>
      </c>
      <c r="I465" s="329">
        <v>1993.6833333333329</v>
      </c>
      <c r="J465" s="329">
        <v>2030.3666666666663</v>
      </c>
      <c r="K465" s="328">
        <v>1957</v>
      </c>
      <c r="L465" s="328">
        <v>1871.15</v>
      </c>
      <c r="M465" s="328">
        <v>0.70067999999999997</v>
      </c>
      <c r="N465" s="1"/>
      <c r="O465" s="1"/>
    </row>
    <row r="466" spans="1:15" ht="12.75" customHeight="1">
      <c r="A466" s="30">
        <v>456</v>
      </c>
      <c r="B466" s="347" t="s">
        <v>537</v>
      </c>
      <c r="C466" s="328">
        <v>807.55</v>
      </c>
      <c r="D466" s="329">
        <v>815.98333333333323</v>
      </c>
      <c r="E466" s="329">
        <v>792.56666666666649</v>
      </c>
      <c r="F466" s="329">
        <v>777.58333333333326</v>
      </c>
      <c r="G466" s="329">
        <v>754.16666666666652</v>
      </c>
      <c r="H466" s="329">
        <v>830.96666666666647</v>
      </c>
      <c r="I466" s="329">
        <v>854.38333333333321</v>
      </c>
      <c r="J466" s="329">
        <v>869.36666666666645</v>
      </c>
      <c r="K466" s="328">
        <v>839.4</v>
      </c>
      <c r="L466" s="328">
        <v>801</v>
      </c>
      <c r="M466" s="328">
        <v>2.0040800000000001</v>
      </c>
      <c r="N466" s="1"/>
      <c r="O466" s="1"/>
    </row>
    <row r="467" spans="1:15" ht="12.75" customHeight="1">
      <c r="A467" s="30">
        <v>457</v>
      </c>
      <c r="B467" s="347" t="s">
        <v>541</v>
      </c>
      <c r="C467" s="328">
        <v>1572.95</v>
      </c>
      <c r="D467" s="329">
        <v>1553.8333333333333</v>
      </c>
      <c r="E467" s="329">
        <v>1529.1666666666665</v>
      </c>
      <c r="F467" s="329">
        <v>1485.3833333333332</v>
      </c>
      <c r="G467" s="329">
        <v>1460.7166666666665</v>
      </c>
      <c r="H467" s="329">
        <v>1597.6166666666666</v>
      </c>
      <c r="I467" s="329">
        <v>1622.2833333333331</v>
      </c>
      <c r="J467" s="329">
        <v>1666.0666666666666</v>
      </c>
      <c r="K467" s="328">
        <v>1578.5</v>
      </c>
      <c r="L467" s="328">
        <v>1510.05</v>
      </c>
      <c r="M467" s="328">
        <v>1.4693000000000001</v>
      </c>
      <c r="N467" s="1"/>
      <c r="O467" s="1"/>
    </row>
    <row r="468" spans="1:15" ht="12.75" customHeight="1">
      <c r="A468" s="30">
        <v>458</v>
      </c>
      <c r="B468" s="347" t="s">
        <v>538</v>
      </c>
      <c r="C468" s="328">
        <v>1990.65</v>
      </c>
      <c r="D468" s="329">
        <v>1998.6499999999999</v>
      </c>
      <c r="E468" s="329">
        <v>1957.2999999999997</v>
      </c>
      <c r="F468" s="329">
        <v>1923.9499999999998</v>
      </c>
      <c r="G468" s="329">
        <v>1882.5999999999997</v>
      </c>
      <c r="H468" s="329">
        <v>2031.9999999999998</v>
      </c>
      <c r="I468" s="329">
        <v>2073.3499999999995</v>
      </c>
      <c r="J468" s="329">
        <v>2106.6999999999998</v>
      </c>
      <c r="K468" s="328">
        <v>2040</v>
      </c>
      <c r="L468" s="328">
        <v>1965.3</v>
      </c>
      <c r="M468" s="328">
        <v>0.29481000000000002</v>
      </c>
      <c r="N468" s="1"/>
      <c r="O468" s="1"/>
    </row>
    <row r="469" spans="1:15" ht="12.75" customHeight="1">
      <c r="A469" s="30">
        <v>459</v>
      </c>
      <c r="B469" s="347" t="s">
        <v>203</v>
      </c>
      <c r="C469" s="328">
        <v>2467.8000000000002</v>
      </c>
      <c r="D469" s="329">
        <v>2472.4666666666667</v>
      </c>
      <c r="E469" s="329">
        <v>2440.1833333333334</v>
      </c>
      <c r="F469" s="329">
        <v>2412.5666666666666</v>
      </c>
      <c r="G469" s="329">
        <v>2380.2833333333333</v>
      </c>
      <c r="H469" s="329">
        <v>2500.0833333333335</v>
      </c>
      <c r="I469" s="329">
        <v>2532.3666666666672</v>
      </c>
      <c r="J469" s="329">
        <v>2559.9833333333336</v>
      </c>
      <c r="K469" s="328">
        <v>2504.75</v>
      </c>
      <c r="L469" s="328">
        <v>2444.85</v>
      </c>
      <c r="M469" s="328">
        <v>10.517440000000001</v>
      </c>
      <c r="N469" s="1"/>
      <c r="O469" s="1"/>
    </row>
    <row r="470" spans="1:15" ht="12.75" customHeight="1">
      <c r="A470" s="30">
        <v>460</v>
      </c>
      <c r="B470" s="347" t="s">
        <v>204</v>
      </c>
      <c r="C470" s="328">
        <v>2769.2</v>
      </c>
      <c r="D470" s="329">
        <v>2778.2666666666664</v>
      </c>
      <c r="E470" s="329">
        <v>2745.6333333333328</v>
      </c>
      <c r="F470" s="329">
        <v>2722.0666666666662</v>
      </c>
      <c r="G470" s="329">
        <v>2689.4333333333325</v>
      </c>
      <c r="H470" s="329">
        <v>2801.833333333333</v>
      </c>
      <c r="I470" s="329">
        <v>2834.4666666666662</v>
      </c>
      <c r="J470" s="329">
        <v>2858.0333333333333</v>
      </c>
      <c r="K470" s="328">
        <v>2810.9</v>
      </c>
      <c r="L470" s="328">
        <v>2754.7</v>
      </c>
      <c r="M470" s="328">
        <v>0.79110000000000003</v>
      </c>
      <c r="N470" s="1"/>
      <c r="O470" s="1"/>
    </row>
    <row r="471" spans="1:15" ht="12.75" customHeight="1">
      <c r="A471" s="30">
        <v>461</v>
      </c>
      <c r="B471" s="347" t="s">
        <v>205</v>
      </c>
      <c r="C471" s="328">
        <v>483.35</v>
      </c>
      <c r="D471" s="329">
        <v>482.11666666666662</v>
      </c>
      <c r="E471" s="329">
        <v>478.23333333333323</v>
      </c>
      <c r="F471" s="329">
        <v>473.11666666666662</v>
      </c>
      <c r="G471" s="329">
        <v>469.23333333333323</v>
      </c>
      <c r="H471" s="329">
        <v>487.23333333333323</v>
      </c>
      <c r="I471" s="329">
        <v>491.11666666666656</v>
      </c>
      <c r="J471" s="329">
        <v>496.23333333333323</v>
      </c>
      <c r="K471" s="328">
        <v>486</v>
      </c>
      <c r="L471" s="328">
        <v>477</v>
      </c>
      <c r="M471" s="328">
        <v>4.7478499999999997</v>
      </c>
      <c r="N471" s="1"/>
      <c r="O471" s="1"/>
    </row>
    <row r="472" spans="1:15" ht="12.75" customHeight="1">
      <c r="A472" s="30">
        <v>462</v>
      </c>
      <c r="B472" s="347" t="s">
        <v>206</v>
      </c>
      <c r="C472" s="328">
        <v>1149.75</v>
      </c>
      <c r="D472" s="329">
        <v>1150.8833333333332</v>
      </c>
      <c r="E472" s="329">
        <v>1137.4166666666665</v>
      </c>
      <c r="F472" s="329">
        <v>1125.0833333333333</v>
      </c>
      <c r="G472" s="329">
        <v>1111.6166666666666</v>
      </c>
      <c r="H472" s="329">
        <v>1163.2166666666665</v>
      </c>
      <c r="I472" s="329">
        <v>1176.6833333333332</v>
      </c>
      <c r="J472" s="329">
        <v>1189.0166666666664</v>
      </c>
      <c r="K472" s="328">
        <v>1164.3499999999999</v>
      </c>
      <c r="L472" s="328">
        <v>1138.55</v>
      </c>
      <c r="M472" s="328">
        <v>5.5782499999999997</v>
      </c>
      <c r="N472" s="1"/>
      <c r="O472" s="1"/>
    </row>
    <row r="473" spans="1:15" ht="12.75" customHeight="1">
      <c r="A473" s="30">
        <v>463</v>
      </c>
      <c r="B473" s="347" t="s">
        <v>539</v>
      </c>
      <c r="C473" s="328">
        <v>55.1</v>
      </c>
      <c r="D473" s="329">
        <v>55.1</v>
      </c>
      <c r="E473" s="329">
        <v>55.1</v>
      </c>
      <c r="F473" s="329">
        <v>55.1</v>
      </c>
      <c r="G473" s="329">
        <v>55.1</v>
      </c>
      <c r="H473" s="329">
        <v>55.1</v>
      </c>
      <c r="I473" s="329">
        <v>55.1</v>
      </c>
      <c r="J473" s="329">
        <v>55.1</v>
      </c>
      <c r="K473" s="328">
        <v>55.1</v>
      </c>
      <c r="L473" s="328">
        <v>55.1</v>
      </c>
      <c r="M473" s="328">
        <v>36.81794</v>
      </c>
      <c r="N473" s="1"/>
      <c r="O473" s="1"/>
    </row>
    <row r="474" spans="1:15" ht="12.75" customHeight="1">
      <c r="A474" s="30">
        <v>464</v>
      </c>
      <c r="B474" s="347" t="s">
        <v>540</v>
      </c>
      <c r="C474" s="328">
        <v>181.45</v>
      </c>
      <c r="D474" s="329">
        <v>182.15</v>
      </c>
      <c r="E474" s="329">
        <v>178.35000000000002</v>
      </c>
      <c r="F474" s="329">
        <v>175.25000000000003</v>
      </c>
      <c r="G474" s="329">
        <v>171.45000000000005</v>
      </c>
      <c r="H474" s="329">
        <v>185.25</v>
      </c>
      <c r="I474" s="329">
        <v>189.05</v>
      </c>
      <c r="J474" s="329">
        <v>192.14999999999998</v>
      </c>
      <c r="K474" s="328">
        <v>185.95</v>
      </c>
      <c r="L474" s="328">
        <v>179.05</v>
      </c>
      <c r="M474" s="328">
        <v>4.5704500000000001</v>
      </c>
      <c r="N474" s="1"/>
      <c r="O474" s="1"/>
    </row>
    <row r="475" spans="1:15" ht="12.75" customHeight="1">
      <c r="A475" s="30">
        <v>465</v>
      </c>
      <c r="B475" s="347" t="s">
        <v>527</v>
      </c>
      <c r="C475" s="328">
        <v>860.15</v>
      </c>
      <c r="D475" s="329">
        <v>853.66666666666663</v>
      </c>
      <c r="E475" s="329">
        <v>788.33333333333326</v>
      </c>
      <c r="F475" s="329">
        <v>716.51666666666665</v>
      </c>
      <c r="G475" s="329">
        <v>651.18333333333328</v>
      </c>
      <c r="H475" s="329">
        <v>925.48333333333323</v>
      </c>
      <c r="I475" s="329">
        <v>990.81666666666649</v>
      </c>
      <c r="J475" s="329">
        <v>1062.6333333333332</v>
      </c>
      <c r="K475" s="328">
        <v>919</v>
      </c>
      <c r="L475" s="328">
        <v>781.85</v>
      </c>
      <c r="M475" s="328">
        <v>6.6877700000000004</v>
      </c>
      <c r="N475" s="1"/>
      <c r="O475" s="1"/>
    </row>
    <row r="476" spans="1:15" ht="12.75" customHeight="1">
      <c r="A476" s="30">
        <v>466</v>
      </c>
      <c r="B476" s="347" t="s">
        <v>849</v>
      </c>
      <c r="C476" s="328">
        <v>103.1</v>
      </c>
      <c r="D476" s="329">
        <v>103.09999999999998</v>
      </c>
      <c r="E476" s="329">
        <v>103.09999999999997</v>
      </c>
      <c r="F476" s="329">
        <v>103.09999999999998</v>
      </c>
      <c r="G476" s="329">
        <v>103.09999999999997</v>
      </c>
      <c r="H476" s="329">
        <v>103.09999999999997</v>
      </c>
      <c r="I476" s="329">
        <v>103.1</v>
      </c>
      <c r="J476" s="329">
        <v>103.09999999999997</v>
      </c>
      <c r="K476" s="328">
        <v>103.1</v>
      </c>
      <c r="L476" s="328">
        <v>103.1</v>
      </c>
      <c r="M476" s="328">
        <v>3.4979200000000001</v>
      </c>
      <c r="N476" s="1"/>
      <c r="O476" s="1"/>
    </row>
    <row r="477" spans="1:15" ht="12.75" customHeight="1">
      <c r="A477" s="30">
        <v>467</v>
      </c>
      <c r="B477" s="347" t="s">
        <v>528</v>
      </c>
      <c r="C477" s="328">
        <v>65.75</v>
      </c>
      <c r="D477" s="329">
        <v>66.3</v>
      </c>
      <c r="E477" s="329">
        <v>64.149999999999991</v>
      </c>
      <c r="F477" s="329">
        <v>62.55</v>
      </c>
      <c r="G477" s="329">
        <v>60.399999999999991</v>
      </c>
      <c r="H477" s="329">
        <v>67.899999999999991</v>
      </c>
      <c r="I477" s="329">
        <v>70.05</v>
      </c>
      <c r="J477" s="329">
        <v>71.649999999999991</v>
      </c>
      <c r="K477" s="328">
        <v>68.45</v>
      </c>
      <c r="L477" s="328">
        <v>64.7</v>
      </c>
      <c r="M477" s="328">
        <v>164.43496999999999</v>
      </c>
      <c r="N477" s="1"/>
      <c r="O477" s="1"/>
    </row>
    <row r="478" spans="1:15" ht="12.75" customHeight="1">
      <c r="A478" s="30">
        <v>468</v>
      </c>
      <c r="B478" s="347" t="s">
        <v>207</v>
      </c>
      <c r="C478" s="328">
        <v>565.25</v>
      </c>
      <c r="D478" s="329">
        <v>567.7166666666667</v>
      </c>
      <c r="E478" s="329">
        <v>557.23333333333335</v>
      </c>
      <c r="F478" s="329">
        <v>549.2166666666667</v>
      </c>
      <c r="G478" s="329">
        <v>538.73333333333335</v>
      </c>
      <c r="H478" s="329">
        <v>575.73333333333335</v>
      </c>
      <c r="I478" s="329">
        <v>586.2166666666667</v>
      </c>
      <c r="J478" s="329">
        <v>594.23333333333335</v>
      </c>
      <c r="K478" s="328">
        <v>578.20000000000005</v>
      </c>
      <c r="L478" s="328">
        <v>559.70000000000005</v>
      </c>
      <c r="M478" s="328">
        <v>20.990079999999999</v>
      </c>
      <c r="N478" s="1"/>
      <c r="O478" s="1"/>
    </row>
    <row r="479" spans="1:15" ht="12.75" customHeight="1">
      <c r="A479" s="30">
        <v>469</v>
      </c>
      <c r="B479" s="347" t="s">
        <v>208</v>
      </c>
      <c r="C479" s="328">
        <v>1405.95</v>
      </c>
      <c r="D479" s="329">
        <v>1413.9166666666667</v>
      </c>
      <c r="E479" s="329">
        <v>1390.8333333333335</v>
      </c>
      <c r="F479" s="329">
        <v>1375.7166666666667</v>
      </c>
      <c r="G479" s="329">
        <v>1352.6333333333334</v>
      </c>
      <c r="H479" s="329">
        <v>1429.0333333333335</v>
      </c>
      <c r="I479" s="329">
        <v>1452.116666666667</v>
      </c>
      <c r="J479" s="329">
        <v>1467.2333333333336</v>
      </c>
      <c r="K479" s="328">
        <v>1437</v>
      </c>
      <c r="L479" s="328">
        <v>1398.8</v>
      </c>
      <c r="M479" s="328">
        <v>2.13781</v>
      </c>
      <c r="N479" s="1"/>
      <c r="O479" s="1"/>
    </row>
    <row r="480" spans="1:15" ht="12.75" customHeight="1">
      <c r="A480" s="30">
        <v>470</v>
      </c>
      <c r="B480" s="347" t="s">
        <v>542</v>
      </c>
      <c r="C480" s="328">
        <v>11.9</v>
      </c>
      <c r="D480" s="329">
        <v>11.966666666666667</v>
      </c>
      <c r="E480" s="329">
        <v>11.783333333333333</v>
      </c>
      <c r="F480" s="329">
        <v>11.666666666666666</v>
      </c>
      <c r="G480" s="329">
        <v>11.483333333333333</v>
      </c>
      <c r="H480" s="329">
        <v>12.083333333333334</v>
      </c>
      <c r="I480" s="329">
        <v>12.266666666666667</v>
      </c>
      <c r="J480" s="329">
        <v>12.383333333333335</v>
      </c>
      <c r="K480" s="328">
        <v>12.15</v>
      </c>
      <c r="L480" s="328">
        <v>11.85</v>
      </c>
      <c r="M480" s="328">
        <v>29.26559</v>
      </c>
      <c r="N480" s="1"/>
      <c r="O480" s="1"/>
    </row>
    <row r="481" spans="1:15" ht="12.75" customHeight="1">
      <c r="A481" s="30">
        <v>471</v>
      </c>
      <c r="B481" s="347" t="s">
        <v>543</v>
      </c>
      <c r="C481" s="328">
        <v>513.95000000000005</v>
      </c>
      <c r="D481" s="329">
        <v>516.65</v>
      </c>
      <c r="E481" s="329">
        <v>508.5</v>
      </c>
      <c r="F481" s="329">
        <v>503.05</v>
      </c>
      <c r="G481" s="329">
        <v>494.90000000000003</v>
      </c>
      <c r="H481" s="329">
        <v>522.09999999999991</v>
      </c>
      <c r="I481" s="329">
        <v>530.24999999999977</v>
      </c>
      <c r="J481" s="329">
        <v>535.69999999999993</v>
      </c>
      <c r="K481" s="328">
        <v>524.79999999999995</v>
      </c>
      <c r="L481" s="328">
        <v>511.2</v>
      </c>
      <c r="M481" s="328">
        <v>0.94657999999999998</v>
      </c>
      <c r="N481" s="1"/>
      <c r="O481" s="1"/>
    </row>
    <row r="482" spans="1:15" ht="12.75" customHeight="1">
      <c r="A482" s="30">
        <v>472</v>
      </c>
      <c r="B482" s="347" t="s">
        <v>545</v>
      </c>
      <c r="C482" s="328">
        <v>112.1</v>
      </c>
      <c r="D482" s="329">
        <v>113.91666666666667</v>
      </c>
      <c r="E482" s="329">
        <v>108.83333333333334</v>
      </c>
      <c r="F482" s="329">
        <v>105.56666666666668</v>
      </c>
      <c r="G482" s="329">
        <v>100.48333333333335</v>
      </c>
      <c r="H482" s="329">
        <v>117.18333333333334</v>
      </c>
      <c r="I482" s="329">
        <v>122.26666666666668</v>
      </c>
      <c r="J482" s="329">
        <v>125.53333333333333</v>
      </c>
      <c r="K482" s="328">
        <v>119</v>
      </c>
      <c r="L482" s="328">
        <v>110.65</v>
      </c>
      <c r="M482" s="328">
        <v>14.07896</v>
      </c>
      <c r="N482" s="1"/>
      <c r="O482" s="1"/>
    </row>
    <row r="483" spans="1:15" ht="12.75" customHeight="1">
      <c r="A483" s="30">
        <v>473</v>
      </c>
      <c r="B483" s="347" t="s">
        <v>546</v>
      </c>
      <c r="C483" s="328">
        <v>17.25</v>
      </c>
      <c r="D483" s="329">
        <v>17.399999999999999</v>
      </c>
      <c r="E483" s="329">
        <v>16.999999999999996</v>
      </c>
      <c r="F483" s="329">
        <v>16.749999999999996</v>
      </c>
      <c r="G483" s="329">
        <v>16.349999999999994</v>
      </c>
      <c r="H483" s="329">
        <v>17.649999999999999</v>
      </c>
      <c r="I483" s="329">
        <v>18.050000000000004</v>
      </c>
      <c r="J483" s="329">
        <v>18.3</v>
      </c>
      <c r="K483" s="328">
        <v>17.8</v>
      </c>
      <c r="L483" s="328">
        <v>17.149999999999999</v>
      </c>
      <c r="M483" s="328">
        <v>12.58427</v>
      </c>
      <c r="N483" s="1"/>
      <c r="O483" s="1"/>
    </row>
    <row r="484" spans="1:15" ht="12.75" customHeight="1">
      <c r="A484" s="30">
        <v>474</v>
      </c>
      <c r="B484" s="347" t="s">
        <v>209</v>
      </c>
      <c r="C484" s="328">
        <v>6052.55</v>
      </c>
      <c r="D484" s="329">
        <v>6106.0999999999995</v>
      </c>
      <c r="E484" s="329">
        <v>5950.9999999999991</v>
      </c>
      <c r="F484" s="329">
        <v>5849.45</v>
      </c>
      <c r="G484" s="329">
        <v>5694.3499999999995</v>
      </c>
      <c r="H484" s="329">
        <v>6207.6499999999987</v>
      </c>
      <c r="I484" s="329">
        <v>6362.7499999999991</v>
      </c>
      <c r="J484" s="329">
        <v>6464.2999999999984</v>
      </c>
      <c r="K484" s="328">
        <v>6261.2</v>
      </c>
      <c r="L484" s="328">
        <v>6004.55</v>
      </c>
      <c r="M484" s="328">
        <v>9.6748200000000004</v>
      </c>
      <c r="N484" s="1"/>
      <c r="O484" s="1"/>
    </row>
    <row r="485" spans="1:15" ht="12.75" customHeight="1">
      <c r="A485" s="30">
        <v>475</v>
      </c>
      <c r="B485" s="347" t="s">
        <v>278</v>
      </c>
      <c r="C485" s="328">
        <v>40.049999999999997</v>
      </c>
      <c r="D485" s="329">
        <v>40.366666666666667</v>
      </c>
      <c r="E485" s="329">
        <v>39.483333333333334</v>
      </c>
      <c r="F485" s="329">
        <v>38.916666666666664</v>
      </c>
      <c r="G485" s="329">
        <v>38.033333333333331</v>
      </c>
      <c r="H485" s="329">
        <v>40.933333333333337</v>
      </c>
      <c r="I485" s="329">
        <v>41.816666666666677</v>
      </c>
      <c r="J485" s="329">
        <v>42.38333333333334</v>
      </c>
      <c r="K485" s="328">
        <v>41.25</v>
      </c>
      <c r="L485" s="328">
        <v>39.799999999999997</v>
      </c>
      <c r="M485" s="328">
        <v>152.79865000000001</v>
      </c>
      <c r="N485" s="1"/>
      <c r="O485" s="1"/>
    </row>
    <row r="486" spans="1:15" ht="12.75" customHeight="1">
      <c r="A486" s="30">
        <v>476</v>
      </c>
      <c r="B486" s="347" t="s">
        <v>210</v>
      </c>
      <c r="C486" s="328">
        <v>724.2</v>
      </c>
      <c r="D486" s="329">
        <v>728.86666666666667</v>
      </c>
      <c r="E486" s="329">
        <v>715.33333333333337</v>
      </c>
      <c r="F486" s="329">
        <v>706.4666666666667</v>
      </c>
      <c r="G486" s="329">
        <v>692.93333333333339</v>
      </c>
      <c r="H486" s="329">
        <v>737.73333333333335</v>
      </c>
      <c r="I486" s="329">
        <v>751.26666666666665</v>
      </c>
      <c r="J486" s="329">
        <v>760.13333333333333</v>
      </c>
      <c r="K486" s="328">
        <v>742.4</v>
      </c>
      <c r="L486" s="328">
        <v>720</v>
      </c>
      <c r="M486" s="328">
        <v>42.181310000000003</v>
      </c>
      <c r="N486" s="1"/>
      <c r="O486" s="1"/>
    </row>
    <row r="487" spans="1:15" ht="12.75" customHeight="1">
      <c r="A487" s="30">
        <v>477</v>
      </c>
      <c r="B487" s="347" t="s">
        <v>544</v>
      </c>
      <c r="C487" s="328">
        <v>890.25</v>
      </c>
      <c r="D487" s="329">
        <v>883.88333333333333</v>
      </c>
      <c r="E487" s="329">
        <v>870.36666666666667</v>
      </c>
      <c r="F487" s="329">
        <v>850.48333333333335</v>
      </c>
      <c r="G487" s="329">
        <v>836.9666666666667</v>
      </c>
      <c r="H487" s="329">
        <v>903.76666666666665</v>
      </c>
      <c r="I487" s="329">
        <v>917.2833333333333</v>
      </c>
      <c r="J487" s="329">
        <v>937.16666666666663</v>
      </c>
      <c r="K487" s="328">
        <v>897.4</v>
      </c>
      <c r="L487" s="328">
        <v>864</v>
      </c>
      <c r="M487" s="328">
        <v>5.5172100000000004</v>
      </c>
      <c r="N487" s="1"/>
      <c r="O487" s="1"/>
    </row>
    <row r="488" spans="1:15" ht="12.75" customHeight="1">
      <c r="A488" s="30">
        <v>478</v>
      </c>
      <c r="B488" s="347" t="s">
        <v>549</v>
      </c>
      <c r="C488" s="328">
        <v>412.4</v>
      </c>
      <c r="D488" s="329">
        <v>420.01666666666665</v>
      </c>
      <c r="E488" s="329">
        <v>395.7833333333333</v>
      </c>
      <c r="F488" s="329">
        <v>379.16666666666663</v>
      </c>
      <c r="G488" s="329">
        <v>354.93333333333328</v>
      </c>
      <c r="H488" s="329">
        <v>436.63333333333333</v>
      </c>
      <c r="I488" s="329">
        <v>460.86666666666667</v>
      </c>
      <c r="J488" s="329">
        <v>477.48333333333335</v>
      </c>
      <c r="K488" s="328">
        <v>444.25</v>
      </c>
      <c r="L488" s="328">
        <v>403.4</v>
      </c>
      <c r="M488" s="328">
        <v>3.8469799999999998</v>
      </c>
      <c r="N488" s="1"/>
      <c r="O488" s="1"/>
    </row>
    <row r="489" spans="1:15" ht="12.75" customHeight="1">
      <c r="A489" s="30">
        <v>479</v>
      </c>
      <c r="B489" s="347" t="s">
        <v>550</v>
      </c>
      <c r="C489" s="328">
        <v>32.6</v>
      </c>
      <c r="D489" s="329">
        <v>32.800000000000004</v>
      </c>
      <c r="E489" s="329">
        <v>31.95000000000001</v>
      </c>
      <c r="F489" s="329">
        <v>31.300000000000004</v>
      </c>
      <c r="G489" s="329">
        <v>30.45000000000001</v>
      </c>
      <c r="H489" s="329">
        <v>33.45000000000001</v>
      </c>
      <c r="I489" s="329">
        <v>34.300000000000004</v>
      </c>
      <c r="J489" s="329">
        <v>34.95000000000001</v>
      </c>
      <c r="K489" s="328">
        <v>33.65</v>
      </c>
      <c r="L489" s="328">
        <v>32.15</v>
      </c>
      <c r="M489" s="328">
        <v>19.324490000000001</v>
      </c>
      <c r="N489" s="1"/>
      <c r="O489" s="1"/>
    </row>
    <row r="490" spans="1:15" ht="12.75" customHeight="1">
      <c r="A490" s="30">
        <v>480</v>
      </c>
      <c r="B490" s="347" t="s">
        <v>551</v>
      </c>
      <c r="C490" s="328">
        <v>853.65</v>
      </c>
      <c r="D490" s="329">
        <v>869.4666666666667</v>
      </c>
      <c r="E490" s="329">
        <v>834.18333333333339</v>
      </c>
      <c r="F490" s="329">
        <v>814.7166666666667</v>
      </c>
      <c r="G490" s="329">
        <v>779.43333333333339</v>
      </c>
      <c r="H490" s="329">
        <v>888.93333333333339</v>
      </c>
      <c r="I490" s="329">
        <v>924.2166666666667</v>
      </c>
      <c r="J490" s="329">
        <v>943.68333333333339</v>
      </c>
      <c r="K490" s="328">
        <v>904.75</v>
      </c>
      <c r="L490" s="328">
        <v>850</v>
      </c>
      <c r="M490" s="328">
        <v>0.87692999999999999</v>
      </c>
      <c r="N490" s="1"/>
      <c r="O490" s="1"/>
    </row>
    <row r="491" spans="1:15" ht="12.75" customHeight="1">
      <c r="A491" s="30">
        <v>481</v>
      </c>
      <c r="B491" s="347" t="s">
        <v>553</v>
      </c>
      <c r="C491" s="328">
        <v>322.45</v>
      </c>
      <c r="D491" s="329">
        <v>323.63333333333338</v>
      </c>
      <c r="E491" s="329">
        <v>314.51666666666677</v>
      </c>
      <c r="F491" s="329">
        <v>306.58333333333337</v>
      </c>
      <c r="G491" s="329">
        <v>297.46666666666675</v>
      </c>
      <c r="H491" s="329">
        <v>331.56666666666678</v>
      </c>
      <c r="I491" s="329">
        <v>340.68333333333345</v>
      </c>
      <c r="J491" s="329">
        <v>348.61666666666679</v>
      </c>
      <c r="K491" s="328">
        <v>332.75</v>
      </c>
      <c r="L491" s="328">
        <v>315.7</v>
      </c>
      <c r="M491" s="328">
        <v>3.1097800000000002</v>
      </c>
      <c r="N491" s="1"/>
      <c r="O491" s="1"/>
    </row>
    <row r="492" spans="1:15" ht="12.75" customHeight="1">
      <c r="A492" s="30">
        <v>482</v>
      </c>
      <c r="B492" s="347" t="s">
        <v>280</v>
      </c>
      <c r="C492" s="328">
        <v>922.4</v>
      </c>
      <c r="D492" s="329">
        <v>923.76666666666677</v>
      </c>
      <c r="E492" s="329">
        <v>908.63333333333355</v>
      </c>
      <c r="F492" s="329">
        <v>894.86666666666679</v>
      </c>
      <c r="G492" s="329">
        <v>879.73333333333358</v>
      </c>
      <c r="H492" s="329">
        <v>937.53333333333353</v>
      </c>
      <c r="I492" s="329">
        <v>952.66666666666674</v>
      </c>
      <c r="J492" s="329">
        <v>966.43333333333351</v>
      </c>
      <c r="K492" s="328">
        <v>938.9</v>
      </c>
      <c r="L492" s="328">
        <v>910</v>
      </c>
      <c r="M492" s="328">
        <v>5.9146599999999996</v>
      </c>
      <c r="N492" s="1"/>
      <c r="O492" s="1"/>
    </row>
    <row r="493" spans="1:15" ht="12.75" customHeight="1">
      <c r="A493" s="30">
        <v>483</v>
      </c>
      <c r="B493" s="347" t="s">
        <v>211</v>
      </c>
      <c r="C493" s="328">
        <v>378.25</v>
      </c>
      <c r="D493" s="329">
        <v>373.73333333333335</v>
      </c>
      <c r="E493" s="329">
        <v>367.9666666666667</v>
      </c>
      <c r="F493" s="329">
        <v>357.68333333333334</v>
      </c>
      <c r="G493" s="329">
        <v>351.91666666666669</v>
      </c>
      <c r="H493" s="329">
        <v>384.01666666666671</v>
      </c>
      <c r="I493" s="329">
        <v>389.78333333333336</v>
      </c>
      <c r="J493" s="329">
        <v>400.06666666666672</v>
      </c>
      <c r="K493" s="328">
        <v>379.5</v>
      </c>
      <c r="L493" s="328">
        <v>363.45</v>
      </c>
      <c r="M493" s="328">
        <v>123.46925</v>
      </c>
      <c r="N493" s="1"/>
      <c r="O493" s="1"/>
    </row>
    <row r="494" spans="1:15" ht="12.75" customHeight="1">
      <c r="A494" s="30">
        <v>484</v>
      </c>
      <c r="B494" s="347" t="s">
        <v>554</v>
      </c>
      <c r="C494" s="328">
        <v>2218.4499999999998</v>
      </c>
      <c r="D494" s="329">
        <v>2240.7166666666667</v>
      </c>
      <c r="E494" s="329">
        <v>2174.0333333333333</v>
      </c>
      <c r="F494" s="329">
        <v>2129.6166666666668</v>
      </c>
      <c r="G494" s="329">
        <v>2062.9333333333334</v>
      </c>
      <c r="H494" s="329">
        <v>2285.1333333333332</v>
      </c>
      <c r="I494" s="329">
        <v>2351.8166666666666</v>
      </c>
      <c r="J494" s="329">
        <v>2396.2333333333331</v>
      </c>
      <c r="K494" s="328">
        <v>2307.4</v>
      </c>
      <c r="L494" s="328">
        <v>2196.3000000000002</v>
      </c>
      <c r="M494" s="328">
        <v>0.98065000000000002</v>
      </c>
      <c r="N494" s="1"/>
      <c r="O494" s="1"/>
    </row>
    <row r="495" spans="1:15" ht="12.75" customHeight="1">
      <c r="A495" s="30">
        <v>485</v>
      </c>
      <c r="B495" s="347" t="s">
        <v>279</v>
      </c>
      <c r="C495" s="328">
        <v>215.05</v>
      </c>
      <c r="D495" s="329">
        <v>212.83333333333334</v>
      </c>
      <c r="E495" s="329">
        <v>209.26666666666668</v>
      </c>
      <c r="F495" s="329">
        <v>203.48333333333335</v>
      </c>
      <c r="G495" s="329">
        <v>199.91666666666669</v>
      </c>
      <c r="H495" s="329">
        <v>218.61666666666667</v>
      </c>
      <c r="I495" s="329">
        <v>222.18333333333334</v>
      </c>
      <c r="J495" s="329">
        <v>227.96666666666667</v>
      </c>
      <c r="K495" s="328">
        <v>216.4</v>
      </c>
      <c r="L495" s="328">
        <v>207.05</v>
      </c>
      <c r="M495" s="328">
        <v>4.7240599999999997</v>
      </c>
      <c r="N495" s="1"/>
      <c r="O495" s="1"/>
    </row>
    <row r="496" spans="1:15" ht="12.75" customHeight="1">
      <c r="A496" s="30">
        <v>486</v>
      </c>
      <c r="B496" s="347" t="s">
        <v>555</v>
      </c>
      <c r="C496" s="328">
        <v>1891.9</v>
      </c>
      <c r="D496" s="329">
        <v>1895.3833333333334</v>
      </c>
      <c r="E496" s="329">
        <v>1871.3166666666668</v>
      </c>
      <c r="F496" s="329">
        <v>1850.7333333333333</v>
      </c>
      <c r="G496" s="329">
        <v>1826.6666666666667</v>
      </c>
      <c r="H496" s="329">
        <v>1915.9666666666669</v>
      </c>
      <c r="I496" s="329">
        <v>1940.0333333333335</v>
      </c>
      <c r="J496" s="329">
        <v>1960.616666666667</v>
      </c>
      <c r="K496" s="328">
        <v>1919.45</v>
      </c>
      <c r="L496" s="328">
        <v>1874.8</v>
      </c>
      <c r="M496" s="328">
        <v>0.25379000000000002</v>
      </c>
      <c r="N496" s="1"/>
      <c r="O496" s="1"/>
    </row>
    <row r="497" spans="1:15" ht="12.75" customHeight="1">
      <c r="A497" s="30">
        <v>487</v>
      </c>
      <c r="B497" s="347" t="s">
        <v>548</v>
      </c>
      <c r="C497" s="328">
        <v>616.4</v>
      </c>
      <c r="D497" s="329">
        <v>620.2833333333333</v>
      </c>
      <c r="E497" s="329">
        <v>600.66666666666663</v>
      </c>
      <c r="F497" s="329">
        <v>584.93333333333328</v>
      </c>
      <c r="G497" s="329">
        <v>565.31666666666661</v>
      </c>
      <c r="H497" s="329">
        <v>636.01666666666665</v>
      </c>
      <c r="I497" s="329">
        <v>655.63333333333344</v>
      </c>
      <c r="J497" s="329">
        <v>671.36666666666667</v>
      </c>
      <c r="K497" s="328">
        <v>639.9</v>
      </c>
      <c r="L497" s="328">
        <v>604.54999999999995</v>
      </c>
      <c r="M497" s="328">
        <v>3.42502</v>
      </c>
      <c r="N497" s="1"/>
      <c r="O497" s="1"/>
    </row>
    <row r="498" spans="1:15" ht="12.75" customHeight="1">
      <c r="A498" s="30">
        <v>488</v>
      </c>
      <c r="B498" s="347" t="s">
        <v>547</v>
      </c>
      <c r="C498" s="328">
        <v>3651.8</v>
      </c>
      <c r="D498" s="329">
        <v>3660.9833333333336</v>
      </c>
      <c r="E498" s="329">
        <v>3630.8166666666671</v>
      </c>
      <c r="F498" s="329">
        <v>3609.8333333333335</v>
      </c>
      <c r="G498" s="329">
        <v>3579.666666666667</v>
      </c>
      <c r="H498" s="329">
        <v>3681.9666666666672</v>
      </c>
      <c r="I498" s="329">
        <v>3712.1333333333332</v>
      </c>
      <c r="J498" s="329">
        <v>3733.1166666666672</v>
      </c>
      <c r="K498" s="328">
        <v>3691.15</v>
      </c>
      <c r="L498" s="328">
        <v>3640</v>
      </c>
      <c r="M498" s="328">
        <v>0.18920999999999999</v>
      </c>
      <c r="N498" s="1"/>
      <c r="O498" s="1"/>
    </row>
    <row r="499" spans="1:15" ht="12.75" customHeight="1">
      <c r="A499" s="30">
        <v>489</v>
      </c>
      <c r="B499" s="347" t="s">
        <v>212</v>
      </c>
      <c r="C499" s="328">
        <v>1178.6500000000001</v>
      </c>
      <c r="D499" s="329">
        <v>1184.6833333333334</v>
      </c>
      <c r="E499" s="329">
        <v>1169.4166666666667</v>
      </c>
      <c r="F499" s="329">
        <v>1160.1833333333334</v>
      </c>
      <c r="G499" s="329">
        <v>1144.9166666666667</v>
      </c>
      <c r="H499" s="329">
        <v>1193.9166666666667</v>
      </c>
      <c r="I499" s="329">
        <v>1209.1833333333332</v>
      </c>
      <c r="J499" s="329">
        <v>1218.4166666666667</v>
      </c>
      <c r="K499" s="328">
        <v>1199.95</v>
      </c>
      <c r="L499" s="328">
        <v>1175.45</v>
      </c>
      <c r="M499" s="328">
        <v>10.4085</v>
      </c>
      <c r="N499" s="1"/>
      <c r="O499" s="1"/>
    </row>
    <row r="500" spans="1:15" ht="12.75" customHeight="1">
      <c r="A500" s="30">
        <v>490</v>
      </c>
      <c r="B500" s="347" t="s">
        <v>552</v>
      </c>
      <c r="C500" s="328">
        <v>2643.6</v>
      </c>
      <c r="D500" s="329">
        <v>2649.4166666666665</v>
      </c>
      <c r="E500" s="329">
        <v>2612.3833333333332</v>
      </c>
      <c r="F500" s="329">
        <v>2581.1666666666665</v>
      </c>
      <c r="G500" s="329">
        <v>2544.1333333333332</v>
      </c>
      <c r="H500" s="329">
        <v>2680.6333333333332</v>
      </c>
      <c r="I500" s="329">
        <v>2717.666666666667</v>
      </c>
      <c r="J500" s="329">
        <v>2748.8833333333332</v>
      </c>
      <c r="K500" s="328">
        <v>2686.45</v>
      </c>
      <c r="L500" s="328">
        <v>2618.1999999999998</v>
      </c>
      <c r="M500" s="328">
        <v>1.7155100000000001</v>
      </c>
      <c r="N500" s="1"/>
      <c r="O500" s="1"/>
    </row>
    <row r="501" spans="1:15" ht="12.75" customHeight="1">
      <c r="A501" s="30">
        <v>491</v>
      </c>
      <c r="B501" s="347" t="s">
        <v>556</v>
      </c>
      <c r="C501" s="328">
        <v>7288</v>
      </c>
      <c r="D501" s="329">
        <v>7256.833333333333</v>
      </c>
      <c r="E501" s="329">
        <v>7143.4666666666662</v>
      </c>
      <c r="F501" s="329">
        <v>6998.9333333333334</v>
      </c>
      <c r="G501" s="329">
        <v>6885.5666666666666</v>
      </c>
      <c r="H501" s="329">
        <v>7401.3666666666659</v>
      </c>
      <c r="I501" s="329">
        <v>7514.7333333333327</v>
      </c>
      <c r="J501" s="329">
        <v>7659.2666666666655</v>
      </c>
      <c r="K501" s="328">
        <v>7370.2</v>
      </c>
      <c r="L501" s="328">
        <v>7112.3</v>
      </c>
      <c r="M501" s="328">
        <v>3.7019999999999997E-2</v>
      </c>
      <c r="N501" s="1"/>
      <c r="O501" s="1"/>
    </row>
    <row r="502" spans="1:15" ht="12.75" customHeight="1">
      <c r="A502" s="30">
        <v>492</v>
      </c>
      <c r="B502" s="347" t="s">
        <v>557</v>
      </c>
      <c r="C502" s="328">
        <v>147.55000000000001</v>
      </c>
      <c r="D502" s="329">
        <v>149.13333333333333</v>
      </c>
      <c r="E502" s="329">
        <v>145.26666666666665</v>
      </c>
      <c r="F502" s="329">
        <v>142.98333333333332</v>
      </c>
      <c r="G502" s="329">
        <v>139.11666666666665</v>
      </c>
      <c r="H502" s="329">
        <v>151.41666666666666</v>
      </c>
      <c r="I502" s="329">
        <v>155.28333333333333</v>
      </c>
      <c r="J502" s="329">
        <v>157.56666666666666</v>
      </c>
      <c r="K502" s="328">
        <v>153</v>
      </c>
      <c r="L502" s="328">
        <v>146.85</v>
      </c>
      <c r="M502" s="328">
        <v>6.44998</v>
      </c>
      <c r="N502" s="1"/>
      <c r="O502" s="1"/>
    </row>
    <row r="503" spans="1:15" ht="12.75" customHeight="1">
      <c r="A503" s="30">
        <v>493</v>
      </c>
      <c r="B503" s="347" t="s">
        <v>558</v>
      </c>
      <c r="C503" s="328">
        <v>111.3</v>
      </c>
      <c r="D503" s="329">
        <v>109.16666666666667</v>
      </c>
      <c r="E503" s="329">
        <v>106.23333333333335</v>
      </c>
      <c r="F503" s="329">
        <v>101.16666666666667</v>
      </c>
      <c r="G503" s="329">
        <v>98.233333333333348</v>
      </c>
      <c r="H503" s="329">
        <v>114.23333333333335</v>
      </c>
      <c r="I503" s="329">
        <v>117.16666666666666</v>
      </c>
      <c r="J503" s="329">
        <v>122.23333333333335</v>
      </c>
      <c r="K503" s="328">
        <v>112.1</v>
      </c>
      <c r="L503" s="328">
        <v>104.1</v>
      </c>
      <c r="M503" s="328">
        <v>26.785910000000001</v>
      </c>
      <c r="N503" s="1"/>
      <c r="O503" s="1"/>
    </row>
    <row r="504" spans="1:15" ht="12.75" customHeight="1">
      <c r="A504" s="30">
        <v>494</v>
      </c>
      <c r="B504" s="347" t="s">
        <v>559</v>
      </c>
      <c r="C504" s="328">
        <v>475.15</v>
      </c>
      <c r="D504" s="329">
        <v>471.86666666666662</v>
      </c>
      <c r="E504" s="329">
        <v>461.73333333333323</v>
      </c>
      <c r="F504" s="329">
        <v>448.31666666666661</v>
      </c>
      <c r="G504" s="329">
        <v>438.18333333333322</v>
      </c>
      <c r="H504" s="329">
        <v>485.28333333333325</v>
      </c>
      <c r="I504" s="329">
        <v>495.41666666666657</v>
      </c>
      <c r="J504" s="329">
        <v>508.83333333333326</v>
      </c>
      <c r="K504" s="328">
        <v>482</v>
      </c>
      <c r="L504" s="328">
        <v>458.45</v>
      </c>
      <c r="M504" s="328">
        <v>2.8944999999999999</v>
      </c>
      <c r="N504" s="1"/>
      <c r="O504" s="1"/>
    </row>
    <row r="505" spans="1:15" ht="12.75" customHeight="1">
      <c r="A505" s="30">
        <v>495</v>
      </c>
      <c r="B505" s="347" t="s">
        <v>281</v>
      </c>
      <c r="C505" s="328">
        <v>1606.4</v>
      </c>
      <c r="D505" s="329">
        <v>1615.25</v>
      </c>
      <c r="E505" s="329">
        <v>1586.15</v>
      </c>
      <c r="F505" s="329">
        <v>1565.9</v>
      </c>
      <c r="G505" s="329">
        <v>1536.8000000000002</v>
      </c>
      <c r="H505" s="329">
        <v>1635.5</v>
      </c>
      <c r="I505" s="329">
        <v>1664.6</v>
      </c>
      <c r="J505" s="329">
        <v>1684.85</v>
      </c>
      <c r="K505" s="328">
        <v>1644.35</v>
      </c>
      <c r="L505" s="328">
        <v>1595</v>
      </c>
      <c r="M505" s="328">
        <v>2.5386099999999998</v>
      </c>
      <c r="N505" s="1"/>
      <c r="O505" s="1"/>
    </row>
    <row r="506" spans="1:15" ht="12.75" customHeight="1">
      <c r="A506" s="30">
        <v>496</v>
      </c>
      <c r="B506" s="347" t="s">
        <v>213</v>
      </c>
      <c r="C506" s="328">
        <v>588.25</v>
      </c>
      <c r="D506" s="329">
        <v>589.7833333333333</v>
      </c>
      <c r="E506" s="329">
        <v>583.06666666666661</v>
      </c>
      <c r="F506" s="329">
        <v>577.88333333333333</v>
      </c>
      <c r="G506" s="329">
        <v>571.16666666666663</v>
      </c>
      <c r="H506" s="329">
        <v>594.96666666666658</v>
      </c>
      <c r="I506" s="329">
        <v>601.68333333333328</v>
      </c>
      <c r="J506" s="329">
        <v>606.86666666666656</v>
      </c>
      <c r="K506" s="328">
        <v>596.5</v>
      </c>
      <c r="L506" s="328">
        <v>584.6</v>
      </c>
      <c r="M506" s="328">
        <v>80.809830000000005</v>
      </c>
      <c r="N506" s="1"/>
      <c r="O506" s="1"/>
    </row>
    <row r="507" spans="1:15" ht="12.75" customHeight="1">
      <c r="A507" s="30">
        <v>497</v>
      </c>
      <c r="B507" s="347" t="s">
        <v>560</v>
      </c>
      <c r="C507" s="328">
        <v>313.14999999999998</v>
      </c>
      <c r="D507" s="329">
        <v>316.71666666666664</v>
      </c>
      <c r="E507" s="329">
        <v>307.0333333333333</v>
      </c>
      <c r="F507" s="329">
        <v>300.91666666666669</v>
      </c>
      <c r="G507" s="329">
        <v>291.23333333333335</v>
      </c>
      <c r="H507" s="329">
        <v>322.83333333333326</v>
      </c>
      <c r="I507" s="329">
        <v>332.51666666666654</v>
      </c>
      <c r="J507" s="329">
        <v>338.63333333333321</v>
      </c>
      <c r="K507" s="328">
        <v>326.39999999999998</v>
      </c>
      <c r="L507" s="328">
        <v>310.60000000000002</v>
      </c>
      <c r="M507" s="328">
        <v>9.5820100000000004</v>
      </c>
      <c r="N507" s="1"/>
      <c r="O507" s="1"/>
    </row>
    <row r="508" spans="1:15" ht="12.75" customHeight="1">
      <c r="A508" s="30">
        <v>498</v>
      </c>
      <c r="B508" s="387" t="s">
        <v>282</v>
      </c>
      <c r="C508" s="388">
        <v>12.85</v>
      </c>
      <c r="D508" s="388">
        <v>12.866666666666667</v>
      </c>
      <c r="E508" s="388">
        <v>12.733333333333334</v>
      </c>
      <c r="F508" s="388">
        <v>12.616666666666667</v>
      </c>
      <c r="G508" s="388">
        <v>12.483333333333334</v>
      </c>
      <c r="H508" s="388">
        <v>12.983333333333334</v>
      </c>
      <c r="I508" s="388">
        <v>13.116666666666667</v>
      </c>
      <c r="J508" s="387">
        <v>13.233333333333334</v>
      </c>
      <c r="K508" s="387">
        <v>13</v>
      </c>
      <c r="L508" s="387">
        <v>12.75</v>
      </c>
      <c r="M508" s="270">
        <v>1238.45769</v>
      </c>
      <c r="N508" s="1"/>
      <c r="O508" s="1"/>
    </row>
    <row r="509" spans="1:15" ht="12.75" customHeight="1">
      <c r="A509" s="30">
        <v>499</v>
      </c>
      <c r="B509" s="387" t="s">
        <v>214</v>
      </c>
      <c r="C509" s="388">
        <v>246.8</v>
      </c>
      <c r="D509" s="388">
        <v>249.93333333333331</v>
      </c>
      <c r="E509" s="388">
        <v>241.86666666666662</v>
      </c>
      <c r="F509" s="388">
        <v>236.93333333333331</v>
      </c>
      <c r="G509" s="388">
        <v>228.86666666666662</v>
      </c>
      <c r="H509" s="388">
        <v>254.86666666666662</v>
      </c>
      <c r="I509" s="388">
        <v>262.93333333333328</v>
      </c>
      <c r="J509" s="387">
        <v>267.86666666666662</v>
      </c>
      <c r="K509" s="387">
        <v>258</v>
      </c>
      <c r="L509" s="387">
        <v>245</v>
      </c>
      <c r="M509" s="270">
        <v>126.16988000000001</v>
      </c>
      <c r="N509" s="1"/>
      <c r="O509" s="1"/>
    </row>
    <row r="510" spans="1:15" ht="12.75" customHeight="1">
      <c r="A510" s="30">
        <v>500</v>
      </c>
      <c r="B510" s="387" t="s">
        <v>561</v>
      </c>
      <c r="C510" s="388">
        <v>363.95</v>
      </c>
      <c r="D510" s="388">
        <v>366</v>
      </c>
      <c r="E510" s="388">
        <v>360</v>
      </c>
      <c r="F510" s="388">
        <v>356.05</v>
      </c>
      <c r="G510" s="388">
        <v>350.05</v>
      </c>
      <c r="H510" s="388">
        <v>369.95</v>
      </c>
      <c r="I510" s="388">
        <v>375.95</v>
      </c>
      <c r="J510" s="387">
        <v>379.9</v>
      </c>
      <c r="K510" s="387">
        <v>372</v>
      </c>
      <c r="L510" s="387">
        <v>362.05</v>
      </c>
      <c r="M510" s="270">
        <v>7.4569599999999996</v>
      </c>
      <c r="N510" s="1"/>
      <c r="O510" s="1"/>
    </row>
    <row r="511" spans="1:15" ht="12.75" customHeight="1">
      <c r="A511" s="30">
        <v>501</v>
      </c>
      <c r="B511" s="387" t="s">
        <v>562</v>
      </c>
      <c r="C511" s="388">
        <v>1536.4</v>
      </c>
      <c r="D511" s="388">
        <v>1549.1000000000001</v>
      </c>
      <c r="E511" s="388">
        <v>1520.2500000000002</v>
      </c>
      <c r="F511" s="388">
        <v>1504.1000000000001</v>
      </c>
      <c r="G511" s="388">
        <v>1475.2500000000002</v>
      </c>
      <c r="H511" s="388">
        <v>1565.2500000000002</v>
      </c>
      <c r="I511" s="388">
        <v>1594.1000000000001</v>
      </c>
      <c r="J511" s="387">
        <v>1610.2500000000002</v>
      </c>
      <c r="K511" s="387">
        <v>1577.95</v>
      </c>
      <c r="L511" s="387">
        <v>1532.95</v>
      </c>
      <c r="M511" s="270">
        <v>0.38484000000000002</v>
      </c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A513" s="295"/>
      <c r="B513" s="295"/>
      <c r="C513" s="296"/>
      <c r="D513" s="296"/>
      <c r="E513" s="296"/>
      <c r="F513" s="296"/>
      <c r="G513" s="296"/>
      <c r="H513" s="296"/>
      <c r="I513" s="296"/>
      <c r="J513" s="295"/>
      <c r="K513" s="295"/>
      <c r="L513" s="295"/>
      <c r="M513" s="297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3" t="s">
        <v>285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228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229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72"/>
      <c r="B5" s="473"/>
      <c r="C5" s="472"/>
      <c r="D5" s="473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51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564</v>
      </c>
      <c r="B7" s="474" t="s">
        <v>565</v>
      </c>
      <c r="C7" s="473"/>
      <c r="D7" s="7">
        <f>Main!B10</f>
        <v>44631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566</v>
      </c>
      <c r="B9" s="85" t="s">
        <v>567</v>
      </c>
      <c r="C9" s="85" t="s">
        <v>568</v>
      </c>
      <c r="D9" s="85" t="s">
        <v>569</v>
      </c>
      <c r="E9" s="85" t="s">
        <v>570</v>
      </c>
      <c r="F9" s="85" t="s">
        <v>571</v>
      </c>
      <c r="G9" s="85" t="s">
        <v>572</v>
      </c>
      <c r="H9" s="85" t="s">
        <v>573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44630</v>
      </c>
      <c r="B10" s="29">
        <v>542579</v>
      </c>
      <c r="C10" s="28" t="s">
        <v>1007</v>
      </c>
      <c r="D10" s="28" t="s">
        <v>1053</v>
      </c>
      <c r="E10" s="28" t="s">
        <v>575</v>
      </c>
      <c r="F10" s="87">
        <v>578155</v>
      </c>
      <c r="G10" s="29">
        <v>68.27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44630</v>
      </c>
      <c r="B11" s="29">
        <v>542579</v>
      </c>
      <c r="C11" s="28" t="s">
        <v>1007</v>
      </c>
      <c r="D11" s="28" t="s">
        <v>1054</v>
      </c>
      <c r="E11" s="28" t="s">
        <v>574</v>
      </c>
      <c r="F11" s="87">
        <v>200000</v>
      </c>
      <c r="G11" s="29">
        <v>67.5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44630</v>
      </c>
      <c r="B12" s="29">
        <v>542579</v>
      </c>
      <c r="C12" s="28" t="s">
        <v>1007</v>
      </c>
      <c r="D12" s="28" t="s">
        <v>1008</v>
      </c>
      <c r="E12" s="28" t="s">
        <v>574</v>
      </c>
      <c r="F12" s="87">
        <v>200000</v>
      </c>
      <c r="G12" s="29">
        <v>68.489999999999995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44630</v>
      </c>
      <c r="B13" s="29">
        <v>537492</v>
      </c>
      <c r="C13" s="28" t="s">
        <v>1055</v>
      </c>
      <c r="D13" s="28" t="s">
        <v>1056</v>
      </c>
      <c r="E13" s="28" t="s">
        <v>574</v>
      </c>
      <c r="F13" s="87">
        <v>60000</v>
      </c>
      <c r="G13" s="29">
        <v>11.37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44630</v>
      </c>
      <c r="B14" s="29">
        <v>537492</v>
      </c>
      <c r="C14" s="28" t="s">
        <v>1055</v>
      </c>
      <c r="D14" s="28" t="s">
        <v>1057</v>
      </c>
      <c r="E14" s="28" t="s">
        <v>574</v>
      </c>
      <c r="F14" s="87">
        <v>50000</v>
      </c>
      <c r="G14" s="29">
        <v>11.07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44630</v>
      </c>
      <c r="B15" s="29">
        <v>537492</v>
      </c>
      <c r="C15" s="28" t="s">
        <v>1055</v>
      </c>
      <c r="D15" s="28" t="s">
        <v>1057</v>
      </c>
      <c r="E15" s="28" t="s">
        <v>575</v>
      </c>
      <c r="F15" s="87">
        <v>60000</v>
      </c>
      <c r="G15" s="29">
        <v>11.88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44630</v>
      </c>
      <c r="B16" s="29">
        <v>538716</v>
      </c>
      <c r="C16" s="28" t="s">
        <v>1058</v>
      </c>
      <c r="D16" s="28" t="s">
        <v>1059</v>
      </c>
      <c r="E16" s="28" t="s">
        <v>575</v>
      </c>
      <c r="F16" s="87">
        <v>90000</v>
      </c>
      <c r="G16" s="29">
        <v>32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44630</v>
      </c>
      <c r="B17" s="29">
        <v>538716</v>
      </c>
      <c r="C17" s="28" t="s">
        <v>1058</v>
      </c>
      <c r="D17" s="28" t="s">
        <v>1024</v>
      </c>
      <c r="E17" s="28" t="s">
        <v>574</v>
      </c>
      <c r="F17" s="87">
        <v>155000</v>
      </c>
      <c r="G17" s="29">
        <v>31.58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44630</v>
      </c>
      <c r="B18" s="29">
        <v>538716</v>
      </c>
      <c r="C18" s="28" t="s">
        <v>1058</v>
      </c>
      <c r="D18" s="28" t="s">
        <v>1025</v>
      </c>
      <c r="E18" s="28" t="s">
        <v>575</v>
      </c>
      <c r="F18" s="87">
        <v>65000</v>
      </c>
      <c r="G18" s="29">
        <v>31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44630</v>
      </c>
      <c r="B19" s="29">
        <v>540545</v>
      </c>
      <c r="C19" s="28" t="s">
        <v>1060</v>
      </c>
      <c r="D19" s="28" t="s">
        <v>1061</v>
      </c>
      <c r="E19" s="28" t="s">
        <v>575</v>
      </c>
      <c r="F19" s="87">
        <v>60000</v>
      </c>
      <c r="G19" s="29">
        <v>22.76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44630</v>
      </c>
      <c r="B20" s="29">
        <v>540681</v>
      </c>
      <c r="C20" s="28" t="s">
        <v>1009</v>
      </c>
      <c r="D20" s="28" t="s">
        <v>1012</v>
      </c>
      <c r="E20" s="28" t="s">
        <v>575</v>
      </c>
      <c r="F20" s="87">
        <v>60000</v>
      </c>
      <c r="G20" s="29">
        <v>14.88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44630</v>
      </c>
      <c r="B21" s="29">
        <v>540681</v>
      </c>
      <c r="C21" s="28" t="s">
        <v>1009</v>
      </c>
      <c r="D21" s="28" t="s">
        <v>1010</v>
      </c>
      <c r="E21" s="28" t="s">
        <v>575</v>
      </c>
      <c r="F21" s="87">
        <v>90000</v>
      </c>
      <c r="G21" s="29">
        <v>14.88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44630</v>
      </c>
      <c r="B22" s="29">
        <v>540681</v>
      </c>
      <c r="C22" s="28" t="s">
        <v>1009</v>
      </c>
      <c r="D22" s="28" t="s">
        <v>1011</v>
      </c>
      <c r="E22" s="28" t="s">
        <v>574</v>
      </c>
      <c r="F22" s="87">
        <v>170000</v>
      </c>
      <c r="G22" s="29">
        <v>14.88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44630</v>
      </c>
      <c r="B23" s="29">
        <v>532541</v>
      </c>
      <c r="C23" s="28" t="s">
        <v>87</v>
      </c>
      <c r="D23" s="28" t="s">
        <v>1062</v>
      </c>
      <c r="E23" s="28" t="s">
        <v>575</v>
      </c>
      <c r="F23" s="87">
        <v>3000000</v>
      </c>
      <c r="G23" s="29">
        <v>4261.1499999999996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44630</v>
      </c>
      <c r="B24" s="29">
        <v>532541</v>
      </c>
      <c r="C24" s="28" t="s">
        <v>87</v>
      </c>
      <c r="D24" s="28" t="s">
        <v>1063</v>
      </c>
      <c r="E24" s="28" t="s">
        <v>574</v>
      </c>
      <c r="F24" s="87">
        <v>467500</v>
      </c>
      <c r="G24" s="29">
        <v>4260.04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44630</v>
      </c>
      <c r="B25" s="29">
        <v>532541</v>
      </c>
      <c r="C25" s="28" t="s">
        <v>87</v>
      </c>
      <c r="D25" s="28" t="s">
        <v>1064</v>
      </c>
      <c r="E25" s="28" t="s">
        <v>574</v>
      </c>
      <c r="F25" s="87">
        <v>486000</v>
      </c>
      <c r="G25" s="29">
        <v>4260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44630</v>
      </c>
      <c r="B26" s="29">
        <v>532541</v>
      </c>
      <c r="C26" s="28" t="s">
        <v>87</v>
      </c>
      <c r="D26" s="28" t="s">
        <v>1062</v>
      </c>
      <c r="E26" s="28" t="s">
        <v>575</v>
      </c>
      <c r="F26" s="87">
        <v>3000000</v>
      </c>
      <c r="G26" s="29">
        <v>4273.24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44630</v>
      </c>
      <c r="B27" s="29">
        <v>524752</v>
      </c>
      <c r="C27" s="28" t="s">
        <v>1065</v>
      </c>
      <c r="D27" s="28" t="s">
        <v>1066</v>
      </c>
      <c r="E27" s="28" t="s">
        <v>575</v>
      </c>
      <c r="F27" s="87">
        <v>100000</v>
      </c>
      <c r="G27" s="29">
        <v>68.349999999999994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44630</v>
      </c>
      <c r="B28" s="29">
        <v>540151</v>
      </c>
      <c r="C28" s="28" t="s">
        <v>1067</v>
      </c>
      <c r="D28" s="28" t="s">
        <v>1068</v>
      </c>
      <c r="E28" s="28" t="s">
        <v>575</v>
      </c>
      <c r="F28" s="87">
        <v>96000</v>
      </c>
      <c r="G28" s="29">
        <v>100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44630</v>
      </c>
      <c r="B29" s="29">
        <v>540151</v>
      </c>
      <c r="C29" s="28" t="s">
        <v>1067</v>
      </c>
      <c r="D29" s="28" t="s">
        <v>1069</v>
      </c>
      <c r="E29" s="28" t="s">
        <v>574</v>
      </c>
      <c r="F29" s="87">
        <v>96000</v>
      </c>
      <c r="G29" s="29">
        <v>100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44630</v>
      </c>
      <c r="B30" s="29">
        <v>532839</v>
      </c>
      <c r="C30" s="28" t="s">
        <v>1070</v>
      </c>
      <c r="D30" s="28" t="s">
        <v>1071</v>
      </c>
      <c r="E30" s="28" t="s">
        <v>575</v>
      </c>
      <c r="F30" s="87">
        <v>10150000</v>
      </c>
      <c r="G30" s="29">
        <v>15.8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44630</v>
      </c>
      <c r="B31" s="29">
        <v>539405</v>
      </c>
      <c r="C31" s="28" t="s">
        <v>1072</v>
      </c>
      <c r="D31" s="28" t="s">
        <v>1073</v>
      </c>
      <c r="E31" s="28" t="s">
        <v>574</v>
      </c>
      <c r="F31" s="87">
        <v>25000</v>
      </c>
      <c r="G31" s="29">
        <v>19.5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44630</v>
      </c>
      <c r="B32" s="29">
        <v>539405</v>
      </c>
      <c r="C32" s="28" t="s">
        <v>1072</v>
      </c>
      <c r="D32" s="28" t="s">
        <v>1074</v>
      </c>
      <c r="E32" s="28" t="s">
        <v>575</v>
      </c>
      <c r="F32" s="87">
        <v>25000</v>
      </c>
      <c r="G32" s="29">
        <v>19.5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44630</v>
      </c>
      <c r="B33" s="29">
        <v>542724</v>
      </c>
      <c r="C33" s="28" t="s">
        <v>1075</v>
      </c>
      <c r="D33" s="28" t="s">
        <v>1076</v>
      </c>
      <c r="E33" s="28" t="s">
        <v>574</v>
      </c>
      <c r="F33" s="87">
        <v>561718</v>
      </c>
      <c r="G33" s="29">
        <v>6.42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44630</v>
      </c>
      <c r="B34" s="29">
        <v>542724</v>
      </c>
      <c r="C34" s="28" t="s">
        <v>1075</v>
      </c>
      <c r="D34" s="28" t="s">
        <v>1076</v>
      </c>
      <c r="E34" s="28" t="s">
        <v>575</v>
      </c>
      <c r="F34" s="87">
        <v>631718</v>
      </c>
      <c r="G34" s="29">
        <v>6.62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44630</v>
      </c>
      <c r="B35" s="29">
        <v>542724</v>
      </c>
      <c r="C35" s="28" t="s">
        <v>1075</v>
      </c>
      <c r="D35" s="28" t="s">
        <v>1077</v>
      </c>
      <c r="E35" s="28" t="s">
        <v>575</v>
      </c>
      <c r="F35" s="87">
        <v>372388</v>
      </c>
      <c r="G35" s="29">
        <v>6.42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44630</v>
      </c>
      <c r="B36" s="29">
        <v>542724</v>
      </c>
      <c r="C36" s="28" t="s">
        <v>1075</v>
      </c>
      <c r="D36" s="28" t="s">
        <v>1078</v>
      </c>
      <c r="E36" s="28" t="s">
        <v>575</v>
      </c>
      <c r="F36" s="87">
        <v>450537</v>
      </c>
      <c r="G36" s="29">
        <v>6.42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44630</v>
      </c>
      <c r="B37" s="29">
        <v>543475</v>
      </c>
      <c r="C37" s="28" t="s">
        <v>960</v>
      </c>
      <c r="D37" s="28" t="s">
        <v>990</v>
      </c>
      <c r="E37" s="28" t="s">
        <v>574</v>
      </c>
      <c r="F37" s="87">
        <v>12800</v>
      </c>
      <c r="G37" s="29">
        <v>97.2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44630</v>
      </c>
      <c r="B38" s="29">
        <v>504397</v>
      </c>
      <c r="C38" s="28" t="s">
        <v>1079</v>
      </c>
      <c r="D38" s="28" t="s">
        <v>1080</v>
      </c>
      <c r="E38" s="28" t="s">
        <v>575</v>
      </c>
      <c r="F38" s="87">
        <v>15554</v>
      </c>
      <c r="G38" s="29">
        <v>79.150000000000006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44630</v>
      </c>
      <c r="B39" s="29">
        <v>538787</v>
      </c>
      <c r="C39" s="28" t="s">
        <v>1081</v>
      </c>
      <c r="D39" s="28" t="s">
        <v>1082</v>
      </c>
      <c r="E39" s="28" t="s">
        <v>575</v>
      </c>
      <c r="F39" s="87">
        <v>105000</v>
      </c>
      <c r="G39" s="29">
        <v>10.19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44630</v>
      </c>
      <c r="B40" s="29">
        <v>531137</v>
      </c>
      <c r="C40" s="28" t="s">
        <v>1013</v>
      </c>
      <c r="D40" s="28" t="s">
        <v>1083</v>
      </c>
      <c r="E40" s="28" t="s">
        <v>574</v>
      </c>
      <c r="F40" s="87">
        <v>441291</v>
      </c>
      <c r="G40" s="29">
        <v>1.52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44630</v>
      </c>
      <c r="B41" s="29">
        <v>531137</v>
      </c>
      <c r="C41" s="28" t="s">
        <v>1013</v>
      </c>
      <c r="D41" s="28" t="s">
        <v>1083</v>
      </c>
      <c r="E41" s="28" t="s">
        <v>575</v>
      </c>
      <c r="F41" s="87">
        <v>441291</v>
      </c>
      <c r="G41" s="29">
        <v>1.5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44630</v>
      </c>
      <c r="B42" s="29">
        <v>540614</v>
      </c>
      <c r="C42" s="28" t="s">
        <v>961</v>
      </c>
      <c r="D42" s="28" t="s">
        <v>1084</v>
      </c>
      <c r="E42" s="28" t="s">
        <v>574</v>
      </c>
      <c r="F42" s="87">
        <v>605114</v>
      </c>
      <c r="G42" s="29">
        <v>7.68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44630</v>
      </c>
      <c r="B43" s="29">
        <v>540614</v>
      </c>
      <c r="C43" s="28" t="s">
        <v>961</v>
      </c>
      <c r="D43" s="28" t="s">
        <v>962</v>
      </c>
      <c r="E43" s="28" t="s">
        <v>575</v>
      </c>
      <c r="F43" s="87">
        <v>600000</v>
      </c>
      <c r="G43" s="29">
        <v>7.68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44630</v>
      </c>
      <c r="B44" s="29">
        <v>540936</v>
      </c>
      <c r="C44" s="28" t="s">
        <v>1014</v>
      </c>
      <c r="D44" s="28" t="s">
        <v>1015</v>
      </c>
      <c r="E44" s="28" t="s">
        <v>574</v>
      </c>
      <c r="F44" s="87">
        <v>27146</v>
      </c>
      <c r="G44" s="29">
        <v>15.14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44630</v>
      </c>
      <c r="B45" s="29">
        <v>540936</v>
      </c>
      <c r="C45" s="28" t="s">
        <v>1014</v>
      </c>
      <c r="D45" s="28" t="s">
        <v>1015</v>
      </c>
      <c r="E45" s="28" t="s">
        <v>575</v>
      </c>
      <c r="F45" s="87">
        <v>65859</v>
      </c>
      <c r="G45" s="29">
        <v>15.25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44630</v>
      </c>
      <c r="B46" s="29">
        <v>541152</v>
      </c>
      <c r="C46" s="28" t="s">
        <v>1085</v>
      </c>
      <c r="D46" s="28" t="s">
        <v>1084</v>
      </c>
      <c r="E46" s="28" t="s">
        <v>574</v>
      </c>
      <c r="F46" s="87">
        <v>103680</v>
      </c>
      <c r="G46" s="29">
        <v>81.81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44630</v>
      </c>
      <c r="B47" s="29">
        <v>530315</v>
      </c>
      <c r="C47" s="28" t="s">
        <v>1016</v>
      </c>
      <c r="D47" s="28" t="s">
        <v>1017</v>
      </c>
      <c r="E47" s="28" t="s">
        <v>575</v>
      </c>
      <c r="F47" s="87">
        <v>61050</v>
      </c>
      <c r="G47" s="29">
        <v>89.11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44630</v>
      </c>
      <c r="B48" s="29">
        <v>531661</v>
      </c>
      <c r="C48" s="28" t="s">
        <v>1086</v>
      </c>
      <c r="D48" s="28" t="s">
        <v>990</v>
      </c>
      <c r="E48" s="28" t="s">
        <v>574</v>
      </c>
      <c r="F48" s="87">
        <v>63173</v>
      </c>
      <c r="G48" s="29">
        <v>11.85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44630</v>
      </c>
      <c r="B49" s="29">
        <v>540377</v>
      </c>
      <c r="C49" s="28" t="s">
        <v>988</v>
      </c>
      <c r="D49" s="28" t="s">
        <v>1018</v>
      </c>
      <c r="E49" s="28" t="s">
        <v>574</v>
      </c>
      <c r="F49" s="87">
        <v>60000</v>
      </c>
      <c r="G49" s="29">
        <v>27.28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44630</v>
      </c>
      <c r="B50" s="29">
        <v>540377</v>
      </c>
      <c r="C50" s="28" t="s">
        <v>988</v>
      </c>
      <c r="D50" s="28" t="s">
        <v>1087</v>
      </c>
      <c r="E50" s="28" t="s">
        <v>575</v>
      </c>
      <c r="F50" s="87">
        <v>18000</v>
      </c>
      <c r="G50" s="29">
        <v>27.8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44630</v>
      </c>
      <c r="B51" s="29">
        <v>540377</v>
      </c>
      <c r="C51" s="28" t="s">
        <v>988</v>
      </c>
      <c r="D51" s="28" t="s">
        <v>1088</v>
      </c>
      <c r="E51" s="28" t="s">
        <v>575</v>
      </c>
      <c r="F51" s="87">
        <v>42000</v>
      </c>
      <c r="G51" s="29">
        <v>27.17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44630</v>
      </c>
      <c r="B52" s="29">
        <v>540377</v>
      </c>
      <c r="C52" s="28" t="s">
        <v>988</v>
      </c>
      <c r="D52" s="28" t="s">
        <v>1089</v>
      </c>
      <c r="E52" s="28" t="s">
        <v>574</v>
      </c>
      <c r="F52" s="87">
        <v>18000</v>
      </c>
      <c r="G52" s="29">
        <v>27.8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44630</v>
      </c>
      <c r="B53" s="29">
        <v>540377</v>
      </c>
      <c r="C53" s="28" t="s">
        <v>988</v>
      </c>
      <c r="D53" s="28" t="s">
        <v>1090</v>
      </c>
      <c r="E53" s="28" t="s">
        <v>575</v>
      </c>
      <c r="F53" s="87">
        <v>18000</v>
      </c>
      <c r="G53" s="29">
        <v>27.03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44630</v>
      </c>
      <c r="B54" s="29">
        <v>543286</v>
      </c>
      <c r="C54" s="28" t="s">
        <v>1091</v>
      </c>
      <c r="D54" s="28" t="s">
        <v>1092</v>
      </c>
      <c r="E54" s="28" t="s">
        <v>574</v>
      </c>
      <c r="F54" s="87">
        <v>30000</v>
      </c>
      <c r="G54" s="29">
        <v>18.98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44630</v>
      </c>
      <c r="B55" s="29">
        <v>530215</v>
      </c>
      <c r="C55" s="28" t="s">
        <v>1093</v>
      </c>
      <c r="D55" s="28" t="s">
        <v>1094</v>
      </c>
      <c r="E55" s="28" t="s">
        <v>575</v>
      </c>
      <c r="F55" s="87">
        <v>182972</v>
      </c>
      <c r="G55" s="29">
        <v>79.8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44630</v>
      </c>
      <c r="B56" s="29">
        <v>531328</v>
      </c>
      <c r="C56" s="28" t="s">
        <v>1095</v>
      </c>
      <c r="D56" s="28" t="s">
        <v>1096</v>
      </c>
      <c r="E56" s="28" t="s">
        <v>575</v>
      </c>
      <c r="F56" s="87">
        <v>1200000</v>
      </c>
      <c r="G56" s="29">
        <v>1.39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44630</v>
      </c>
      <c r="B57" s="29">
        <v>531328</v>
      </c>
      <c r="C57" s="28" t="s">
        <v>1095</v>
      </c>
      <c r="D57" s="28" t="s">
        <v>1097</v>
      </c>
      <c r="E57" s="28" t="s">
        <v>575</v>
      </c>
      <c r="F57" s="87">
        <v>1415200</v>
      </c>
      <c r="G57" s="29">
        <v>1.39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44630</v>
      </c>
      <c r="B58" s="29">
        <v>539814</v>
      </c>
      <c r="C58" s="28" t="s">
        <v>1019</v>
      </c>
      <c r="D58" s="28" t="s">
        <v>1098</v>
      </c>
      <c r="E58" s="28" t="s">
        <v>575</v>
      </c>
      <c r="F58" s="87">
        <v>16300</v>
      </c>
      <c r="G58" s="29">
        <v>48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44630</v>
      </c>
      <c r="B59" s="29">
        <v>511000</v>
      </c>
      <c r="C59" s="28" t="s">
        <v>1099</v>
      </c>
      <c r="D59" s="28" t="s">
        <v>1100</v>
      </c>
      <c r="E59" s="28" t="s">
        <v>575</v>
      </c>
      <c r="F59" s="87">
        <v>45000</v>
      </c>
      <c r="G59" s="29">
        <v>3.75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44630</v>
      </c>
      <c r="B60" s="29">
        <v>511000</v>
      </c>
      <c r="C60" s="28" t="s">
        <v>1099</v>
      </c>
      <c r="D60" s="28" t="s">
        <v>1101</v>
      </c>
      <c r="E60" s="28" t="s">
        <v>574</v>
      </c>
      <c r="F60" s="87">
        <v>50000</v>
      </c>
      <c r="G60" s="29">
        <v>3.76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44630</v>
      </c>
      <c r="B61" s="29">
        <v>511000</v>
      </c>
      <c r="C61" s="28" t="s">
        <v>1099</v>
      </c>
      <c r="D61" s="28" t="s">
        <v>989</v>
      </c>
      <c r="E61" s="28" t="s">
        <v>575</v>
      </c>
      <c r="F61" s="87">
        <v>100000</v>
      </c>
      <c r="G61" s="29">
        <v>3.76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44630</v>
      </c>
      <c r="B62" s="29">
        <v>539938</v>
      </c>
      <c r="C62" s="28" t="s">
        <v>1102</v>
      </c>
      <c r="D62" s="28" t="s">
        <v>1103</v>
      </c>
      <c r="E62" s="28" t="s">
        <v>574</v>
      </c>
      <c r="F62" s="87">
        <v>50005</v>
      </c>
      <c r="G62" s="29">
        <v>54.5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44630</v>
      </c>
      <c r="B63" s="29">
        <v>539938</v>
      </c>
      <c r="C63" s="28" t="s">
        <v>1102</v>
      </c>
      <c r="D63" s="28" t="s">
        <v>1104</v>
      </c>
      <c r="E63" s="28" t="s">
        <v>575</v>
      </c>
      <c r="F63" s="87">
        <v>50000</v>
      </c>
      <c r="G63" s="29">
        <v>54.5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44630</v>
      </c>
      <c r="B64" s="29">
        <v>538668</v>
      </c>
      <c r="C64" s="28" t="s">
        <v>1105</v>
      </c>
      <c r="D64" s="28" t="s">
        <v>1106</v>
      </c>
      <c r="E64" s="28" t="s">
        <v>575</v>
      </c>
      <c r="F64" s="87">
        <v>40000</v>
      </c>
      <c r="G64" s="29">
        <v>35.81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44630</v>
      </c>
      <c r="B65" s="29">
        <v>508670</v>
      </c>
      <c r="C65" s="28" t="s">
        <v>1020</v>
      </c>
      <c r="D65" s="28" t="s">
        <v>1021</v>
      </c>
      <c r="E65" s="28" t="s">
        <v>574</v>
      </c>
      <c r="F65" s="87">
        <v>5279</v>
      </c>
      <c r="G65" s="29">
        <v>3600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44630</v>
      </c>
      <c r="B66" s="29">
        <v>508670</v>
      </c>
      <c r="C66" s="28" t="s">
        <v>1020</v>
      </c>
      <c r="D66" s="28" t="s">
        <v>1107</v>
      </c>
      <c r="E66" s="28" t="s">
        <v>575</v>
      </c>
      <c r="F66" s="87">
        <v>4329</v>
      </c>
      <c r="G66" s="29">
        <v>3603.6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44630</v>
      </c>
      <c r="B67" s="29">
        <v>532340</v>
      </c>
      <c r="C67" s="28" t="s">
        <v>1108</v>
      </c>
      <c r="D67" s="28" t="s">
        <v>1109</v>
      </c>
      <c r="E67" s="28" t="s">
        <v>574</v>
      </c>
      <c r="F67" s="87">
        <v>149383</v>
      </c>
      <c r="G67" s="29">
        <v>4.95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44630</v>
      </c>
      <c r="B68" s="29">
        <v>532340</v>
      </c>
      <c r="C68" s="28" t="s">
        <v>1108</v>
      </c>
      <c r="D68" s="28" t="s">
        <v>1110</v>
      </c>
      <c r="E68" s="28" t="s">
        <v>574</v>
      </c>
      <c r="F68" s="87">
        <v>283047</v>
      </c>
      <c r="G68" s="29">
        <v>4.95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44630</v>
      </c>
      <c r="B69" s="29">
        <v>532340</v>
      </c>
      <c r="C69" s="28" t="s">
        <v>1108</v>
      </c>
      <c r="D69" s="28" t="s">
        <v>1111</v>
      </c>
      <c r="E69" s="28" t="s">
        <v>575</v>
      </c>
      <c r="F69" s="87">
        <v>440000</v>
      </c>
      <c r="G69" s="29">
        <v>4.95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44630</v>
      </c>
      <c r="B70" s="29">
        <v>540386</v>
      </c>
      <c r="C70" s="28" t="s">
        <v>1112</v>
      </c>
      <c r="D70" s="28" t="s">
        <v>1113</v>
      </c>
      <c r="E70" s="28" t="s">
        <v>575</v>
      </c>
      <c r="F70" s="87">
        <v>50900</v>
      </c>
      <c r="G70" s="29">
        <v>19.55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44630</v>
      </c>
      <c r="B71" s="29">
        <v>539598</v>
      </c>
      <c r="C71" s="28" t="s">
        <v>1114</v>
      </c>
      <c r="D71" s="28" t="s">
        <v>1115</v>
      </c>
      <c r="E71" s="28" t="s">
        <v>575</v>
      </c>
      <c r="F71" s="87">
        <v>120000</v>
      </c>
      <c r="G71" s="29">
        <v>63.67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44630</v>
      </c>
      <c r="B72" s="29">
        <v>539598</v>
      </c>
      <c r="C72" s="28" t="s">
        <v>1114</v>
      </c>
      <c r="D72" s="28" t="s">
        <v>1116</v>
      </c>
      <c r="E72" s="28" t="s">
        <v>574</v>
      </c>
      <c r="F72" s="87">
        <v>69022</v>
      </c>
      <c r="G72" s="29">
        <v>60.11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44630</v>
      </c>
      <c r="B73" s="29">
        <v>524572</v>
      </c>
      <c r="C73" s="28" t="s">
        <v>963</v>
      </c>
      <c r="D73" s="28" t="s">
        <v>1076</v>
      </c>
      <c r="E73" s="28" t="s">
        <v>574</v>
      </c>
      <c r="F73" s="87">
        <v>97778</v>
      </c>
      <c r="G73" s="29">
        <v>14.05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44630</v>
      </c>
      <c r="B74" s="29">
        <v>524572</v>
      </c>
      <c r="C74" s="28" t="s">
        <v>963</v>
      </c>
      <c r="D74" s="28" t="s">
        <v>1076</v>
      </c>
      <c r="E74" s="28" t="s">
        <v>575</v>
      </c>
      <c r="F74" s="87">
        <v>83892</v>
      </c>
      <c r="G74" s="29">
        <v>14.38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44630</v>
      </c>
      <c r="B75" s="29">
        <v>524572</v>
      </c>
      <c r="C75" s="28" t="s">
        <v>963</v>
      </c>
      <c r="D75" s="28" t="s">
        <v>1022</v>
      </c>
      <c r="E75" s="28" t="s">
        <v>575</v>
      </c>
      <c r="F75" s="87">
        <v>100000</v>
      </c>
      <c r="G75" s="29">
        <v>14.05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44630</v>
      </c>
      <c r="B76" s="29">
        <v>540727</v>
      </c>
      <c r="C76" s="28" t="s">
        <v>1117</v>
      </c>
      <c r="D76" s="28" t="s">
        <v>1118</v>
      </c>
      <c r="E76" s="28" t="s">
        <v>574</v>
      </c>
      <c r="F76" s="87">
        <v>2781</v>
      </c>
      <c r="G76" s="29">
        <v>46.59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44630</v>
      </c>
      <c r="B77" s="29">
        <v>540727</v>
      </c>
      <c r="C77" s="28" t="s">
        <v>1117</v>
      </c>
      <c r="D77" s="28" t="s">
        <v>1118</v>
      </c>
      <c r="E77" s="28" t="s">
        <v>575</v>
      </c>
      <c r="F77" s="87">
        <v>63012</v>
      </c>
      <c r="G77" s="29">
        <v>45.99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44630</v>
      </c>
      <c r="B78" s="29">
        <v>515127</v>
      </c>
      <c r="C78" s="28" t="s">
        <v>1119</v>
      </c>
      <c r="D78" s="28" t="s">
        <v>1120</v>
      </c>
      <c r="E78" s="28" t="s">
        <v>575</v>
      </c>
      <c r="F78" s="87">
        <v>165469</v>
      </c>
      <c r="G78" s="29">
        <v>4.47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44630</v>
      </c>
      <c r="B79" s="29">
        <v>509423</v>
      </c>
      <c r="C79" s="28" t="s">
        <v>1121</v>
      </c>
      <c r="D79" s="28" t="s">
        <v>1122</v>
      </c>
      <c r="E79" s="28" t="s">
        <v>575</v>
      </c>
      <c r="F79" s="87">
        <v>17000</v>
      </c>
      <c r="G79" s="29">
        <v>19.350000000000001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44630</v>
      </c>
      <c r="B80" s="29">
        <v>540132</v>
      </c>
      <c r="C80" s="28" t="s">
        <v>1123</v>
      </c>
      <c r="D80" s="28" t="s">
        <v>1124</v>
      </c>
      <c r="E80" s="28" t="s">
        <v>575</v>
      </c>
      <c r="F80" s="87">
        <v>49106</v>
      </c>
      <c r="G80" s="29">
        <v>3.3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44630</v>
      </c>
      <c r="B81" s="29">
        <v>539026</v>
      </c>
      <c r="C81" s="28" t="s">
        <v>1125</v>
      </c>
      <c r="D81" s="28" t="s">
        <v>1126</v>
      </c>
      <c r="E81" s="28" t="s">
        <v>574</v>
      </c>
      <c r="F81" s="87">
        <v>24000</v>
      </c>
      <c r="G81" s="29">
        <v>9.33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44630</v>
      </c>
      <c r="B82" s="29">
        <v>512359</v>
      </c>
      <c r="C82" s="28" t="s">
        <v>1127</v>
      </c>
      <c r="D82" s="28" t="s">
        <v>1128</v>
      </c>
      <c r="E82" s="28" t="s">
        <v>574</v>
      </c>
      <c r="F82" s="87">
        <v>990774</v>
      </c>
      <c r="G82" s="29">
        <v>0.76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44630</v>
      </c>
      <c r="B83" s="29">
        <v>512359</v>
      </c>
      <c r="C83" s="28" t="s">
        <v>1127</v>
      </c>
      <c r="D83" s="28" t="s">
        <v>1128</v>
      </c>
      <c r="E83" s="28" t="s">
        <v>575</v>
      </c>
      <c r="F83" s="87">
        <v>1271180</v>
      </c>
      <c r="G83" s="29">
        <v>0.75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44630</v>
      </c>
      <c r="B84" s="29" t="s">
        <v>1129</v>
      </c>
      <c r="C84" s="28" t="s">
        <v>1130</v>
      </c>
      <c r="D84" s="28" t="s">
        <v>1131</v>
      </c>
      <c r="E84" s="28" t="s">
        <v>574</v>
      </c>
      <c r="F84" s="87">
        <v>1701209</v>
      </c>
      <c r="G84" s="29">
        <v>383.25</v>
      </c>
      <c r="H84" s="29" t="s">
        <v>854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44630</v>
      </c>
      <c r="B85" s="29" t="s">
        <v>1132</v>
      </c>
      <c r="C85" s="28" t="s">
        <v>1133</v>
      </c>
      <c r="D85" s="28" t="s">
        <v>1134</v>
      </c>
      <c r="E85" s="28" t="s">
        <v>574</v>
      </c>
      <c r="F85" s="87">
        <v>2760000</v>
      </c>
      <c r="G85" s="29">
        <v>41.85</v>
      </c>
      <c r="H85" s="29" t="s">
        <v>854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44630</v>
      </c>
      <c r="B86" s="29" t="s">
        <v>1135</v>
      </c>
      <c r="C86" s="28" t="s">
        <v>1136</v>
      </c>
      <c r="D86" s="28" t="s">
        <v>1137</v>
      </c>
      <c r="E86" s="28" t="s">
        <v>574</v>
      </c>
      <c r="F86" s="87">
        <v>169073</v>
      </c>
      <c r="G86" s="29">
        <v>161.36000000000001</v>
      </c>
      <c r="H86" s="29" t="s">
        <v>854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44630</v>
      </c>
      <c r="B87" s="29" t="s">
        <v>1135</v>
      </c>
      <c r="C87" s="28" t="s">
        <v>1136</v>
      </c>
      <c r="D87" s="28" t="s">
        <v>994</v>
      </c>
      <c r="E87" s="28" t="s">
        <v>574</v>
      </c>
      <c r="F87" s="87">
        <v>235648</v>
      </c>
      <c r="G87" s="29">
        <v>156.91999999999999</v>
      </c>
      <c r="H87" s="29" t="s">
        <v>854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44630</v>
      </c>
      <c r="B88" s="29" t="s">
        <v>1135</v>
      </c>
      <c r="C88" s="28" t="s">
        <v>1136</v>
      </c>
      <c r="D88" s="28" t="s">
        <v>880</v>
      </c>
      <c r="E88" s="28" t="s">
        <v>574</v>
      </c>
      <c r="F88" s="87">
        <v>284840</v>
      </c>
      <c r="G88" s="29">
        <v>158.07</v>
      </c>
      <c r="H88" s="29" t="s">
        <v>854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44630</v>
      </c>
      <c r="B89" s="29" t="s">
        <v>311</v>
      </c>
      <c r="C89" s="28" t="s">
        <v>1138</v>
      </c>
      <c r="D89" s="28" t="s">
        <v>880</v>
      </c>
      <c r="E89" s="28" t="s">
        <v>574</v>
      </c>
      <c r="F89" s="87">
        <v>464795</v>
      </c>
      <c r="G89" s="29">
        <v>2470.1</v>
      </c>
      <c r="H89" s="29" t="s">
        <v>854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44630</v>
      </c>
      <c r="B90" s="29" t="s">
        <v>311</v>
      </c>
      <c r="C90" s="28" t="s">
        <v>1138</v>
      </c>
      <c r="D90" s="28" t="s">
        <v>994</v>
      </c>
      <c r="E90" s="28" t="s">
        <v>574</v>
      </c>
      <c r="F90" s="87">
        <v>360175</v>
      </c>
      <c r="G90" s="29">
        <v>2428.91</v>
      </c>
      <c r="H90" s="29" t="s">
        <v>854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44630</v>
      </c>
      <c r="B91" s="29" t="s">
        <v>991</v>
      </c>
      <c r="C91" s="28" t="s">
        <v>992</v>
      </c>
      <c r="D91" s="28" t="s">
        <v>994</v>
      </c>
      <c r="E91" s="28" t="s">
        <v>574</v>
      </c>
      <c r="F91" s="87">
        <v>1180843</v>
      </c>
      <c r="G91" s="29">
        <v>121.21</v>
      </c>
      <c r="H91" s="29" t="s">
        <v>854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44630</v>
      </c>
      <c r="B92" s="29" t="s">
        <v>991</v>
      </c>
      <c r="C92" s="28" t="s">
        <v>992</v>
      </c>
      <c r="D92" s="28" t="s">
        <v>993</v>
      </c>
      <c r="E92" s="28" t="s">
        <v>574</v>
      </c>
      <c r="F92" s="87">
        <v>1084991</v>
      </c>
      <c r="G92" s="29">
        <v>120.91</v>
      </c>
      <c r="H92" s="29" t="s">
        <v>854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44630</v>
      </c>
      <c r="B93" s="29" t="s">
        <v>398</v>
      </c>
      <c r="C93" s="28" t="s">
        <v>1139</v>
      </c>
      <c r="D93" s="28" t="s">
        <v>993</v>
      </c>
      <c r="E93" s="28" t="s">
        <v>574</v>
      </c>
      <c r="F93" s="87">
        <v>445375</v>
      </c>
      <c r="G93" s="29">
        <v>422.79</v>
      </c>
      <c r="H93" s="29" t="s">
        <v>854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44630</v>
      </c>
      <c r="B94" s="29" t="s">
        <v>398</v>
      </c>
      <c r="C94" s="28" t="s">
        <v>1139</v>
      </c>
      <c r="D94" s="28" t="s">
        <v>994</v>
      </c>
      <c r="E94" s="28" t="s">
        <v>574</v>
      </c>
      <c r="F94" s="87">
        <v>401809</v>
      </c>
      <c r="G94" s="29">
        <v>420.42</v>
      </c>
      <c r="H94" s="29" t="s">
        <v>854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44630</v>
      </c>
      <c r="B95" s="29" t="s">
        <v>398</v>
      </c>
      <c r="C95" s="28" t="s">
        <v>1139</v>
      </c>
      <c r="D95" s="28" t="s">
        <v>880</v>
      </c>
      <c r="E95" s="28" t="s">
        <v>574</v>
      </c>
      <c r="F95" s="87">
        <v>331267</v>
      </c>
      <c r="G95" s="29">
        <v>420.27</v>
      </c>
      <c r="H95" s="29" t="s">
        <v>854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44630</v>
      </c>
      <c r="B96" s="29" t="s">
        <v>398</v>
      </c>
      <c r="C96" s="28" t="s">
        <v>1139</v>
      </c>
      <c r="D96" s="28" t="s">
        <v>1140</v>
      </c>
      <c r="E96" s="28" t="s">
        <v>574</v>
      </c>
      <c r="F96" s="87">
        <v>346682</v>
      </c>
      <c r="G96" s="29">
        <v>419.92</v>
      </c>
      <c r="H96" s="29" t="s">
        <v>854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44630</v>
      </c>
      <c r="B97" s="29" t="s">
        <v>1141</v>
      </c>
      <c r="C97" s="28" t="s">
        <v>1142</v>
      </c>
      <c r="D97" s="28" t="s">
        <v>1143</v>
      </c>
      <c r="E97" s="28" t="s">
        <v>574</v>
      </c>
      <c r="F97" s="87">
        <v>95000</v>
      </c>
      <c r="G97" s="29">
        <v>109</v>
      </c>
      <c r="H97" s="29" t="s">
        <v>854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44630</v>
      </c>
      <c r="B98" s="29" t="s">
        <v>1144</v>
      </c>
      <c r="C98" s="28" t="s">
        <v>1145</v>
      </c>
      <c r="D98" s="28" t="s">
        <v>1146</v>
      </c>
      <c r="E98" s="28" t="s">
        <v>574</v>
      </c>
      <c r="F98" s="87">
        <v>44640</v>
      </c>
      <c r="G98" s="29">
        <v>26.37</v>
      </c>
      <c r="H98" s="29" t="s">
        <v>854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44630</v>
      </c>
      <c r="B99" s="29" t="s">
        <v>508</v>
      </c>
      <c r="C99" s="28" t="s">
        <v>1147</v>
      </c>
      <c r="D99" s="28" t="s">
        <v>1148</v>
      </c>
      <c r="E99" s="28" t="s">
        <v>574</v>
      </c>
      <c r="F99" s="87">
        <v>3040725</v>
      </c>
      <c r="G99" s="29">
        <v>61.12</v>
      </c>
      <c r="H99" s="29" t="s">
        <v>854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44630</v>
      </c>
      <c r="B100" s="29" t="s">
        <v>1023</v>
      </c>
      <c r="C100" s="28" t="s">
        <v>1026</v>
      </c>
      <c r="D100" s="28" t="s">
        <v>989</v>
      </c>
      <c r="E100" s="28" t="s">
        <v>574</v>
      </c>
      <c r="F100" s="87">
        <v>23000000</v>
      </c>
      <c r="G100" s="29">
        <v>1.1000000000000001</v>
      </c>
      <c r="H100" s="29" t="s">
        <v>854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44630</v>
      </c>
      <c r="B101" s="29" t="s">
        <v>1129</v>
      </c>
      <c r="C101" s="28" t="s">
        <v>1130</v>
      </c>
      <c r="D101" s="28" t="s">
        <v>1131</v>
      </c>
      <c r="E101" s="28" t="s">
        <v>575</v>
      </c>
      <c r="F101" s="87">
        <v>1706606</v>
      </c>
      <c r="G101" s="29">
        <v>383.25</v>
      </c>
      <c r="H101" s="29" t="s">
        <v>854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44630</v>
      </c>
      <c r="B102" s="29" t="s">
        <v>1132</v>
      </c>
      <c r="C102" s="28" t="s">
        <v>1133</v>
      </c>
      <c r="D102" s="28" t="s">
        <v>1149</v>
      </c>
      <c r="E102" s="28" t="s">
        <v>575</v>
      </c>
      <c r="F102" s="87">
        <v>2760000</v>
      </c>
      <c r="G102" s="29">
        <v>41.85</v>
      </c>
      <c r="H102" s="29" t="s">
        <v>854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44630</v>
      </c>
      <c r="B103" s="29" t="s">
        <v>1135</v>
      </c>
      <c r="C103" s="28" t="s">
        <v>1136</v>
      </c>
      <c r="D103" s="28" t="s">
        <v>994</v>
      </c>
      <c r="E103" s="28" t="s">
        <v>575</v>
      </c>
      <c r="F103" s="87">
        <v>235648</v>
      </c>
      <c r="G103" s="29">
        <v>157.16999999999999</v>
      </c>
      <c r="H103" s="29" t="s">
        <v>854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44630</v>
      </c>
      <c r="B104" s="29" t="s">
        <v>1135</v>
      </c>
      <c r="C104" s="28" t="s">
        <v>1136</v>
      </c>
      <c r="D104" s="28" t="s">
        <v>1137</v>
      </c>
      <c r="E104" s="28" t="s">
        <v>575</v>
      </c>
      <c r="F104" s="87">
        <v>169073</v>
      </c>
      <c r="G104" s="29">
        <v>161.47</v>
      </c>
      <c r="H104" s="29" t="s">
        <v>854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44630</v>
      </c>
      <c r="B105" s="29" t="s">
        <v>1135</v>
      </c>
      <c r="C105" s="28" t="s">
        <v>1136</v>
      </c>
      <c r="D105" s="28" t="s">
        <v>880</v>
      </c>
      <c r="E105" s="28" t="s">
        <v>575</v>
      </c>
      <c r="F105" s="87">
        <v>283702</v>
      </c>
      <c r="G105" s="29">
        <v>158.26</v>
      </c>
      <c r="H105" s="29" t="s">
        <v>854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44630</v>
      </c>
      <c r="B106" s="29" t="s">
        <v>311</v>
      </c>
      <c r="C106" s="28" t="s">
        <v>1138</v>
      </c>
      <c r="D106" s="28" t="s">
        <v>994</v>
      </c>
      <c r="E106" s="28" t="s">
        <v>575</v>
      </c>
      <c r="F106" s="87">
        <v>360175</v>
      </c>
      <c r="G106" s="29">
        <v>2429.3000000000002</v>
      </c>
      <c r="H106" s="29" t="s">
        <v>854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44630</v>
      </c>
      <c r="B107" s="29" t="s">
        <v>311</v>
      </c>
      <c r="C107" s="28" t="s">
        <v>1138</v>
      </c>
      <c r="D107" s="28" t="s">
        <v>880</v>
      </c>
      <c r="E107" s="28" t="s">
        <v>575</v>
      </c>
      <c r="F107" s="87">
        <v>475049</v>
      </c>
      <c r="G107" s="29">
        <v>2474.0100000000002</v>
      </c>
      <c r="H107" s="29" t="s">
        <v>854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44630</v>
      </c>
      <c r="B108" s="29" t="s">
        <v>991</v>
      </c>
      <c r="C108" s="28" t="s">
        <v>992</v>
      </c>
      <c r="D108" s="28" t="s">
        <v>993</v>
      </c>
      <c r="E108" s="28" t="s">
        <v>575</v>
      </c>
      <c r="F108" s="87">
        <v>1068078</v>
      </c>
      <c r="G108" s="29">
        <v>120.88</v>
      </c>
      <c r="H108" s="29" t="s">
        <v>854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44630</v>
      </c>
      <c r="B109" s="29" t="s">
        <v>991</v>
      </c>
      <c r="C109" s="28" t="s">
        <v>992</v>
      </c>
      <c r="D109" s="28" t="s">
        <v>994</v>
      </c>
      <c r="E109" s="28" t="s">
        <v>575</v>
      </c>
      <c r="F109" s="87">
        <v>1180843</v>
      </c>
      <c r="G109" s="29">
        <v>121.28</v>
      </c>
      <c r="H109" s="29" t="s">
        <v>854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44630</v>
      </c>
      <c r="B110" s="29" t="s">
        <v>1150</v>
      </c>
      <c r="C110" s="28" t="s">
        <v>1151</v>
      </c>
      <c r="D110" s="28" t="s">
        <v>1152</v>
      </c>
      <c r="E110" s="28" t="s">
        <v>575</v>
      </c>
      <c r="F110" s="87">
        <v>607581</v>
      </c>
      <c r="G110" s="29">
        <v>11.93</v>
      </c>
      <c r="H110" s="29" t="s">
        <v>854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44630</v>
      </c>
      <c r="B111" s="29" t="s">
        <v>398</v>
      </c>
      <c r="C111" s="28" t="s">
        <v>1139</v>
      </c>
      <c r="D111" s="28" t="s">
        <v>994</v>
      </c>
      <c r="E111" s="28" t="s">
        <v>575</v>
      </c>
      <c r="F111" s="87">
        <v>401809</v>
      </c>
      <c r="G111" s="29">
        <v>421.32</v>
      </c>
      <c r="H111" s="29" t="s">
        <v>854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44630</v>
      </c>
      <c r="B112" s="29" t="s">
        <v>398</v>
      </c>
      <c r="C112" s="28" t="s">
        <v>1139</v>
      </c>
      <c r="D112" s="28" t="s">
        <v>880</v>
      </c>
      <c r="E112" s="28" t="s">
        <v>575</v>
      </c>
      <c r="F112" s="87">
        <v>326348</v>
      </c>
      <c r="G112" s="29">
        <v>421.11</v>
      </c>
      <c r="H112" s="29" t="s">
        <v>854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44630</v>
      </c>
      <c r="B113" s="29" t="s">
        <v>398</v>
      </c>
      <c r="C113" s="28" t="s">
        <v>1139</v>
      </c>
      <c r="D113" s="28" t="s">
        <v>1140</v>
      </c>
      <c r="E113" s="28" t="s">
        <v>575</v>
      </c>
      <c r="F113" s="87">
        <v>346682</v>
      </c>
      <c r="G113" s="29">
        <v>420.1</v>
      </c>
      <c r="H113" s="29" t="s">
        <v>854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44630</v>
      </c>
      <c r="B114" s="29" t="s">
        <v>398</v>
      </c>
      <c r="C114" s="28" t="s">
        <v>1139</v>
      </c>
      <c r="D114" s="28" t="s">
        <v>993</v>
      </c>
      <c r="E114" s="28" t="s">
        <v>575</v>
      </c>
      <c r="F114" s="87">
        <v>442464</v>
      </c>
      <c r="G114" s="29">
        <v>423.48</v>
      </c>
      <c r="H114" s="29" t="s">
        <v>854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44630</v>
      </c>
      <c r="B115" s="29" t="s">
        <v>1141</v>
      </c>
      <c r="C115" s="28" t="s">
        <v>1142</v>
      </c>
      <c r="D115" s="28" t="s">
        <v>1153</v>
      </c>
      <c r="E115" s="28" t="s">
        <v>575</v>
      </c>
      <c r="F115" s="87">
        <v>95000</v>
      </c>
      <c r="G115" s="29">
        <v>109</v>
      </c>
      <c r="H115" s="29" t="s">
        <v>854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44630</v>
      </c>
      <c r="B116" s="29" t="s">
        <v>1154</v>
      </c>
      <c r="C116" s="28" t="s">
        <v>1155</v>
      </c>
      <c r="D116" s="28" t="s">
        <v>1156</v>
      </c>
      <c r="E116" s="28" t="s">
        <v>575</v>
      </c>
      <c r="F116" s="87">
        <v>54914</v>
      </c>
      <c r="G116" s="29">
        <v>1503.56</v>
      </c>
      <c r="H116" s="29" t="s">
        <v>854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44630</v>
      </c>
      <c r="B117" s="29" t="s">
        <v>1144</v>
      </c>
      <c r="C117" s="28" t="s">
        <v>1145</v>
      </c>
      <c r="D117" s="28" t="s">
        <v>1146</v>
      </c>
      <c r="E117" s="28" t="s">
        <v>575</v>
      </c>
      <c r="F117" s="87">
        <v>44640</v>
      </c>
      <c r="G117" s="29">
        <v>26.58</v>
      </c>
      <c r="H117" s="29" t="s">
        <v>854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44630</v>
      </c>
      <c r="B118" s="29" t="s">
        <v>1157</v>
      </c>
      <c r="C118" s="28" t="s">
        <v>1158</v>
      </c>
      <c r="D118" s="28" t="s">
        <v>1159</v>
      </c>
      <c r="E118" s="28" t="s">
        <v>575</v>
      </c>
      <c r="F118" s="87">
        <v>428665</v>
      </c>
      <c r="G118" s="29">
        <v>4.53</v>
      </c>
      <c r="H118" s="29" t="s">
        <v>854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44630</v>
      </c>
      <c r="B119" s="29" t="s">
        <v>508</v>
      </c>
      <c r="C119" s="28" t="s">
        <v>1147</v>
      </c>
      <c r="D119" s="28" t="s">
        <v>1148</v>
      </c>
      <c r="E119" s="28" t="s">
        <v>575</v>
      </c>
      <c r="F119" s="87">
        <v>6848</v>
      </c>
      <c r="G119" s="29">
        <v>60.99</v>
      </c>
      <c r="H119" s="29" t="s">
        <v>854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7"/>
  <sheetViews>
    <sheetView topLeftCell="A25" zoomScale="85" zoomScaleNormal="85" workbookViewId="0">
      <selection activeCell="J27" sqref="J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50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44631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576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566</v>
      </c>
      <c r="C9" s="96"/>
      <c r="D9" s="97" t="s">
        <v>577</v>
      </c>
      <c r="E9" s="96" t="s">
        <v>578</v>
      </c>
      <c r="F9" s="96" t="s">
        <v>579</v>
      </c>
      <c r="G9" s="96" t="s">
        <v>580</v>
      </c>
      <c r="H9" s="96" t="s">
        <v>581</v>
      </c>
      <c r="I9" s="96" t="s">
        <v>582</v>
      </c>
      <c r="J9" s="95" t="s">
        <v>583</v>
      </c>
      <c r="K9" s="96" t="s">
        <v>584</v>
      </c>
      <c r="L9" s="98" t="s">
        <v>585</v>
      </c>
      <c r="M9" s="98" t="s">
        <v>586</v>
      </c>
      <c r="N9" s="96" t="s">
        <v>587</v>
      </c>
      <c r="O9" s="97" t="s">
        <v>588</v>
      </c>
      <c r="P9" s="96" t="s">
        <v>820</v>
      </c>
      <c r="Q9" s="1"/>
      <c r="R9" s="6"/>
      <c r="S9" s="1"/>
      <c r="T9" s="1"/>
      <c r="U9" s="1"/>
      <c r="V9" s="1"/>
      <c r="W9" s="1"/>
      <c r="X9" s="1"/>
    </row>
    <row r="10" spans="1:38" s="247" customFormat="1" ht="12.75" customHeight="1">
      <c r="A10" s="301">
        <v>1</v>
      </c>
      <c r="B10" s="298">
        <v>44582</v>
      </c>
      <c r="C10" s="375"/>
      <c r="D10" s="299" t="s">
        <v>113</v>
      </c>
      <c r="E10" s="300" t="s">
        <v>591</v>
      </c>
      <c r="F10" s="301" t="s">
        <v>855</v>
      </c>
      <c r="G10" s="301">
        <v>1090</v>
      </c>
      <c r="H10" s="300"/>
      <c r="I10" s="302" t="s">
        <v>856</v>
      </c>
      <c r="J10" s="278" t="s">
        <v>592</v>
      </c>
      <c r="K10" s="278"/>
      <c r="L10" s="279"/>
      <c r="M10" s="280"/>
      <c r="N10" s="278"/>
      <c r="O10" s="281"/>
      <c r="P10" s="276">
        <f>VLOOKUP(D10,'MidCap Intra'!B55:C546,2,0)</f>
        <v>1192.1500000000001</v>
      </c>
      <c r="Q10" s="246"/>
      <c r="R10" s="246" t="s">
        <v>590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2.75" customHeight="1">
      <c r="A11" s="405">
        <v>2</v>
      </c>
      <c r="B11" s="392">
        <v>44586</v>
      </c>
      <c r="C11" s="406"/>
      <c r="D11" s="407" t="s">
        <v>206</v>
      </c>
      <c r="E11" s="408" t="s">
        <v>591</v>
      </c>
      <c r="F11" s="405">
        <v>1069</v>
      </c>
      <c r="G11" s="405">
        <v>995</v>
      </c>
      <c r="H11" s="408">
        <v>1132.5</v>
      </c>
      <c r="I11" s="409" t="s">
        <v>857</v>
      </c>
      <c r="J11" s="410" t="s">
        <v>920</v>
      </c>
      <c r="K11" s="410">
        <f t="shared" ref="K11" si="0">H11-F11</f>
        <v>63.5</v>
      </c>
      <c r="L11" s="411">
        <f t="shared" ref="L11" si="1">(F11*-0.7)/100</f>
        <v>-7.4829999999999997</v>
      </c>
      <c r="M11" s="412">
        <f t="shared" ref="M11" si="2">(K11+L11)/F11</f>
        <v>5.240130963517306E-2</v>
      </c>
      <c r="N11" s="410" t="s">
        <v>589</v>
      </c>
      <c r="O11" s="413">
        <v>44623</v>
      </c>
      <c r="P11" s="411"/>
      <c r="Q11" s="246"/>
      <c r="R11" s="246" t="s">
        <v>590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15">
        <v>3</v>
      </c>
      <c r="B12" s="404">
        <v>44603</v>
      </c>
      <c r="C12" s="421"/>
      <c r="D12" s="422" t="s">
        <v>331</v>
      </c>
      <c r="E12" s="423" t="s">
        <v>591</v>
      </c>
      <c r="F12" s="315">
        <v>847.5</v>
      </c>
      <c r="G12" s="315">
        <v>798</v>
      </c>
      <c r="H12" s="423">
        <v>798</v>
      </c>
      <c r="I12" s="424" t="s">
        <v>864</v>
      </c>
      <c r="J12" s="414" t="s">
        <v>919</v>
      </c>
      <c r="K12" s="414">
        <f t="shared" ref="K12" si="3">H12-F12</f>
        <v>-49.5</v>
      </c>
      <c r="L12" s="415">
        <f t="shared" ref="L12" si="4">(F12*-0.7)/100</f>
        <v>-5.9325000000000001</v>
      </c>
      <c r="M12" s="416">
        <f t="shared" ref="M12" si="5">(K12+L12)/F12</f>
        <v>-6.5407079646017691E-2</v>
      </c>
      <c r="N12" s="414" t="s">
        <v>601</v>
      </c>
      <c r="O12" s="417">
        <v>44623</v>
      </c>
      <c r="P12" s="415"/>
      <c r="Q12" s="246"/>
      <c r="R12" s="246" t="s">
        <v>590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2.75" customHeight="1">
      <c r="A13" s="405">
        <v>4</v>
      </c>
      <c r="B13" s="392">
        <v>44620</v>
      </c>
      <c r="C13" s="406"/>
      <c r="D13" s="407" t="s">
        <v>488</v>
      </c>
      <c r="E13" s="408" t="s">
        <v>591</v>
      </c>
      <c r="F13" s="405">
        <v>148</v>
      </c>
      <c r="G13" s="405">
        <v>138</v>
      </c>
      <c r="H13" s="408">
        <v>156</v>
      </c>
      <c r="I13" s="409" t="s">
        <v>872</v>
      </c>
      <c r="J13" s="410" t="s">
        <v>921</v>
      </c>
      <c r="K13" s="410">
        <f t="shared" ref="K13:K14" si="6">H13-F13</f>
        <v>8</v>
      </c>
      <c r="L13" s="411">
        <f>(F13*-0.4)/100</f>
        <v>-0.59200000000000008</v>
      </c>
      <c r="M13" s="412">
        <f t="shared" ref="M13:M14" si="7">(K13+L13)/F13</f>
        <v>5.0054054054054054E-2</v>
      </c>
      <c r="N13" s="410" t="s">
        <v>589</v>
      </c>
      <c r="O13" s="413">
        <v>44623</v>
      </c>
      <c r="P13" s="411"/>
      <c r="Q13" s="246"/>
      <c r="R13" s="246" t="s">
        <v>590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15">
        <v>5</v>
      </c>
      <c r="B14" s="404">
        <v>44620</v>
      </c>
      <c r="C14" s="421"/>
      <c r="D14" s="422" t="s">
        <v>114</v>
      </c>
      <c r="E14" s="423" t="s">
        <v>591</v>
      </c>
      <c r="F14" s="315">
        <v>2360</v>
      </c>
      <c r="G14" s="315">
        <v>2230</v>
      </c>
      <c r="H14" s="423">
        <v>2230</v>
      </c>
      <c r="I14" s="424" t="s">
        <v>873</v>
      </c>
      <c r="J14" s="414" t="s">
        <v>929</v>
      </c>
      <c r="K14" s="414">
        <f t="shared" si="6"/>
        <v>-130</v>
      </c>
      <c r="L14" s="415">
        <f t="shared" ref="L14" si="8">(F14*-0.7)/100</f>
        <v>-16.52</v>
      </c>
      <c r="M14" s="416">
        <f t="shared" si="7"/>
        <v>-6.208474576271187E-2</v>
      </c>
      <c r="N14" s="414" t="s">
        <v>601</v>
      </c>
      <c r="O14" s="417">
        <v>44624</v>
      </c>
      <c r="P14" s="415"/>
      <c r="Q14" s="246"/>
      <c r="R14" s="246" t="s">
        <v>590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2.75" customHeight="1">
      <c r="A15" s="433">
        <v>6</v>
      </c>
      <c r="B15" s="404">
        <v>44620</v>
      </c>
      <c r="C15" s="434"/>
      <c r="D15" s="435" t="s">
        <v>124</v>
      </c>
      <c r="E15" s="436" t="s">
        <v>591</v>
      </c>
      <c r="F15" s="433">
        <v>715</v>
      </c>
      <c r="G15" s="433">
        <v>675</v>
      </c>
      <c r="H15" s="436">
        <f>(675+738.5)/2</f>
        <v>706.75</v>
      </c>
      <c r="I15" s="437" t="s">
        <v>874</v>
      </c>
      <c r="J15" s="414" t="s">
        <v>964</v>
      </c>
      <c r="K15" s="414">
        <f t="shared" ref="K15:K17" si="9">H15-F15</f>
        <v>-8.25</v>
      </c>
      <c r="L15" s="415">
        <f>(F15*-0.4)/100</f>
        <v>-2.86</v>
      </c>
      <c r="M15" s="416">
        <f t="shared" ref="M15:M17" si="10">(K15+L15)/F15</f>
        <v>-1.5538461538461537E-2</v>
      </c>
      <c r="N15" s="414" t="s">
        <v>601</v>
      </c>
      <c r="O15" s="417">
        <v>44628</v>
      </c>
      <c r="P15" s="438"/>
      <c r="Q15" s="246"/>
      <c r="R15" s="246" t="s">
        <v>590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15">
        <v>7</v>
      </c>
      <c r="B16" s="404">
        <v>44620</v>
      </c>
      <c r="C16" s="421"/>
      <c r="D16" s="422" t="s">
        <v>39</v>
      </c>
      <c r="E16" s="423" t="s">
        <v>591</v>
      </c>
      <c r="F16" s="315">
        <v>925</v>
      </c>
      <c r="G16" s="315">
        <v>860</v>
      </c>
      <c r="H16" s="423">
        <v>860</v>
      </c>
      <c r="I16" s="424" t="s">
        <v>875</v>
      </c>
      <c r="J16" s="414" t="s">
        <v>930</v>
      </c>
      <c r="K16" s="414">
        <f t="shared" si="9"/>
        <v>-65</v>
      </c>
      <c r="L16" s="415">
        <f t="shared" ref="L16" si="11">(F16*-0.7)/100</f>
        <v>-6.4749999999999996</v>
      </c>
      <c r="M16" s="416">
        <f t="shared" si="10"/>
        <v>-7.7270270270270267E-2</v>
      </c>
      <c r="N16" s="414" t="s">
        <v>601</v>
      </c>
      <c r="O16" s="417">
        <v>44624</v>
      </c>
      <c r="P16" s="415"/>
      <c r="Q16" s="246"/>
      <c r="R16" s="246" t="s">
        <v>590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447">
        <v>8</v>
      </c>
      <c r="B17" s="448">
        <v>44622</v>
      </c>
      <c r="C17" s="449"/>
      <c r="D17" s="450" t="s">
        <v>75</v>
      </c>
      <c r="E17" s="451" t="s">
        <v>591</v>
      </c>
      <c r="F17" s="447">
        <v>669</v>
      </c>
      <c r="G17" s="447">
        <v>618</v>
      </c>
      <c r="H17" s="451">
        <v>696</v>
      </c>
      <c r="I17" s="452" t="s">
        <v>892</v>
      </c>
      <c r="J17" s="453" t="s">
        <v>1047</v>
      </c>
      <c r="K17" s="453">
        <f t="shared" si="9"/>
        <v>27</v>
      </c>
      <c r="L17" s="454">
        <f>(F17*-0.7)/100</f>
        <v>-4.6829999999999998</v>
      </c>
      <c r="M17" s="455">
        <f t="shared" si="10"/>
        <v>3.3358744394618833E-2</v>
      </c>
      <c r="N17" s="453" t="s">
        <v>589</v>
      </c>
      <c r="O17" s="456">
        <v>44629</v>
      </c>
      <c r="P17" s="453">
        <f>VLOOKUP(D17,'MidCap Intra'!B13:C568,2,0)</f>
        <v>697.75</v>
      </c>
      <c r="Q17" s="246"/>
      <c r="R17" s="246" t="s">
        <v>590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44623</v>
      </c>
      <c r="C18" s="376"/>
      <c r="D18" s="352" t="s">
        <v>43</v>
      </c>
      <c r="E18" s="353" t="s">
        <v>591</v>
      </c>
      <c r="F18" s="251" t="s">
        <v>900</v>
      </c>
      <c r="G18" s="251">
        <v>1870</v>
      </c>
      <c r="H18" s="353"/>
      <c r="I18" s="354" t="s">
        <v>901</v>
      </c>
      <c r="J18" s="307" t="s">
        <v>592</v>
      </c>
      <c r="K18" s="307"/>
      <c r="L18" s="308"/>
      <c r="M18" s="309"/>
      <c r="N18" s="307"/>
      <c r="O18" s="344"/>
      <c r="P18" s="251">
        <f>VLOOKUP(D18,'MidCap Intra'!B14:C569,2,0)</f>
        <v>2047.6</v>
      </c>
      <c r="Q18" s="246"/>
      <c r="R18" s="246" t="s">
        <v>590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442">
        <v>10</v>
      </c>
      <c r="B19" s="457">
        <v>44627</v>
      </c>
      <c r="C19" s="458"/>
      <c r="D19" s="459" t="s">
        <v>206</v>
      </c>
      <c r="E19" s="460" t="s">
        <v>591</v>
      </c>
      <c r="F19" s="442">
        <v>1070</v>
      </c>
      <c r="G19" s="442">
        <v>990</v>
      </c>
      <c r="H19" s="460">
        <v>1132.5</v>
      </c>
      <c r="I19" s="461" t="s">
        <v>946</v>
      </c>
      <c r="J19" s="430" t="s">
        <v>1001</v>
      </c>
      <c r="K19" s="430">
        <f t="shared" ref="K19:K22" si="12">H19-F19</f>
        <v>62.5</v>
      </c>
      <c r="L19" s="427">
        <f>(F19*-0.7)/100</f>
        <v>-7.49</v>
      </c>
      <c r="M19" s="431">
        <f t="shared" ref="M19:M22" si="13">(K19+L19)/F19</f>
        <v>5.1411214953271028E-2</v>
      </c>
      <c r="N19" s="430" t="s">
        <v>589</v>
      </c>
      <c r="O19" s="432">
        <v>44629</v>
      </c>
      <c r="P19" s="427"/>
      <c r="Q19" s="246"/>
      <c r="R19" s="246" t="s">
        <v>590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47">
        <v>11</v>
      </c>
      <c r="B20" s="448">
        <v>44627</v>
      </c>
      <c r="C20" s="449"/>
      <c r="D20" s="450" t="s">
        <v>488</v>
      </c>
      <c r="E20" s="451" t="s">
        <v>591</v>
      </c>
      <c r="F20" s="447">
        <v>146.5</v>
      </c>
      <c r="G20" s="447">
        <v>135</v>
      </c>
      <c r="H20" s="451">
        <v>153.5</v>
      </c>
      <c r="I20" s="452" t="s">
        <v>872</v>
      </c>
      <c r="J20" s="453" t="s">
        <v>1048</v>
      </c>
      <c r="K20" s="453">
        <f t="shared" si="12"/>
        <v>7</v>
      </c>
      <c r="L20" s="454">
        <f t="shared" ref="L20:L22" si="14">(F20*-0.7)/100</f>
        <v>-1.0255000000000001</v>
      </c>
      <c r="M20" s="455">
        <f t="shared" si="13"/>
        <v>4.0781569965870304E-2</v>
      </c>
      <c r="N20" s="453" t="s">
        <v>589</v>
      </c>
      <c r="O20" s="456">
        <v>44630</v>
      </c>
      <c r="P20" s="453">
        <f>VLOOKUP(D20,'MidCap Intra'!B16:C571,2,0)</f>
        <v>149.19999999999999</v>
      </c>
      <c r="Q20" s="246"/>
      <c r="R20" s="246" t="s">
        <v>590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447">
        <v>12</v>
      </c>
      <c r="B21" s="448">
        <v>44627</v>
      </c>
      <c r="C21" s="449"/>
      <c r="D21" s="450" t="s">
        <v>186</v>
      </c>
      <c r="E21" s="451" t="s">
        <v>591</v>
      </c>
      <c r="F21" s="447">
        <v>2280</v>
      </c>
      <c r="G21" s="447">
        <v>2170</v>
      </c>
      <c r="H21" s="451">
        <v>2385</v>
      </c>
      <c r="I21" s="452" t="s">
        <v>947</v>
      </c>
      <c r="J21" s="453" t="s">
        <v>1049</v>
      </c>
      <c r="K21" s="453">
        <f t="shared" si="12"/>
        <v>105</v>
      </c>
      <c r="L21" s="454">
        <f t="shared" si="14"/>
        <v>-15.96</v>
      </c>
      <c r="M21" s="455">
        <f t="shared" si="13"/>
        <v>3.9052631578947367E-2</v>
      </c>
      <c r="N21" s="453" t="s">
        <v>589</v>
      </c>
      <c r="O21" s="456">
        <v>44630</v>
      </c>
      <c r="P21" s="453">
        <f>VLOOKUP(D21,'MidCap Intra'!B17:C572,2,0)</f>
        <v>2392.25</v>
      </c>
      <c r="Q21" s="246"/>
      <c r="R21" s="246" t="s">
        <v>590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447">
        <v>13</v>
      </c>
      <c r="B22" s="448">
        <v>44629</v>
      </c>
      <c r="C22" s="449"/>
      <c r="D22" s="450" t="s">
        <v>136</v>
      </c>
      <c r="E22" s="451" t="s">
        <v>591</v>
      </c>
      <c r="F22" s="447">
        <v>733</v>
      </c>
      <c r="G22" s="447">
        <v>690</v>
      </c>
      <c r="H22" s="451">
        <v>763</v>
      </c>
      <c r="I22" s="452" t="s">
        <v>1006</v>
      </c>
      <c r="J22" s="453" t="s">
        <v>1050</v>
      </c>
      <c r="K22" s="453">
        <f t="shared" si="12"/>
        <v>30</v>
      </c>
      <c r="L22" s="454">
        <f t="shared" si="14"/>
        <v>-5.1310000000000002</v>
      </c>
      <c r="M22" s="455">
        <f t="shared" si="13"/>
        <v>3.3927694406548428E-2</v>
      </c>
      <c r="N22" s="453" t="s">
        <v>589</v>
      </c>
      <c r="O22" s="456">
        <v>44630</v>
      </c>
      <c r="P22" s="453">
        <f>VLOOKUP(D22,'MidCap Intra'!B18:C573,2,0)</f>
        <v>758.1</v>
      </c>
      <c r="Q22" s="246"/>
      <c r="R22" s="246" t="s">
        <v>590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377"/>
      <c r="B23" s="378"/>
      <c r="C23" s="379"/>
      <c r="D23" s="380"/>
      <c r="E23" s="381"/>
      <c r="F23" s="377"/>
      <c r="G23" s="377"/>
      <c r="H23" s="381"/>
      <c r="I23" s="382"/>
      <c r="J23" s="383"/>
      <c r="K23" s="377"/>
      <c r="L23" s="378"/>
      <c r="M23" s="379"/>
      <c r="N23" s="380"/>
      <c r="O23" s="381"/>
      <c r="P23" s="374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593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594</v>
      </c>
      <c r="B27" s="119"/>
      <c r="C27" s="119"/>
      <c r="D27" s="119"/>
      <c r="E27" s="41"/>
      <c r="F27" s="127" t="s">
        <v>595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596</v>
      </c>
      <c r="B28" s="119"/>
      <c r="C28" s="119"/>
      <c r="D28" s="119" t="s">
        <v>853</v>
      </c>
      <c r="E28" s="6"/>
      <c r="F28" s="127" t="s">
        <v>597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598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566</v>
      </c>
      <c r="C31" s="98"/>
      <c r="D31" s="97" t="s">
        <v>577</v>
      </c>
      <c r="E31" s="96" t="s">
        <v>578</v>
      </c>
      <c r="F31" s="96" t="s">
        <v>579</v>
      </c>
      <c r="G31" s="96" t="s">
        <v>599</v>
      </c>
      <c r="H31" s="96" t="s">
        <v>581</v>
      </c>
      <c r="I31" s="96" t="s">
        <v>582</v>
      </c>
      <c r="J31" s="96" t="s">
        <v>583</v>
      </c>
      <c r="K31" s="96" t="s">
        <v>600</v>
      </c>
      <c r="L31" s="140" t="s">
        <v>585</v>
      </c>
      <c r="M31" s="98" t="s">
        <v>586</v>
      </c>
      <c r="N31" s="95" t="s">
        <v>587</v>
      </c>
      <c r="O31" s="314" t="s">
        <v>588</v>
      </c>
      <c r="P31" s="282"/>
      <c r="Q31" s="1"/>
      <c r="R31" s="311"/>
      <c r="S31" s="311"/>
      <c r="T31" s="311"/>
      <c r="U31" s="295"/>
      <c r="V31" s="295"/>
      <c r="W31" s="295"/>
      <c r="X31" s="295"/>
      <c r="Y31" s="295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418">
        <v>1</v>
      </c>
      <c r="B32" s="392">
        <v>44620</v>
      </c>
      <c r="C32" s="419"/>
      <c r="D32" s="420" t="s">
        <v>66</v>
      </c>
      <c r="E32" s="285" t="s">
        <v>591</v>
      </c>
      <c r="F32" s="285">
        <v>1812.5</v>
      </c>
      <c r="G32" s="285">
        <v>1750</v>
      </c>
      <c r="H32" s="285">
        <v>1862</v>
      </c>
      <c r="I32" s="285" t="s">
        <v>879</v>
      </c>
      <c r="J32" s="410" t="s">
        <v>965</v>
      </c>
      <c r="K32" s="410">
        <f t="shared" ref="K32" si="15">H32-F32</f>
        <v>49.5</v>
      </c>
      <c r="L32" s="411">
        <f>(F32*-0.7)/100</f>
        <v>-12.6875</v>
      </c>
      <c r="M32" s="412">
        <f t="shared" ref="M32" si="16">(K32+L32)/F32</f>
        <v>2.0310344827586205E-2</v>
      </c>
      <c r="N32" s="410" t="s">
        <v>589</v>
      </c>
      <c r="O32" s="432">
        <v>44628</v>
      </c>
      <c r="P32" s="312"/>
      <c r="Q32" s="312"/>
      <c r="R32" s="313" t="s">
        <v>590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10"/>
      <c r="AJ32" s="294"/>
      <c r="AK32" s="294"/>
      <c r="AL32" s="294"/>
    </row>
    <row r="33" spans="1:38" s="257" customFormat="1" ht="15" customHeight="1">
      <c r="A33" s="418">
        <v>2</v>
      </c>
      <c r="B33" s="392">
        <v>44622</v>
      </c>
      <c r="C33" s="419"/>
      <c r="D33" s="420" t="s">
        <v>893</v>
      </c>
      <c r="E33" s="285" t="s">
        <v>591</v>
      </c>
      <c r="F33" s="285">
        <v>642</v>
      </c>
      <c r="G33" s="285">
        <v>618</v>
      </c>
      <c r="H33" s="285">
        <v>661</v>
      </c>
      <c r="I33" s="285" t="s">
        <v>894</v>
      </c>
      <c r="J33" s="410" t="s">
        <v>918</v>
      </c>
      <c r="K33" s="410">
        <f t="shared" ref="K33:K35" si="17">H33-F33</f>
        <v>19</v>
      </c>
      <c r="L33" s="411">
        <f>(F33*-0.7)/100</f>
        <v>-4.4939999999999998</v>
      </c>
      <c r="M33" s="412">
        <f t="shared" ref="M33:M35" si="18">(K33+L33)/F33</f>
        <v>2.2595015576323988E-2</v>
      </c>
      <c r="N33" s="410" t="s">
        <v>589</v>
      </c>
      <c r="O33" s="413">
        <v>44620</v>
      </c>
      <c r="P33" s="312"/>
      <c r="Q33" s="312"/>
      <c r="R33" s="313" t="s">
        <v>1052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10"/>
      <c r="AJ33" s="294"/>
      <c r="AK33" s="294"/>
      <c r="AL33" s="294"/>
    </row>
    <row r="34" spans="1:38" s="257" customFormat="1" ht="15" customHeight="1">
      <c r="A34" s="428">
        <v>3</v>
      </c>
      <c r="B34" s="404">
        <v>44623</v>
      </c>
      <c r="C34" s="425"/>
      <c r="D34" s="429" t="s">
        <v>250</v>
      </c>
      <c r="E34" s="315" t="s">
        <v>591</v>
      </c>
      <c r="F34" s="315">
        <v>411</v>
      </c>
      <c r="G34" s="315">
        <v>398</v>
      </c>
      <c r="H34" s="315">
        <v>398</v>
      </c>
      <c r="I34" s="315" t="s">
        <v>902</v>
      </c>
      <c r="J34" s="414" t="s">
        <v>936</v>
      </c>
      <c r="K34" s="414">
        <f t="shared" si="17"/>
        <v>-13</v>
      </c>
      <c r="L34" s="415">
        <f>(F34*-0.07)/100</f>
        <v>-0.28770000000000001</v>
      </c>
      <c r="M34" s="416">
        <f t="shared" si="18"/>
        <v>-3.2330170316301698E-2</v>
      </c>
      <c r="N34" s="414" t="s">
        <v>601</v>
      </c>
      <c r="O34" s="417">
        <v>44624</v>
      </c>
      <c r="P34" s="312"/>
      <c r="Q34" s="312"/>
      <c r="R34" s="313" t="s">
        <v>1052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10"/>
      <c r="AJ34" s="294"/>
      <c r="AK34" s="294"/>
      <c r="AL34" s="294"/>
    </row>
    <row r="35" spans="1:38" s="257" customFormat="1" ht="15" customHeight="1">
      <c r="A35" s="428">
        <v>4</v>
      </c>
      <c r="B35" s="404">
        <v>44623</v>
      </c>
      <c r="C35" s="425"/>
      <c r="D35" s="429" t="s">
        <v>81</v>
      </c>
      <c r="E35" s="315" t="s">
        <v>591</v>
      </c>
      <c r="F35" s="315">
        <v>3405</v>
      </c>
      <c r="G35" s="315">
        <v>3290</v>
      </c>
      <c r="H35" s="315">
        <v>3290</v>
      </c>
      <c r="I35" s="315" t="s">
        <v>903</v>
      </c>
      <c r="J35" s="414" t="s">
        <v>958</v>
      </c>
      <c r="K35" s="414">
        <f t="shared" si="17"/>
        <v>-115</v>
      </c>
      <c r="L35" s="415">
        <f>(F35*-0.07)/100</f>
        <v>-2.3835000000000002</v>
      </c>
      <c r="M35" s="416">
        <f t="shared" si="18"/>
        <v>-3.4473861967694565E-2</v>
      </c>
      <c r="N35" s="414" t="s">
        <v>601</v>
      </c>
      <c r="O35" s="417">
        <v>44627</v>
      </c>
      <c r="P35" s="312"/>
      <c r="Q35" s="312"/>
      <c r="R35" s="313" t="s">
        <v>590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10"/>
      <c r="AJ35" s="294"/>
      <c r="AK35" s="294"/>
      <c r="AL35" s="294"/>
    </row>
    <row r="36" spans="1:38" s="257" customFormat="1" ht="15" customHeight="1">
      <c r="A36" s="428">
        <v>5</v>
      </c>
      <c r="B36" s="404">
        <v>44623</v>
      </c>
      <c r="C36" s="425"/>
      <c r="D36" s="429" t="s">
        <v>145</v>
      </c>
      <c r="E36" s="315" t="s">
        <v>591</v>
      </c>
      <c r="F36" s="315">
        <v>1775</v>
      </c>
      <c r="G36" s="315">
        <v>1730</v>
      </c>
      <c r="H36" s="315">
        <v>1730</v>
      </c>
      <c r="I36" s="315" t="s">
        <v>904</v>
      </c>
      <c r="J36" s="414" t="s">
        <v>935</v>
      </c>
      <c r="K36" s="414">
        <f t="shared" ref="K36" si="19">H36-F36</f>
        <v>-45</v>
      </c>
      <c r="L36" s="415">
        <f>(F36*-0.07)/100</f>
        <v>-1.2425000000000002</v>
      </c>
      <c r="M36" s="416">
        <f t="shared" ref="M36" si="20">(K36+L36)/F36</f>
        <v>-2.6052112676056338E-2</v>
      </c>
      <c r="N36" s="414" t="s">
        <v>601</v>
      </c>
      <c r="O36" s="417">
        <v>44624</v>
      </c>
      <c r="P36" s="312"/>
      <c r="Q36" s="312"/>
      <c r="R36" s="313" t="s">
        <v>590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10"/>
      <c r="AJ36" s="294"/>
      <c r="AK36" s="294"/>
      <c r="AL36" s="294"/>
    </row>
    <row r="37" spans="1:38" s="257" customFormat="1" ht="15" customHeight="1">
      <c r="A37" s="428">
        <v>6</v>
      </c>
      <c r="B37" s="404">
        <v>44624</v>
      </c>
      <c r="C37" s="425"/>
      <c r="D37" s="429" t="s">
        <v>449</v>
      </c>
      <c r="E37" s="315" t="s">
        <v>591</v>
      </c>
      <c r="F37" s="315">
        <v>364</v>
      </c>
      <c r="G37" s="315">
        <v>354</v>
      </c>
      <c r="H37" s="315">
        <v>354</v>
      </c>
      <c r="I37" s="315" t="s">
        <v>931</v>
      </c>
      <c r="J37" s="414" t="s">
        <v>934</v>
      </c>
      <c r="K37" s="414">
        <f t="shared" ref="K37" si="21">H37-F37</f>
        <v>-10</v>
      </c>
      <c r="L37" s="415">
        <f>(F37*-0.07)/100</f>
        <v>-0.25480000000000003</v>
      </c>
      <c r="M37" s="416">
        <f t="shared" ref="M37" si="22">(K37+L37)/F37</f>
        <v>-2.8172527472527471E-2</v>
      </c>
      <c r="N37" s="414" t="s">
        <v>601</v>
      </c>
      <c r="O37" s="417">
        <v>44624</v>
      </c>
      <c r="P37" s="312"/>
      <c r="Q37" s="312"/>
      <c r="R37" s="313" t="s">
        <v>590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10"/>
      <c r="AJ37" s="294"/>
      <c r="AK37" s="294"/>
      <c r="AL37" s="294"/>
    </row>
    <row r="38" spans="1:38" s="257" customFormat="1" ht="15" customHeight="1">
      <c r="A38" s="418">
        <v>7</v>
      </c>
      <c r="B38" s="392">
        <v>44624</v>
      </c>
      <c r="C38" s="419"/>
      <c r="D38" s="420" t="s">
        <v>51</v>
      </c>
      <c r="E38" s="285" t="s">
        <v>591</v>
      </c>
      <c r="F38" s="285">
        <v>288.5</v>
      </c>
      <c r="G38" s="285">
        <v>278</v>
      </c>
      <c r="H38" s="285">
        <v>295.5</v>
      </c>
      <c r="I38" s="285" t="s">
        <v>932</v>
      </c>
      <c r="J38" s="430" t="s">
        <v>933</v>
      </c>
      <c r="K38" s="430">
        <f t="shared" ref="K38:K40" si="23">H38-F38</f>
        <v>7</v>
      </c>
      <c r="L38" s="427">
        <f>(F38*-0.07)/100</f>
        <v>-0.20194999999999999</v>
      </c>
      <c r="M38" s="431">
        <f t="shared" ref="M38:M40" si="24">(K38+L38)/F38</f>
        <v>2.3563431542461006E-2</v>
      </c>
      <c r="N38" s="430" t="s">
        <v>589</v>
      </c>
      <c r="O38" s="432">
        <v>44624</v>
      </c>
      <c r="P38" s="312"/>
      <c r="Q38" s="312"/>
      <c r="R38" s="313" t="s">
        <v>590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10"/>
      <c r="AJ38" s="294"/>
      <c r="AK38" s="294"/>
      <c r="AL38" s="294"/>
    </row>
    <row r="39" spans="1:38" s="257" customFormat="1" ht="15" customHeight="1">
      <c r="A39" s="428">
        <v>8</v>
      </c>
      <c r="B39" s="404">
        <v>44624</v>
      </c>
      <c r="C39" s="425"/>
      <c r="D39" s="429" t="s">
        <v>131</v>
      </c>
      <c r="E39" s="315" t="s">
        <v>591</v>
      </c>
      <c r="F39" s="315">
        <v>1730</v>
      </c>
      <c r="G39" s="315">
        <v>1675</v>
      </c>
      <c r="H39" s="315">
        <v>1675</v>
      </c>
      <c r="I39" s="315" t="s">
        <v>943</v>
      </c>
      <c r="J39" s="414" t="s">
        <v>956</v>
      </c>
      <c r="K39" s="414">
        <f t="shared" si="23"/>
        <v>-55</v>
      </c>
      <c r="L39" s="415">
        <f t="shared" ref="L39:L40" si="25">(F39*-0.07)/100</f>
        <v>-1.2110000000000001</v>
      </c>
      <c r="M39" s="416">
        <f t="shared" si="24"/>
        <v>-3.2491907514450864E-2</v>
      </c>
      <c r="N39" s="414" t="s">
        <v>601</v>
      </c>
      <c r="O39" s="417">
        <v>44627</v>
      </c>
      <c r="P39" s="312"/>
      <c r="Q39" s="312"/>
      <c r="R39" s="313" t="s">
        <v>590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10"/>
      <c r="AJ39" s="294"/>
      <c r="AK39" s="294"/>
      <c r="AL39" s="294"/>
    </row>
    <row r="40" spans="1:38" s="257" customFormat="1" ht="15" customHeight="1">
      <c r="A40" s="428">
        <v>9</v>
      </c>
      <c r="B40" s="404">
        <v>44624</v>
      </c>
      <c r="C40" s="425"/>
      <c r="D40" s="429" t="s">
        <v>945</v>
      </c>
      <c r="E40" s="315" t="s">
        <v>591</v>
      </c>
      <c r="F40" s="315">
        <v>6650</v>
      </c>
      <c r="G40" s="315">
        <v>6490</v>
      </c>
      <c r="H40" s="315">
        <v>6490</v>
      </c>
      <c r="I40" s="315" t="s">
        <v>944</v>
      </c>
      <c r="J40" s="414" t="s">
        <v>957</v>
      </c>
      <c r="K40" s="414">
        <f t="shared" si="23"/>
        <v>-160</v>
      </c>
      <c r="L40" s="415">
        <f t="shared" si="25"/>
        <v>-4.6550000000000002</v>
      </c>
      <c r="M40" s="416">
        <f t="shared" si="24"/>
        <v>-2.476015037593985E-2</v>
      </c>
      <c r="N40" s="414" t="s">
        <v>601</v>
      </c>
      <c r="O40" s="417">
        <v>44627</v>
      </c>
      <c r="P40" s="312"/>
      <c r="Q40" s="312"/>
      <c r="R40" s="313" t="s">
        <v>590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10"/>
      <c r="AJ40" s="294"/>
      <c r="AK40" s="294"/>
      <c r="AL40" s="294"/>
    </row>
    <row r="41" spans="1:38" s="257" customFormat="1" ht="15" customHeight="1">
      <c r="A41" s="439">
        <v>10</v>
      </c>
      <c r="B41" s="392">
        <v>44627</v>
      </c>
      <c r="C41" s="440"/>
      <c r="D41" s="441" t="s">
        <v>491</v>
      </c>
      <c r="E41" s="442" t="s">
        <v>591</v>
      </c>
      <c r="F41" s="442">
        <v>1520</v>
      </c>
      <c r="G41" s="442">
        <v>1460</v>
      </c>
      <c r="H41" s="442">
        <v>1537.5</v>
      </c>
      <c r="I41" s="442" t="s">
        <v>954</v>
      </c>
      <c r="J41" s="430" t="s">
        <v>955</v>
      </c>
      <c r="K41" s="430">
        <f t="shared" ref="K41" si="26">H41-F41</f>
        <v>17.5</v>
      </c>
      <c r="L41" s="427">
        <f>(F41*-0.07)/100</f>
        <v>-1.0640000000000001</v>
      </c>
      <c r="M41" s="431">
        <f t="shared" ref="M41" si="27">(K41+L41)/F41</f>
        <v>1.0813157894736842E-2</v>
      </c>
      <c r="N41" s="430" t="s">
        <v>589</v>
      </c>
      <c r="O41" s="432">
        <v>44627</v>
      </c>
      <c r="P41" s="312"/>
      <c r="Q41" s="312"/>
      <c r="R41" s="313" t="s">
        <v>590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10"/>
      <c r="AJ41" s="294"/>
      <c r="AK41" s="294"/>
      <c r="AL41" s="294"/>
    </row>
    <row r="42" spans="1:38" s="257" customFormat="1" ht="15" customHeight="1">
      <c r="A42" s="418">
        <v>11</v>
      </c>
      <c r="B42" s="392">
        <v>44628</v>
      </c>
      <c r="C42" s="419"/>
      <c r="D42" s="420" t="s">
        <v>449</v>
      </c>
      <c r="E42" s="285" t="s">
        <v>591</v>
      </c>
      <c r="F42" s="285">
        <v>347.5</v>
      </c>
      <c r="G42" s="285">
        <v>337</v>
      </c>
      <c r="H42" s="285">
        <v>362</v>
      </c>
      <c r="I42" s="285" t="s">
        <v>972</v>
      </c>
      <c r="J42" s="430" t="s">
        <v>941</v>
      </c>
      <c r="K42" s="430">
        <f t="shared" ref="K42" si="28">H42-F42</f>
        <v>14.5</v>
      </c>
      <c r="L42" s="427">
        <f>(F42*-0.7)/100</f>
        <v>-2.4324999999999997</v>
      </c>
      <c r="M42" s="431">
        <f t="shared" ref="M42" si="29">(K42+L42)/F42</f>
        <v>3.4726618705035975E-2</v>
      </c>
      <c r="N42" s="430" t="s">
        <v>589</v>
      </c>
      <c r="O42" s="432">
        <v>44630</v>
      </c>
      <c r="P42" s="312"/>
      <c r="Q42" s="312"/>
      <c r="R42" s="313" t="s">
        <v>1052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10"/>
      <c r="AJ42" s="294"/>
      <c r="AK42" s="294"/>
      <c r="AL42" s="294"/>
    </row>
    <row r="43" spans="1:38" s="257" customFormat="1" ht="15" customHeight="1">
      <c r="A43" s="418">
        <v>12</v>
      </c>
      <c r="B43" s="392">
        <v>44628</v>
      </c>
      <c r="C43" s="419"/>
      <c r="D43" s="420" t="s">
        <v>124</v>
      </c>
      <c r="E43" s="285" t="s">
        <v>591</v>
      </c>
      <c r="F43" s="285">
        <v>658.5</v>
      </c>
      <c r="G43" s="285">
        <v>640</v>
      </c>
      <c r="H43" s="285">
        <v>692.5</v>
      </c>
      <c r="I43" s="285" t="s">
        <v>978</v>
      </c>
      <c r="J43" s="430" t="s">
        <v>941</v>
      </c>
      <c r="K43" s="430">
        <f t="shared" ref="K43:K44" si="30">H43-F43</f>
        <v>34</v>
      </c>
      <c r="L43" s="427">
        <f t="shared" ref="L43:L44" si="31">(F43*-0.7)/100</f>
        <v>-4.6094999999999997</v>
      </c>
      <c r="M43" s="431">
        <f t="shared" ref="M43:M44" si="32">(K43+L43)/F43</f>
        <v>4.4632498101746396E-2</v>
      </c>
      <c r="N43" s="430" t="s">
        <v>589</v>
      </c>
      <c r="O43" s="432">
        <v>44630</v>
      </c>
      <c r="P43" s="312"/>
      <c r="Q43" s="312"/>
      <c r="R43" s="313" t="s">
        <v>590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10"/>
      <c r="AJ43" s="294"/>
      <c r="AK43" s="294"/>
      <c r="AL43" s="294"/>
    </row>
    <row r="44" spans="1:38" s="257" customFormat="1" ht="15" customHeight="1">
      <c r="A44" s="418">
        <v>13</v>
      </c>
      <c r="B44" s="392">
        <v>44628</v>
      </c>
      <c r="C44" s="419"/>
      <c r="D44" s="420" t="s">
        <v>188</v>
      </c>
      <c r="E44" s="285" t="s">
        <v>591</v>
      </c>
      <c r="F44" s="285">
        <v>1028</v>
      </c>
      <c r="G44" s="285">
        <v>997</v>
      </c>
      <c r="H44" s="285">
        <v>1056</v>
      </c>
      <c r="I44" s="285" t="s">
        <v>985</v>
      </c>
      <c r="J44" s="430" t="s">
        <v>941</v>
      </c>
      <c r="K44" s="430">
        <f t="shared" si="30"/>
        <v>28</v>
      </c>
      <c r="L44" s="427">
        <f t="shared" si="31"/>
        <v>-7.1959999999999988</v>
      </c>
      <c r="M44" s="431">
        <f t="shared" si="32"/>
        <v>2.0237354085603114E-2</v>
      </c>
      <c r="N44" s="430" t="s">
        <v>589</v>
      </c>
      <c r="O44" s="432">
        <v>44630</v>
      </c>
      <c r="P44" s="312"/>
      <c r="Q44" s="312"/>
      <c r="R44" s="313" t="s">
        <v>590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10"/>
      <c r="AJ44" s="294"/>
      <c r="AK44" s="294"/>
      <c r="AL44" s="294"/>
    </row>
    <row r="45" spans="1:38" s="257" customFormat="1" ht="15" customHeight="1">
      <c r="A45" s="418">
        <v>14</v>
      </c>
      <c r="B45" s="392">
        <v>44629</v>
      </c>
      <c r="C45" s="419"/>
      <c r="D45" s="420" t="s">
        <v>532</v>
      </c>
      <c r="E45" s="285" t="s">
        <v>591</v>
      </c>
      <c r="F45" s="285">
        <v>1132.5</v>
      </c>
      <c r="G45" s="285">
        <v>1097</v>
      </c>
      <c r="H45" s="285">
        <v>1154</v>
      </c>
      <c r="I45" s="285" t="s">
        <v>995</v>
      </c>
      <c r="J45" s="430" t="s">
        <v>997</v>
      </c>
      <c r="K45" s="430">
        <f t="shared" ref="K45" si="33">H45-F45</f>
        <v>21.5</v>
      </c>
      <c r="L45" s="427">
        <f>(F45*-0.07)/100</f>
        <v>-0.79275000000000007</v>
      </c>
      <c r="M45" s="431">
        <f t="shared" ref="M45" si="34">(K45+L45)/F45</f>
        <v>1.8284547461368653E-2</v>
      </c>
      <c r="N45" s="430" t="s">
        <v>589</v>
      </c>
      <c r="O45" s="432">
        <v>44629</v>
      </c>
      <c r="P45" s="312"/>
      <c r="Q45" s="312"/>
      <c r="R45" s="313" t="s">
        <v>590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10"/>
      <c r="AJ45" s="294"/>
      <c r="AK45" s="294"/>
      <c r="AL45" s="294"/>
    </row>
    <row r="46" spans="1:38" s="257" customFormat="1" ht="15" customHeight="1">
      <c r="A46" s="418">
        <v>15</v>
      </c>
      <c r="B46" s="392">
        <v>44629</v>
      </c>
      <c r="C46" s="419"/>
      <c r="D46" s="420" t="s">
        <v>177</v>
      </c>
      <c r="E46" s="285" t="s">
        <v>591</v>
      </c>
      <c r="F46" s="285">
        <v>2175</v>
      </c>
      <c r="G46" s="285">
        <v>2120</v>
      </c>
      <c r="H46" s="285">
        <v>2240</v>
      </c>
      <c r="I46" s="285" t="s">
        <v>996</v>
      </c>
      <c r="J46" s="430" t="s">
        <v>998</v>
      </c>
      <c r="K46" s="430">
        <f t="shared" ref="K46" si="35">H46-F46</f>
        <v>65</v>
      </c>
      <c r="L46" s="427">
        <f>(F46*-0.07)/100</f>
        <v>-1.5225000000000002</v>
      </c>
      <c r="M46" s="431">
        <f t="shared" ref="M46" si="36">(K46+L46)/F46</f>
        <v>2.9185057471264368E-2</v>
      </c>
      <c r="N46" s="430" t="s">
        <v>589</v>
      </c>
      <c r="O46" s="432">
        <v>44629</v>
      </c>
      <c r="P46" s="312"/>
      <c r="Q46" s="312"/>
      <c r="R46" s="313" t="s">
        <v>590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10"/>
      <c r="AJ46" s="294"/>
      <c r="AK46" s="294"/>
      <c r="AL46" s="294"/>
    </row>
    <row r="47" spans="1:38" s="257" customFormat="1" ht="15" customHeight="1">
      <c r="A47" s="418">
        <v>16</v>
      </c>
      <c r="B47" s="392">
        <v>44629</v>
      </c>
      <c r="C47" s="419"/>
      <c r="D47" s="420" t="s">
        <v>51</v>
      </c>
      <c r="E47" s="285" t="s">
        <v>591</v>
      </c>
      <c r="F47" s="285">
        <v>282.5</v>
      </c>
      <c r="G47" s="285">
        <v>273</v>
      </c>
      <c r="H47" s="285">
        <v>288.5</v>
      </c>
      <c r="I47" s="285" t="s">
        <v>999</v>
      </c>
      <c r="J47" s="430" t="s">
        <v>913</v>
      </c>
      <c r="K47" s="430">
        <f t="shared" ref="K47:K48" si="37">H47-F47</f>
        <v>6</v>
      </c>
      <c r="L47" s="427">
        <f t="shared" ref="L47:L48" si="38">(F47*-0.07)/100</f>
        <v>-0.19775000000000001</v>
      </c>
      <c r="M47" s="431">
        <f t="shared" ref="M47:M48" si="39">(K47+L47)/F47</f>
        <v>2.0538938053097346E-2</v>
      </c>
      <c r="N47" s="430" t="s">
        <v>589</v>
      </c>
      <c r="O47" s="432">
        <v>44629</v>
      </c>
      <c r="P47" s="312"/>
      <c r="Q47" s="312"/>
      <c r="R47" s="313" t="s">
        <v>590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10"/>
      <c r="AJ47" s="294"/>
      <c r="AK47" s="294"/>
      <c r="AL47" s="294"/>
    </row>
    <row r="48" spans="1:38" s="257" customFormat="1" ht="15" customHeight="1">
      <c r="A48" s="418">
        <v>17</v>
      </c>
      <c r="B48" s="392">
        <v>44629</v>
      </c>
      <c r="C48" s="419"/>
      <c r="D48" s="420" t="s">
        <v>189</v>
      </c>
      <c r="E48" s="285" t="s">
        <v>591</v>
      </c>
      <c r="F48" s="285">
        <v>441.5</v>
      </c>
      <c r="G48" s="285">
        <v>428</v>
      </c>
      <c r="H48" s="285">
        <v>449</v>
      </c>
      <c r="I48" s="285" t="s">
        <v>1000</v>
      </c>
      <c r="J48" s="430" t="s">
        <v>942</v>
      </c>
      <c r="K48" s="430">
        <f t="shared" si="37"/>
        <v>7.5</v>
      </c>
      <c r="L48" s="427">
        <f t="shared" si="38"/>
        <v>-0.30905000000000005</v>
      </c>
      <c r="M48" s="431">
        <f t="shared" si="39"/>
        <v>1.6287542468856171E-2</v>
      </c>
      <c r="N48" s="430" t="s">
        <v>589</v>
      </c>
      <c r="O48" s="432">
        <v>44629</v>
      </c>
      <c r="P48" s="312"/>
      <c r="Q48" s="312"/>
      <c r="R48" s="313" t="s">
        <v>590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10"/>
      <c r="AJ48" s="294"/>
      <c r="AK48" s="294"/>
      <c r="AL48" s="294"/>
    </row>
    <row r="49" spans="1:38" s="257" customFormat="1" ht="15" customHeight="1">
      <c r="A49" s="384">
        <v>18</v>
      </c>
      <c r="B49" s="248">
        <v>44630</v>
      </c>
      <c r="C49" s="385"/>
      <c r="D49" s="386" t="s">
        <v>520</v>
      </c>
      <c r="E49" s="251" t="s">
        <v>591</v>
      </c>
      <c r="F49" s="251" t="s">
        <v>1032</v>
      </c>
      <c r="G49" s="251">
        <v>1935</v>
      </c>
      <c r="H49" s="251"/>
      <c r="I49" s="251" t="s">
        <v>1033</v>
      </c>
      <c r="J49" s="307" t="s">
        <v>592</v>
      </c>
      <c r="K49" s="307"/>
      <c r="L49" s="308"/>
      <c r="M49" s="309"/>
      <c r="N49" s="307"/>
      <c r="O49" s="344"/>
      <c r="P49" s="312"/>
      <c r="Q49" s="312"/>
      <c r="R49" s="313" t="s">
        <v>590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10"/>
      <c r="AJ49" s="294"/>
      <c r="AK49" s="294"/>
      <c r="AL49" s="294"/>
    </row>
    <row r="50" spans="1:38" s="257" customFormat="1" ht="15" customHeight="1">
      <c r="A50" s="384">
        <v>19</v>
      </c>
      <c r="B50" s="248">
        <v>44630</v>
      </c>
      <c r="C50" s="385"/>
      <c r="D50" s="386" t="s">
        <v>101</v>
      </c>
      <c r="E50" s="251" t="s">
        <v>591</v>
      </c>
      <c r="F50" s="251" t="s">
        <v>1034</v>
      </c>
      <c r="G50" s="251">
        <v>148</v>
      </c>
      <c r="H50" s="251"/>
      <c r="I50" s="251" t="s">
        <v>1035</v>
      </c>
      <c r="J50" s="307" t="s">
        <v>592</v>
      </c>
      <c r="K50" s="307"/>
      <c r="L50" s="308"/>
      <c r="M50" s="309"/>
      <c r="N50" s="307"/>
      <c r="O50" s="344"/>
      <c r="P50" s="312"/>
      <c r="Q50" s="312"/>
      <c r="R50" s="313" t="s">
        <v>590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310"/>
      <c r="AJ50" s="294"/>
      <c r="AK50" s="294"/>
      <c r="AL50" s="294"/>
    </row>
    <row r="51" spans="1:38" s="257" customFormat="1" ht="15" customHeight="1">
      <c r="A51" s="384"/>
      <c r="B51" s="248"/>
      <c r="C51" s="385"/>
      <c r="D51" s="386"/>
      <c r="E51" s="251"/>
      <c r="F51" s="251"/>
      <c r="G51" s="251"/>
      <c r="H51" s="251"/>
      <c r="I51" s="251"/>
      <c r="J51" s="307"/>
      <c r="K51" s="307"/>
      <c r="L51" s="308"/>
      <c r="M51" s="309"/>
      <c r="N51" s="307"/>
      <c r="O51" s="344"/>
      <c r="P51" s="312"/>
      <c r="Q51" s="312"/>
      <c r="R51" s="313"/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246"/>
      <c r="AI51" s="310"/>
      <c r="AJ51" s="294"/>
      <c r="AK51" s="294"/>
      <c r="AL51" s="294"/>
    </row>
    <row r="52" spans="1:38" s="270" customFormat="1" ht="15" customHeight="1">
      <c r="K52" s="252"/>
      <c r="L52" s="283"/>
      <c r="M52" s="330"/>
      <c r="N52" s="252"/>
      <c r="O52" s="293"/>
      <c r="P52" s="1"/>
      <c r="Q52" s="1"/>
      <c r="R52" s="32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332"/>
      <c r="AJ52" s="331"/>
      <c r="AK52" s="331"/>
      <c r="AL52" s="331"/>
    </row>
    <row r="53" spans="1:38" ht="15" customHeight="1">
      <c r="A53" s="317"/>
      <c r="B53" s="318"/>
      <c r="C53" s="319"/>
      <c r="D53" s="320"/>
      <c r="E53" s="321"/>
      <c r="F53" s="321"/>
      <c r="G53" s="321"/>
      <c r="H53" s="321"/>
      <c r="I53" s="321"/>
      <c r="J53" s="322"/>
      <c r="K53" s="322"/>
      <c r="L53" s="323"/>
      <c r="M53" s="324"/>
      <c r="N53" s="322"/>
      <c r="O53" s="325"/>
      <c r="P53" s="1"/>
      <c r="Q53" s="1"/>
      <c r="R53" s="32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44.25" customHeight="1">
      <c r="A54" s="119" t="s">
        <v>593</v>
      </c>
      <c r="B54" s="142"/>
      <c r="C54" s="142"/>
      <c r="D54" s="1"/>
      <c r="E54" s="6"/>
      <c r="F54" s="6"/>
      <c r="G54" s="6"/>
      <c r="H54" s="6" t="s">
        <v>605</v>
      </c>
      <c r="I54" s="6"/>
      <c r="J54" s="6"/>
      <c r="K54" s="115"/>
      <c r="L54" s="144"/>
      <c r="M54" s="115"/>
      <c r="N54" s="116"/>
      <c r="O54" s="11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297"/>
      <c r="AD54" s="297"/>
      <c r="AE54" s="297"/>
      <c r="AF54" s="297"/>
      <c r="AG54" s="297"/>
      <c r="AH54" s="297"/>
    </row>
    <row r="55" spans="1:38" ht="12.75" customHeight="1">
      <c r="A55" s="126" t="s">
        <v>594</v>
      </c>
      <c r="B55" s="119"/>
      <c r="C55" s="119"/>
      <c r="D55" s="119"/>
      <c r="E55" s="41"/>
      <c r="F55" s="127" t="s">
        <v>595</v>
      </c>
      <c r="G55" s="56"/>
      <c r="H55" s="41"/>
      <c r="I55" s="56"/>
      <c r="J55" s="6"/>
      <c r="K55" s="145"/>
      <c r="L55" s="146"/>
      <c r="M55" s="6"/>
      <c r="N55" s="109"/>
      <c r="O55" s="147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26"/>
      <c r="B56" s="119"/>
      <c r="C56" s="119"/>
      <c r="D56" s="119"/>
      <c r="E56" s="6"/>
      <c r="F56" s="127" t="s">
        <v>597</v>
      </c>
      <c r="G56" s="56"/>
      <c r="H56" s="41"/>
      <c r="I56" s="56"/>
      <c r="J56" s="6"/>
      <c r="K56" s="145"/>
      <c r="L56" s="146"/>
      <c r="M56" s="6"/>
      <c r="N56" s="109"/>
      <c r="O56" s="147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9"/>
      <c r="B57" s="119"/>
      <c r="C57" s="119"/>
      <c r="D57" s="119"/>
      <c r="E57" s="6"/>
      <c r="F57" s="6"/>
      <c r="G57" s="6"/>
      <c r="H57" s="6"/>
      <c r="I57" s="6"/>
      <c r="J57" s="132"/>
      <c r="K57" s="129"/>
      <c r="L57" s="130"/>
      <c r="M57" s="6"/>
      <c r="N57" s="133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48" t="s">
        <v>606</v>
      </c>
      <c r="B58" s="148"/>
      <c r="C58" s="148"/>
      <c r="D58" s="148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6" t="s">
        <v>16</v>
      </c>
      <c r="B59" s="96" t="s">
        <v>566</v>
      </c>
      <c r="C59" s="96"/>
      <c r="D59" s="97" t="s">
        <v>577</v>
      </c>
      <c r="E59" s="96" t="s">
        <v>578</v>
      </c>
      <c r="F59" s="96" t="s">
        <v>579</v>
      </c>
      <c r="G59" s="96" t="s">
        <v>599</v>
      </c>
      <c r="H59" s="96" t="s">
        <v>581</v>
      </c>
      <c r="I59" s="96" t="s">
        <v>582</v>
      </c>
      <c r="J59" s="95" t="s">
        <v>583</v>
      </c>
      <c r="K59" s="149" t="s">
        <v>607</v>
      </c>
      <c r="L59" s="98" t="s">
        <v>585</v>
      </c>
      <c r="M59" s="149" t="s">
        <v>608</v>
      </c>
      <c r="N59" s="96" t="s">
        <v>609</v>
      </c>
      <c r="O59" s="95" t="s">
        <v>587</v>
      </c>
      <c r="P59" s="97" t="s">
        <v>588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247" customFormat="1" ht="13.5" customHeight="1">
      <c r="A60" s="315">
        <v>1</v>
      </c>
      <c r="B60" s="363">
        <v>44620</v>
      </c>
      <c r="C60" s="342"/>
      <c r="D60" s="342" t="s">
        <v>871</v>
      </c>
      <c r="E60" s="315" t="s">
        <v>591</v>
      </c>
      <c r="F60" s="315">
        <v>1436</v>
      </c>
      <c r="G60" s="315">
        <v>1414</v>
      </c>
      <c r="H60" s="316">
        <v>1414</v>
      </c>
      <c r="I60" s="316" t="s">
        <v>877</v>
      </c>
      <c r="J60" s="327" t="s">
        <v>881</v>
      </c>
      <c r="K60" s="316">
        <f t="shared" ref="K60:K61" si="40">H60-F60</f>
        <v>-22</v>
      </c>
      <c r="L60" s="338">
        <f t="shared" ref="L60:L61" si="41">(H60*N60)*0.07%</f>
        <v>544.3900000000001</v>
      </c>
      <c r="M60" s="339">
        <f t="shared" ref="M60:M61" si="42">(K60*N60)-L60</f>
        <v>-12644.39</v>
      </c>
      <c r="N60" s="316">
        <v>550</v>
      </c>
      <c r="O60" s="340" t="s">
        <v>601</v>
      </c>
      <c r="P60" s="341">
        <v>44622</v>
      </c>
      <c r="Q60" s="249"/>
      <c r="R60" s="253" t="s">
        <v>590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21"/>
      <c r="AG60" s="318"/>
      <c r="AH60" s="249"/>
      <c r="AI60" s="249"/>
      <c r="AJ60" s="321"/>
      <c r="AK60" s="321"/>
      <c r="AL60" s="321"/>
    </row>
    <row r="61" spans="1:38" s="247" customFormat="1" ht="13.5" customHeight="1">
      <c r="A61" s="285">
        <v>2</v>
      </c>
      <c r="B61" s="362">
        <v>44620</v>
      </c>
      <c r="C61" s="360"/>
      <c r="D61" s="360" t="s">
        <v>876</v>
      </c>
      <c r="E61" s="285" t="s">
        <v>591</v>
      </c>
      <c r="F61" s="285">
        <v>2342.5</v>
      </c>
      <c r="G61" s="285">
        <v>2300</v>
      </c>
      <c r="H61" s="343">
        <v>2368</v>
      </c>
      <c r="I61" s="343" t="s">
        <v>878</v>
      </c>
      <c r="J61" s="355" t="s">
        <v>863</v>
      </c>
      <c r="K61" s="343">
        <f t="shared" si="40"/>
        <v>25.5</v>
      </c>
      <c r="L61" s="356">
        <f t="shared" si="41"/>
        <v>455.84000000000009</v>
      </c>
      <c r="M61" s="357">
        <f t="shared" si="42"/>
        <v>6556.66</v>
      </c>
      <c r="N61" s="343">
        <v>275</v>
      </c>
      <c r="O61" s="358" t="s">
        <v>589</v>
      </c>
      <c r="P61" s="359">
        <v>44257</v>
      </c>
      <c r="Q61" s="249"/>
      <c r="R61" s="253" t="s">
        <v>1052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21"/>
      <c r="AG61" s="318"/>
      <c r="AH61" s="249"/>
      <c r="AI61" s="249"/>
      <c r="AJ61" s="321"/>
      <c r="AK61" s="321"/>
      <c r="AL61" s="321"/>
    </row>
    <row r="62" spans="1:38" s="247" customFormat="1" ht="13.5" customHeight="1">
      <c r="A62" s="315">
        <v>3</v>
      </c>
      <c r="B62" s="404">
        <v>44622</v>
      </c>
      <c r="C62" s="342"/>
      <c r="D62" s="342" t="s">
        <v>870</v>
      </c>
      <c r="E62" s="315" t="s">
        <v>591</v>
      </c>
      <c r="F62" s="315">
        <v>661</v>
      </c>
      <c r="G62" s="315">
        <v>642</v>
      </c>
      <c r="H62" s="316">
        <v>644</v>
      </c>
      <c r="I62" s="316" t="s">
        <v>882</v>
      </c>
      <c r="J62" s="327" t="s">
        <v>915</v>
      </c>
      <c r="K62" s="316">
        <f t="shared" ref="K62" si="43">H62-F62</f>
        <v>-17</v>
      </c>
      <c r="L62" s="338">
        <f t="shared" ref="L62" si="44">(H62*N62)*0.07%</f>
        <v>338.1</v>
      </c>
      <c r="M62" s="339">
        <f t="shared" ref="M62" si="45">(K62*N62)-L62</f>
        <v>-13088.1</v>
      </c>
      <c r="N62" s="316">
        <v>750</v>
      </c>
      <c r="O62" s="340" t="s">
        <v>601</v>
      </c>
      <c r="P62" s="341">
        <v>44623</v>
      </c>
      <c r="Q62" s="249"/>
      <c r="R62" s="253" t="s">
        <v>1052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21"/>
      <c r="AG62" s="318"/>
      <c r="AH62" s="249"/>
      <c r="AI62" s="249"/>
      <c r="AJ62" s="321"/>
      <c r="AK62" s="321"/>
      <c r="AL62" s="321"/>
    </row>
    <row r="63" spans="1:38" s="247" customFormat="1" ht="13.5" customHeight="1">
      <c r="A63" s="285">
        <v>4</v>
      </c>
      <c r="B63" s="392">
        <v>44622</v>
      </c>
      <c r="C63" s="360"/>
      <c r="D63" s="360" t="s">
        <v>883</v>
      </c>
      <c r="E63" s="285" t="s">
        <v>591</v>
      </c>
      <c r="F63" s="285">
        <v>1702.5</v>
      </c>
      <c r="G63" s="285">
        <v>1662</v>
      </c>
      <c r="H63" s="343">
        <v>1730</v>
      </c>
      <c r="I63" s="343" t="s">
        <v>884</v>
      </c>
      <c r="J63" s="355" t="s">
        <v>914</v>
      </c>
      <c r="K63" s="343">
        <f t="shared" ref="K63:K66" si="46">H63-F63</f>
        <v>27.5</v>
      </c>
      <c r="L63" s="356">
        <f t="shared" ref="L63:L66" si="47">(H63*N63)*0.07%</f>
        <v>363.30000000000007</v>
      </c>
      <c r="M63" s="357">
        <f t="shared" ref="M63:M66" si="48">(K63*N63)-L63</f>
        <v>7886.7</v>
      </c>
      <c r="N63" s="343">
        <v>300</v>
      </c>
      <c r="O63" s="358" t="s">
        <v>589</v>
      </c>
      <c r="P63" s="359">
        <v>44258</v>
      </c>
      <c r="Q63" s="249"/>
      <c r="R63" s="253" t="s">
        <v>590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21"/>
      <c r="AG63" s="318"/>
      <c r="AH63" s="249"/>
      <c r="AI63" s="249"/>
      <c r="AJ63" s="321"/>
      <c r="AK63" s="321"/>
      <c r="AL63" s="321"/>
    </row>
    <row r="64" spans="1:38" s="247" customFormat="1" ht="13.5" customHeight="1">
      <c r="A64" s="285">
        <v>5</v>
      </c>
      <c r="B64" s="392">
        <v>44622</v>
      </c>
      <c r="C64" s="360"/>
      <c r="D64" s="360" t="s">
        <v>888</v>
      </c>
      <c r="E64" s="285" t="s">
        <v>591</v>
      </c>
      <c r="F64" s="285">
        <v>2342.5</v>
      </c>
      <c r="G64" s="285">
        <v>2305</v>
      </c>
      <c r="H64" s="343">
        <v>2387.5</v>
      </c>
      <c r="I64" s="343" t="s">
        <v>891</v>
      </c>
      <c r="J64" s="355" t="s">
        <v>916</v>
      </c>
      <c r="K64" s="343">
        <f t="shared" si="46"/>
        <v>45</v>
      </c>
      <c r="L64" s="356">
        <f t="shared" si="47"/>
        <v>626.71875000000011</v>
      </c>
      <c r="M64" s="357">
        <f t="shared" si="48"/>
        <v>16248.28125</v>
      </c>
      <c r="N64" s="343">
        <v>375</v>
      </c>
      <c r="O64" s="358" t="s">
        <v>589</v>
      </c>
      <c r="P64" s="359">
        <v>44258</v>
      </c>
      <c r="Q64" s="249"/>
      <c r="R64" s="253" t="s">
        <v>1052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21"/>
      <c r="AG64" s="318"/>
      <c r="AH64" s="249"/>
      <c r="AI64" s="249"/>
      <c r="AJ64" s="321"/>
      <c r="AK64" s="321"/>
      <c r="AL64" s="321"/>
    </row>
    <row r="65" spans="1:38" s="247" customFormat="1" ht="13.5" customHeight="1">
      <c r="A65" s="285">
        <v>6</v>
      </c>
      <c r="B65" s="392">
        <v>44622</v>
      </c>
      <c r="C65" s="360"/>
      <c r="D65" s="360" t="s">
        <v>889</v>
      </c>
      <c r="E65" s="285" t="s">
        <v>591</v>
      </c>
      <c r="F65" s="285">
        <v>280.5</v>
      </c>
      <c r="G65" s="285">
        <v>274</v>
      </c>
      <c r="H65" s="343">
        <v>285.5</v>
      </c>
      <c r="I65" s="343" t="s">
        <v>890</v>
      </c>
      <c r="J65" s="355" t="s">
        <v>917</v>
      </c>
      <c r="K65" s="343">
        <f t="shared" si="46"/>
        <v>5</v>
      </c>
      <c r="L65" s="356">
        <f t="shared" si="47"/>
        <v>339.74500000000006</v>
      </c>
      <c r="M65" s="357">
        <f t="shared" si="48"/>
        <v>8160.2550000000001</v>
      </c>
      <c r="N65" s="343">
        <v>1700</v>
      </c>
      <c r="O65" s="358" t="s">
        <v>589</v>
      </c>
      <c r="P65" s="359">
        <v>44258</v>
      </c>
      <c r="Q65" s="249"/>
      <c r="R65" s="253" t="s">
        <v>1052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21"/>
      <c r="AG65" s="318"/>
      <c r="AH65" s="249"/>
      <c r="AI65" s="249"/>
      <c r="AJ65" s="321"/>
      <c r="AK65" s="321"/>
      <c r="AL65" s="321"/>
    </row>
    <row r="66" spans="1:38" s="247" customFormat="1" ht="13.5" customHeight="1">
      <c r="A66" s="315">
        <v>7</v>
      </c>
      <c r="B66" s="404">
        <v>44623</v>
      </c>
      <c r="C66" s="342"/>
      <c r="D66" s="342" t="s">
        <v>908</v>
      </c>
      <c r="E66" s="315" t="s">
        <v>591</v>
      </c>
      <c r="F66" s="315">
        <v>2337.5</v>
      </c>
      <c r="G66" s="315">
        <v>2300</v>
      </c>
      <c r="H66" s="316">
        <v>2300</v>
      </c>
      <c r="I66" s="316" t="s">
        <v>891</v>
      </c>
      <c r="J66" s="327" t="s">
        <v>939</v>
      </c>
      <c r="K66" s="316">
        <f t="shared" si="46"/>
        <v>-37.5</v>
      </c>
      <c r="L66" s="338">
        <f t="shared" si="47"/>
        <v>603.75000000000011</v>
      </c>
      <c r="M66" s="339">
        <f t="shared" si="48"/>
        <v>-14666.25</v>
      </c>
      <c r="N66" s="316">
        <v>375</v>
      </c>
      <c r="O66" s="340" t="s">
        <v>601</v>
      </c>
      <c r="P66" s="341">
        <v>44624</v>
      </c>
      <c r="Q66" s="249"/>
      <c r="R66" s="253" t="s">
        <v>1052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21"/>
      <c r="AG66" s="318"/>
      <c r="AH66" s="249"/>
      <c r="AI66" s="249"/>
      <c r="AJ66" s="321"/>
      <c r="AK66" s="321"/>
      <c r="AL66" s="321"/>
    </row>
    <row r="67" spans="1:38" s="247" customFormat="1" ht="13.5" customHeight="1">
      <c r="A67" s="285">
        <v>8</v>
      </c>
      <c r="B67" s="392">
        <v>44623</v>
      </c>
      <c r="C67" s="360"/>
      <c r="D67" s="360" t="s">
        <v>889</v>
      </c>
      <c r="E67" s="285" t="s">
        <v>591</v>
      </c>
      <c r="F67" s="285">
        <v>276.5</v>
      </c>
      <c r="G67" s="285">
        <v>269</v>
      </c>
      <c r="H67" s="343">
        <v>281.5</v>
      </c>
      <c r="I67" s="343" t="s">
        <v>912</v>
      </c>
      <c r="J67" s="355" t="s">
        <v>917</v>
      </c>
      <c r="K67" s="343">
        <f t="shared" ref="K67" si="49">H67-F67</f>
        <v>5</v>
      </c>
      <c r="L67" s="356">
        <f t="shared" ref="L67" si="50">(H67*N67)*0.07%</f>
        <v>334.98500000000007</v>
      </c>
      <c r="M67" s="357">
        <f t="shared" ref="M67" si="51">(K67*N67)-L67</f>
        <v>8165.0150000000003</v>
      </c>
      <c r="N67" s="343">
        <v>1700</v>
      </c>
      <c r="O67" s="358" t="s">
        <v>589</v>
      </c>
      <c r="P67" s="359">
        <v>44259</v>
      </c>
      <c r="Q67" s="249"/>
      <c r="R67" s="253" t="s">
        <v>1052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21"/>
      <c r="AG67" s="318"/>
      <c r="AH67" s="249"/>
      <c r="AI67" s="249"/>
      <c r="AJ67" s="321"/>
      <c r="AK67" s="321"/>
      <c r="AL67" s="321"/>
    </row>
    <row r="68" spans="1:38" s="247" customFormat="1" ht="13.5" customHeight="1">
      <c r="A68" s="285">
        <v>9</v>
      </c>
      <c r="B68" s="392">
        <v>44259</v>
      </c>
      <c r="C68" s="360"/>
      <c r="D68" s="360" t="s">
        <v>923</v>
      </c>
      <c r="E68" s="285" t="s">
        <v>591</v>
      </c>
      <c r="F68" s="285">
        <v>459.5</v>
      </c>
      <c r="G68" s="285">
        <v>451</v>
      </c>
      <c r="H68" s="343">
        <v>465.5</v>
      </c>
      <c r="I68" s="343" t="s">
        <v>924</v>
      </c>
      <c r="J68" s="355" t="s">
        <v>913</v>
      </c>
      <c r="K68" s="343">
        <f t="shared" ref="K68" si="52">H68-F68</f>
        <v>6</v>
      </c>
      <c r="L68" s="356">
        <f t="shared" ref="L68" si="53">(H68*N68)*0.07%</f>
        <v>488.77500000000009</v>
      </c>
      <c r="M68" s="357">
        <f t="shared" ref="M68" si="54">(K68*N68)-L68</f>
        <v>8511.2250000000004</v>
      </c>
      <c r="N68" s="343">
        <v>1500</v>
      </c>
      <c r="O68" s="358" t="s">
        <v>589</v>
      </c>
      <c r="P68" s="359">
        <v>44259</v>
      </c>
      <c r="Q68" s="249"/>
      <c r="R68" s="253" t="s">
        <v>590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21"/>
      <c r="AG68" s="318"/>
      <c r="AH68" s="249"/>
      <c r="AI68" s="249"/>
      <c r="AJ68" s="321"/>
      <c r="AK68" s="321"/>
      <c r="AL68" s="321"/>
    </row>
    <row r="69" spans="1:38" s="247" customFormat="1" ht="13.5" customHeight="1">
      <c r="A69" s="285">
        <v>10</v>
      </c>
      <c r="B69" s="392">
        <v>44259</v>
      </c>
      <c r="C69" s="360"/>
      <c r="D69" s="360" t="s">
        <v>925</v>
      </c>
      <c r="E69" s="285" t="s">
        <v>591</v>
      </c>
      <c r="F69" s="285">
        <v>3105</v>
      </c>
      <c r="G69" s="285">
        <v>3030</v>
      </c>
      <c r="H69" s="343">
        <v>3165</v>
      </c>
      <c r="I69" s="343" t="s">
        <v>926</v>
      </c>
      <c r="J69" s="355" t="s">
        <v>798</v>
      </c>
      <c r="K69" s="343">
        <f t="shared" ref="K69:K72" si="55">H69-F69</f>
        <v>60</v>
      </c>
      <c r="L69" s="356">
        <f t="shared" ref="L69:L72" si="56">(H69*N69)*0.07%</f>
        <v>387.71250000000003</v>
      </c>
      <c r="M69" s="357">
        <f t="shared" ref="M69:M72" si="57">(K69*N69)-L69</f>
        <v>10112.2875</v>
      </c>
      <c r="N69" s="343">
        <v>175</v>
      </c>
      <c r="O69" s="358" t="s">
        <v>589</v>
      </c>
      <c r="P69" s="359">
        <v>44259</v>
      </c>
      <c r="Q69" s="249"/>
      <c r="R69" s="253" t="s">
        <v>1052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21"/>
      <c r="AG69" s="318"/>
      <c r="AH69" s="249"/>
      <c r="AI69" s="249"/>
      <c r="AJ69" s="321"/>
      <c r="AK69" s="321"/>
      <c r="AL69" s="321"/>
    </row>
    <row r="70" spans="1:38" s="247" customFormat="1" ht="13.5" customHeight="1">
      <c r="A70" s="285">
        <v>11</v>
      </c>
      <c r="B70" s="392">
        <v>44259</v>
      </c>
      <c r="C70" s="360"/>
      <c r="D70" s="360" t="s">
        <v>883</v>
      </c>
      <c r="E70" s="285" t="s">
        <v>591</v>
      </c>
      <c r="F70" s="285">
        <v>1698</v>
      </c>
      <c r="G70" s="285">
        <v>1658</v>
      </c>
      <c r="H70" s="343">
        <v>1731</v>
      </c>
      <c r="I70" s="343" t="s">
        <v>884</v>
      </c>
      <c r="J70" s="355" t="s">
        <v>940</v>
      </c>
      <c r="K70" s="343">
        <f t="shared" si="55"/>
        <v>33</v>
      </c>
      <c r="L70" s="356">
        <f t="shared" si="56"/>
        <v>363.51000000000005</v>
      </c>
      <c r="M70" s="357">
        <f t="shared" si="57"/>
        <v>9536.49</v>
      </c>
      <c r="N70" s="343">
        <v>300</v>
      </c>
      <c r="O70" s="358" t="s">
        <v>589</v>
      </c>
      <c r="P70" s="359">
        <v>44259</v>
      </c>
      <c r="Q70" s="249"/>
      <c r="R70" s="253" t="s">
        <v>590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21"/>
      <c r="AG70" s="318"/>
      <c r="AH70" s="249"/>
      <c r="AI70" s="249"/>
      <c r="AJ70" s="321"/>
      <c r="AK70" s="321"/>
      <c r="AL70" s="321"/>
    </row>
    <row r="71" spans="1:38" s="247" customFormat="1" ht="13.5" customHeight="1">
      <c r="A71" s="285">
        <v>12</v>
      </c>
      <c r="B71" s="392">
        <v>44259</v>
      </c>
      <c r="C71" s="360"/>
      <c r="D71" s="360" t="s">
        <v>927</v>
      </c>
      <c r="E71" s="285" t="s">
        <v>591</v>
      </c>
      <c r="F71" s="285">
        <v>1422.5</v>
      </c>
      <c r="G71" s="285">
        <v>1400</v>
      </c>
      <c r="H71" s="343">
        <v>1437</v>
      </c>
      <c r="I71" s="343" t="s">
        <v>928</v>
      </c>
      <c r="J71" s="355" t="s">
        <v>941</v>
      </c>
      <c r="K71" s="343">
        <f t="shared" si="55"/>
        <v>14.5</v>
      </c>
      <c r="L71" s="356">
        <f t="shared" si="56"/>
        <v>653.83500000000015</v>
      </c>
      <c r="M71" s="357">
        <f t="shared" si="57"/>
        <v>8771.1649999999991</v>
      </c>
      <c r="N71" s="343">
        <v>650</v>
      </c>
      <c r="O71" s="358" t="s">
        <v>589</v>
      </c>
      <c r="P71" s="359">
        <v>44259</v>
      </c>
      <c r="Q71" s="249"/>
      <c r="R71" s="253" t="s">
        <v>1052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21"/>
      <c r="AG71" s="318"/>
      <c r="AH71" s="249"/>
      <c r="AI71" s="249"/>
      <c r="AJ71" s="321"/>
      <c r="AK71" s="321"/>
      <c r="AL71" s="321"/>
    </row>
    <row r="72" spans="1:38" s="247" customFormat="1" ht="13.5" customHeight="1">
      <c r="A72" s="315">
        <v>13</v>
      </c>
      <c r="B72" s="404">
        <v>44259</v>
      </c>
      <c r="C72" s="342"/>
      <c r="D72" s="342" t="s">
        <v>876</v>
      </c>
      <c r="E72" s="315" t="s">
        <v>591</v>
      </c>
      <c r="F72" s="315">
        <v>2322</v>
      </c>
      <c r="G72" s="315">
        <v>2275</v>
      </c>
      <c r="H72" s="316">
        <v>2275</v>
      </c>
      <c r="I72" s="316" t="s">
        <v>938</v>
      </c>
      <c r="J72" s="327" t="s">
        <v>952</v>
      </c>
      <c r="K72" s="316">
        <f t="shared" si="55"/>
        <v>-47</v>
      </c>
      <c r="L72" s="338">
        <f t="shared" si="56"/>
        <v>437.93750000000006</v>
      </c>
      <c r="M72" s="339">
        <f t="shared" si="57"/>
        <v>-13362.9375</v>
      </c>
      <c r="N72" s="316">
        <v>275</v>
      </c>
      <c r="O72" s="340" t="s">
        <v>601</v>
      </c>
      <c r="P72" s="341">
        <v>44627</v>
      </c>
      <c r="Q72" s="249"/>
      <c r="R72" s="253" t="s">
        <v>1052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21"/>
      <c r="AG72" s="318"/>
      <c r="AH72" s="249"/>
      <c r="AI72" s="249"/>
      <c r="AJ72" s="321"/>
      <c r="AK72" s="321"/>
      <c r="AL72" s="321"/>
    </row>
    <row r="73" spans="1:38" s="247" customFormat="1" ht="13.5" customHeight="1">
      <c r="A73" s="403">
        <v>14</v>
      </c>
      <c r="B73" s="392">
        <v>44627</v>
      </c>
      <c r="C73" s="360"/>
      <c r="D73" s="360" t="s">
        <v>948</v>
      </c>
      <c r="E73" s="285" t="s">
        <v>591</v>
      </c>
      <c r="F73" s="285">
        <v>1137</v>
      </c>
      <c r="G73" s="285">
        <v>1120</v>
      </c>
      <c r="H73" s="343">
        <v>1151</v>
      </c>
      <c r="I73" s="343" t="s">
        <v>949</v>
      </c>
      <c r="J73" s="355" t="s">
        <v>950</v>
      </c>
      <c r="K73" s="343">
        <f t="shared" ref="K73:K76" si="58">H73-F73</f>
        <v>14</v>
      </c>
      <c r="L73" s="356">
        <f t="shared" ref="L73:L76" si="59">(H73*N73)*0.07%</f>
        <v>563.99000000000012</v>
      </c>
      <c r="M73" s="357">
        <f t="shared" ref="M73:M76" si="60">(K73*N73)-L73</f>
        <v>9236.01</v>
      </c>
      <c r="N73" s="343">
        <v>700</v>
      </c>
      <c r="O73" s="358" t="s">
        <v>589</v>
      </c>
      <c r="P73" s="359">
        <v>44262</v>
      </c>
      <c r="Q73" s="249"/>
      <c r="R73" s="253" t="s">
        <v>1052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21"/>
      <c r="AG73" s="318"/>
      <c r="AH73" s="249"/>
      <c r="AI73" s="249"/>
      <c r="AJ73" s="321"/>
      <c r="AK73" s="321"/>
      <c r="AL73" s="321"/>
    </row>
    <row r="74" spans="1:38" s="247" customFormat="1" ht="13.5" customHeight="1">
      <c r="A74" s="315">
        <v>15</v>
      </c>
      <c r="B74" s="404">
        <v>44627</v>
      </c>
      <c r="C74" s="342"/>
      <c r="D74" s="342" t="s">
        <v>967</v>
      </c>
      <c r="E74" s="315" t="s">
        <v>591</v>
      </c>
      <c r="F74" s="315">
        <v>173</v>
      </c>
      <c r="G74" s="315">
        <v>167.5</v>
      </c>
      <c r="H74" s="316">
        <v>167.5</v>
      </c>
      <c r="I74" s="316" t="s">
        <v>951</v>
      </c>
      <c r="J74" s="327" t="s">
        <v>971</v>
      </c>
      <c r="K74" s="316">
        <f t="shared" si="58"/>
        <v>-5.5</v>
      </c>
      <c r="L74" s="338">
        <f t="shared" si="59"/>
        <v>293.12500000000006</v>
      </c>
      <c r="M74" s="339">
        <f t="shared" si="60"/>
        <v>-14043.125</v>
      </c>
      <c r="N74" s="316">
        <v>2500</v>
      </c>
      <c r="O74" s="340" t="s">
        <v>601</v>
      </c>
      <c r="P74" s="341">
        <v>44627</v>
      </c>
      <c r="Q74" s="249"/>
      <c r="R74" s="253" t="s">
        <v>590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21"/>
      <c r="AG74" s="318"/>
      <c r="AH74" s="249"/>
      <c r="AI74" s="249"/>
      <c r="AJ74" s="321"/>
      <c r="AK74" s="321"/>
      <c r="AL74" s="321"/>
    </row>
    <row r="75" spans="1:38" s="247" customFormat="1" ht="13.5" customHeight="1">
      <c r="A75" s="285">
        <v>16</v>
      </c>
      <c r="B75" s="392">
        <v>44627</v>
      </c>
      <c r="C75" s="360"/>
      <c r="D75" s="360" t="s">
        <v>889</v>
      </c>
      <c r="E75" s="285" t="s">
        <v>591</v>
      </c>
      <c r="F75" s="285">
        <v>270.5</v>
      </c>
      <c r="G75" s="285">
        <v>263</v>
      </c>
      <c r="H75" s="343">
        <v>275.5</v>
      </c>
      <c r="I75" s="343" t="s">
        <v>657</v>
      </c>
      <c r="J75" s="355" t="s">
        <v>917</v>
      </c>
      <c r="K75" s="343">
        <f t="shared" si="58"/>
        <v>5</v>
      </c>
      <c r="L75" s="356">
        <f t="shared" si="59"/>
        <v>327.84500000000003</v>
      </c>
      <c r="M75" s="357">
        <f t="shared" si="60"/>
        <v>8172.1549999999997</v>
      </c>
      <c r="N75" s="343">
        <v>1700</v>
      </c>
      <c r="O75" s="358" t="s">
        <v>589</v>
      </c>
      <c r="P75" s="359">
        <v>44262</v>
      </c>
      <c r="Q75" s="249"/>
      <c r="R75" s="253" t="s">
        <v>1052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321"/>
      <c r="AG75" s="318"/>
      <c r="AH75" s="249"/>
      <c r="AI75" s="249"/>
      <c r="AJ75" s="321"/>
      <c r="AK75" s="321"/>
      <c r="AL75" s="321"/>
    </row>
    <row r="76" spans="1:38" s="247" customFormat="1" ht="13.5" customHeight="1">
      <c r="A76" s="285">
        <v>17</v>
      </c>
      <c r="B76" s="392">
        <v>44628</v>
      </c>
      <c r="C76" s="360"/>
      <c r="D76" s="360" t="s">
        <v>966</v>
      </c>
      <c r="E76" s="285" t="s">
        <v>591</v>
      </c>
      <c r="F76" s="285">
        <v>1399</v>
      </c>
      <c r="G76" s="285">
        <v>1362</v>
      </c>
      <c r="H76" s="343">
        <v>1424</v>
      </c>
      <c r="I76" s="343" t="s">
        <v>968</v>
      </c>
      <c r="J76" s="355" t="s">
        <v>610</v>
      </c>
      <c r="K76" s="343">
        <f t="shared" si="58"/>
        <v>25</v>
      </c>
      <c r="L76" s="356">
        <f t="shared" si="59"/>
        <v>1495.2000000000003</v>
      </c>
      <c r="M76" s="357">
        <f t="shared" si="60"/>
        <v>36004.800000000003</v>
      </c>
      <c r="N76" s="343">
        <v>1500</v>
      </c>
      <c r="O76" s="358" t="s">
        <v>589</v>
      </c>
      <c r="P76" s="359">
        <v>44264</v>
      </c>
      <c r="Q76" s="249"/>
      <c r="R76" s="253" t="s">
        <v>1052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321"/>
      <c r="AG76" s="318"/>
      <c r="AH76" s="249"/>
      <c r="AI76" s="249"/>
      <c r="AJ76" s="321"/>
      <c r="AK76" s="321"/>
      <c r="AL76" s="321"/>
    </row>
    <row r="77" spans="1:38" s="247" customFormat="1" ht="13.5" customHeight="1">
      <c r="A77" s="315">
        <v>18</v>
      </c>
      <c r="B77" s="404">
        <v>44628</v>
      </c>
      <c r="C77" s="342"/>
      <c r="D77" s="342" t="s">
        <v>969</v>
      </c>
      <c r="E77" s="315" t="s">
        <v>591</v>
      </c>
      <c r="F77" s="315">
        <v>2110</v>
      </c>
      <c r="G77" s="315">
        <v>2065</v>
      </c>
      <c r="H77" s="316">
        <v>2065</v>
      </c>
      <c r="I77" s="316" t="s">
        <v>970</v>
      </c>
      <c r="J77" s="327" t="s">
        <v>935</v>
      </c>
      <c r="K77" s="316">
        <f t="shared" ref="K77:K78" si="61">H77-F77</f>
        <v>-45</v>
      </c>
      <c r="L77" s="338">
        <f t="shared" ref="L77:L78" si="62">(H77*N77)*0.07%</f>
        <v>433.65000000000009</v>
      </c>
      <c r="M77" s="339">
        <f t="shared" ref="M77:M78" si="63">(K77*N77)-L77</f>
        <v>-13933.65</v>
      </c>
      <c r="N77" s="316">
        <v>300</v>
      </c>
      <c r="O77" s="340" t="s">
        <v>601</v>
      </c>
      <c r="P77" s="341">
        <v>44628</v>
      </c>
      <c r="Q77" s="249"/>
      <c r="R77" s="253" t="s">
        <v>590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321"/>
      <c r="AG77" s="318"/>
      <c r="AH77" s="249"/>
      <c r="AI77" s="249"/>
      <c r="AJ77" s="321"/>
      <c r="AK77" s="321"/>
      <c r="AL77" s="321"/>
    </row>
    <row r="78" spans="1:38" s="247" customFormat="1" ht="13.5" customHeight="1">
      <c r="A78" s="285">
        <v>19</v>
      </c>
      <c r="B78" s="392">
        <v>44628</v>
      </c>
      <c r="C78" s="360"/>
      <c r="D78" s="360" t="s">
        <v>976</v>
      </c>
      <c r="E78" s="285" t="s">
        <v>591</v>
      </c>
      <c r="F78" s="285">
        <v>273.5</v>
      </c>
      <c r="G78" s="285">
        <v>265</v>
      </c>
      <c r="H78" s="343">
        <v>279.5</v>
      </c>
      <c r="I78" s="343" t="s">
        <v>977</v>
      </c>
      <c r="J78" s="355" t="s">
        <v>913</v>
      </c>
      <c r="K78" s="343">
        <f t="shared" si="61"/>
        <v>6</v>
      </c>
      <c r="L78" s="356">
        <f t="shared" si="62"/>
        <v>293.47500000000002</v>
      </c>
      <c r="M78" s="357">
        <f t="shared" si="63"/>
        <v>8706.5249999999996</v>
      </c>
      <c r="N78" s="343">
        <v>1500</v>
      </c>
      <c r="O78" s="358" t="s">
        <v>589</v>
      </c>
      <c r="P78" s="359">
        <v>44264</v>
      </c>
      <c r="Q78" s="249"/>
      <c r="R78" s="253" t="s">
        <v>590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321"/>
      <c r="AG78" s="318"/>
      <c r="AH78" s="249"/>
      <c r="AI78" s="249"/>
      <c r="AJ78" s="321"/>
      <c r="AK78" s="321"/>
      <c r="AL78" s="321"/>
    </row>
    <row r="79" spans="1:38" s="247" customFormat="1" ht="13.5" customHeight="1">
      <c r="A79" s="285">
        <v>20</v>
      </c>
      <c r="B79" s="392">
        <v>44628</v>
      </c>
      <c r="C79" s="360"/>
      <c r="D79" s="360" t="s">
        <v>889</v>
      </c>
      <c r="E79" s="285" t="s">
        <v>591</v>
      </c>
      <c r="F79" s="285">
        <v>263</v>
      </c>
      <c r="G79" s="285">
        <v>255</v>
      </c>
      <c r="H79" s="343">
        <v>268.5</v>
      </c>
      <c r="I79" s="343" t="s">
        <v>979</v>
      </c>
      <c r="J79" s="355" t="s">
        <v>984</v>
      </c>
      <c r="K79" s="343">
        <f t="shared" ref="K79:K81" si="64">H79-F79</f>
        <v>5.5</v>
      </c>
      <c r="L79" s="356">
        <f t="shared" ref="L79:L81" si="65">(H79*N79)*0.07%</f>
        <v>319.51500000000004</v>
      </c>
      <c r="M79" s="357">
        <f t="shared" ref="M79:M81" si="66">(K79*N79)-L79</f>
        <v>9030.4850000000006</v>
      </c>
      <c r="N79" s="343">
        <v>1700</v>
      </c>
      <c r="O79" s="358" t="s">
        <v>589</v>
      </c>
      <c r="P79" s="359">
        <v>44263</v>
      </c>
      <c r="Q79" s="249"/>
      <c r="R79" s="253" t="s">
        <v>1052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321"/>
      <c r="AG79" s="318"/>
      <c r="AH79" s="249"/>
      <c r="AI79" s="249"/>
      <c r="AJ79" s="321"/>
      <c r="AK79" s="321"/>
      <c r="AL79" s="321"/>
    </row>
    <row r="80" spans="1:38" s="247" customFormat="1" ht="13.5" customHeight="1">
      <c r="A80" s="285">
        <v>21</v>
      </c>
      <c r="B80" s="392">
        <v>44628</v>
      </c>
      <c r="C80" s="360"/>
      <c r="D80" s="360" t="s">
        <v>980</v>
      </c>
      <c r="E80" s="285" t="s">
        <v>591</v>
      </c>
      <c r="F80" s="285">
        <v>695</v>
      </c>
      <c r="G80" s="285">
        <v>675</v>
      </c>
      <c r="H80" s="343">
        <v>709</v>
      </c>
      <c r="I80" s="343" t="s">
        <v>981</v>
      </c>
      <c r="J80" s="355" t="s">
        <v>950</v>
      </c>
      <c r="K80" s="343">
        <f t="shared" si="64"/>
        <v>14</v>
      </c>
      <c r="L80" s="356">
        <f t="shared" si="65"/>
        <v>372.22500000000008</v>
      </c>
      <c r="M80" s="357">
        <f t="shared" si="66"/>
        <v>10127.775</v>
      </c>
      <c r="N80" s="343">
        <v>750</v>
      </c>
      <c r="O80" s="358" t="s">
        <v>589</v>
      </c>
      <c r="P80" s="359">
        <v>44264</v>
      </c>
      <c r="Q80" s="249"/>
      <c r="R80" s="253" t="s">
        <v>590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321"/>
      <c r="AG80" s="318"/>
      <c r="AH80" s="249"/>
      <c r="AI80" s="249"/>
      <c r="AJ80" s="321"/>
      <c r="AK80" s="321"/>
      <c r="AL80" s="321"/>
    </row>
    <row r="81" spans="1:38" s="247" customFormat="1" ht="13.5" customHeight="1">
      <c r="A81" s="285">
        <v>22</v>
      </c>
      <c r="B81" s="392">
        <v>44628</v>
      </c>
      <c r="C81" s="360"/>
      <c r="D81" s="360" t="s">
        <v>925</v>
      </c>
      <c r="E81" s="285" t="s">
        <v>591</v>
      </c>
      <c r="F81" s="285">
        <v>3195</v>
      </c>
      <c r="G81" s="285">
        <v>3120</v>
      </c>
      <c r="H81" s="343">
        <v>3250</v>
      </c>
      <c r="I81" s="343" t="s">
        <v>982</v>
      </c>
      <c r="J81" s="355" t="s">
        <v>728</v>
      </c>
      <c r="K81" s="343">
        <f t="shared" si="64"/>
        <v>55</v>
      </c>
      <c r="L81" s="356">
        <f t="shared" si="65"/>
        <v>398.12500000000006</v>
      </c>
      <c r="M81" s="357">
        <f t="shared" si="66"/>
        <v>9226.875</v>
      </c>
      <c r="N81" s="343">
        <v>175</v>
      </c>
      <c r="O81" s="358" t="s">
        <v>589</v>
      </c>
      <c r="P81" s="359">
        <v>44264</v>
      </c>
      <c r="Q81" s="249"/>
      <c r="R81" s="253" t="s">
        <v>1052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321"/>
      <c r="AG81" s="318"/>
      <c r="AH81" s="249"/>
      <c r="AI81" s="249"/>
      <c r="AJ81" s="321"/>
      <c r="AK81" s="321"/>
      <c r="AL81" s="321"/>
    </row>
    <row r="82" spans="1:38" s="247" customFormat="1" ht="13.5" customHeight="1">
      <c r="A82" s="285">
        <v>23</v>
      </c>
      <c r="B82" s="392">
        <v>44628</v>
      </c>
      <c r="C82" s="360"/>
      <c r="D82" s="360" t="s">
        <v>983</v>
      </c>
      <c r="E82" s="285" t="s">
        <v>591</v>
      </c>
      <c r="F82" s="285">
        <v>1068</v>
      </c>
      <c r="G82" s="285">
        <v>1050</v>
      </c>
      <c r="H82" s="343">
        <v>1092</v>
      </c>
      <c r="I82" s="343" t="s">
        <v>987</v>
      </c>
      <c r="J82" s="355" t="s">
        <v>986</v>
      </c>
      <c r="K82" s="343">
        <f t="shared" ref="K82" si="67">H82-F82</f>
        <v>24</v>
      </c>
      <c r="L82" s="356">
        <f t="shared" ref="L82" si="68">(H82*N82)*0.07%</f>
        <v>554.19000000000005</v>
      </c>
      <c r="M82" s="357">
        <f t="shared" ref="M82" si="69">(K82*N82)-L82</f>
        <v>16845.810000000001</v>
      </c>
      <c r="N82" s="343">
        <v>725</v>
      </c>
      <c r="O82" s="358" t="s">
        <v>589</v>
      </c>
      <c r="P82" s="359">
        <v>44264</v>
      </c>
      <c r="Q82" s="249"/>
      <c r="R82" s="253" t="s">
        <v>1052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321"/>
      <c r="AG82" s="318"/>
      <c r="AH82" s="249"/>
      <c r="AI82" s="249"/>
      <c r="AJ82" s="321"/>
      <c r="AK82" s="321"/>
      <c r="AL82" s="321"/>
    </row>
    <row r="83" spans="1:38" s="247" customFormat="1" ht="13.5" customHeight="1">
      <c r="A83" s="285">
        <v>24</v>
      </c>
      <c r="B83" s="392">
        <v>44629</v>
      </c>
      <c r="C83" s="360"/>
      <c r="D83" s="360" t="s">
        <v>889</v>
      </c>
      <c r="E83" s="285" t="s">
        <v>591</v>
      </c>
      <c r="F83" s="285">
        <v>264.5</v>
      </c>
      <c r="G83" s="285">
        <v>257</v>
      </c>
      <c r="H83" s="343">
        <v>270</v>
      </c>
      <c r="I83" s="343" t="s">
        <v>1002</v>
      </c>
      <c r="J83" s="355" t="s">
        <v>984</v>
      </c>
      <c r="K83" s="343">
        <f t="shared" ref="K83:K84" si="70">H83-F83</f>
        <v>5.5</v>
      </c>
      <c r="L83" s="356">
        <f t="shared" ref="L83:L84" si="71">(H83*N83)*0.07%</f>
        <v>321.30000000000007</v>
      </c>
      <c r="M83" s="357">
        <f t="shared" ref="M83:M84" si="72">(K83*N83)-L83</f>
        <v>9028.7000000000007</v>
      </c>
      <c r="N83" s="343">
        <v>1700</v>
      </c>
      <c r="O83" s="358" t="s">
        <v>589</v>
      </c>
      <c r="P83" s="359">
        <v>44264</v>
      </c>
      <c r="Q83" s="249"/>
      <c r="R83" s="253" t="s">
        <v>1052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321"/>
      <c r="AG83" s="318"/>
      <c r="AH83" s="249"/>
      <c r="AI83" s="249"/>
      <c r="AJ83" s="321"/>
      <c r="AK83" s="321"/>
      <c r="AL83" s="321"/>
    </row>
    <row r="84" spans="1:38" s="247" customFormat="1" ht="13.5" customHeight="1">
      <c r="A84" s="315">
        <v>25</v>
      </c>
      <c r="B84" s="404">
        <v>44629</v>
      </c>
      <c r="C84" s="342"/>
      <c r="D84" s="342" t="s">
        <v>1003</v>
      </c>
      <c r="E84" s="315" t="s">
        <v>591</v>
      </c>
      <c r="F84" s="315">
        <v>4700</v>
      </c>
      <c r="G84" s="315">
        <v>4570</v>
      </c>
      <c r="H84" s="316">
        <v>4615</v>
      </c>
      <c r="I84" s="316" t="s">
        <v>1004</v>
      </c>
      <c r="J84" s="327" t="s">
        <v>1027</v>
      </c>
      <c r="K84" s="316">
        <f t="shared" si="70"/>
        <v>-85</v>
      </c>
      <c r="L84" s="338">
        <f t="shared" si="71"/>
        <v>323.05000000000007</v>
      </c>
      <c r="M84" s="339">
        <f t="shared" si="72"/>
        <v>-8823.0499999999993</v>
      </c>
      <c r="N84" s="316">
        <v>100</v>
      </c>
      <c r="O84" s="340" t="s">
        <v>601</v>
      </c>
      <c r="P84" s="341">
        <v>44264</v>
      </c>
      <c r="Q84" s="249"/>
      <c r="R84" s="253" t="s">
        <v>1052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321"/>
      <c r="AG84" s="318"/>
      <c r="AH84" s="249"/>
      <c r="AI84" s="249"/>
      <c r="AJ84" s="321"/>
      <c r="AK84" s="321"/>
      <c r="AL84" s="321"/>
    </row>
    <row r="85" spans="1:38" s="247" customFormat="1" ht="13.5" customHeight="1">
      <c r="A85" s="374">
        <v>26</v>
      </c>
      <c r="B85" s="248">
        <v>44630</v>
      </c>
      <c r="C85" s="345"/>
      <c r="D85" s="345" t="s">
        <v>1028</v>
      </c>
      <c r="E85" s="251" t="s">
        <v>591</v>
      </c>
      <c r="F85" s="251" t="s">
        <v>1029</v>
      </c>
      <c r="G85" s="251">
        <v>1168</v>
      </c>
      <c r="H85" s="252"/>
      <c r="I85" s="252">
        <v>1220</v>
      </c>
      <c r="J85" s="307" t="s">
        <v>592</v>
      </c>
      <c r="K85" s="345"/>
      <c r="L85" s="345"/>
      <c r="M85" s="251"/>
      <c r="N85" s="251"/>
      <c r="O85" s="251"/>
      <c r="P85" s="252"/>
      <c r="Q85" s="249"/>
      <c r="R85" s="253" t="s">
        <v>1052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321"/>
      <c r="AG85" s="318"/>
      <c r="AH85" s="249"/>
      <c r="AI85" s="249"/>
      <c r="AJ85" s="321"/>
      <c r="AK85" s="321"/>
      <c r="AL85" s="321"/>
    </row>
    <row r="86" spans="1:38" s="247" customFormat="1" ht="13.5" customHeight="1">
      <c r="A86" s="374">
        <v>27</v>
      </c>
      <c r="B86" s="248">
        <v>44630</v>
      </c>
      <c r="C86" s="345"/>
      <c r="D86" s="345" t="s">
        <v>1036</v>
      </c>
      <c r="E86" s="251" t="s">
        <v>591</v>
      </c>
      <c r="F86" s="251" t="s">
        <v>1037</v>
      </c>
      <c r="G86" s="251">
        <v>120</v>
      </c>
      <c r="H86" s="252"/>
      <c r="I86" s="252" t="s">
        <v>1038</v>
      </c>
      <c r="J86" s="307" t="s">
        <v>592</v>
      </c>
      <c r="K86" s="345"/>
      <c r="L86" s="345"/>
      <c r="M86" s="251"/>
      <c r="N86" s="251"/>
      <c r="O86" s="251"/>
      <c r="P86" s="252"/>
      <c r="Q86" s="249"/>
      <c r="R86" s="253" t="s">
        <v>1052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321"/>
      <c r="AG86" s="318"/>
      <c r="AH86" s="249"/>
      <c r="AI86" s="249"/>
      <c r="AJ86" s="321"/>
      <c r="AK86" s="321"/>
      <c r="AL86" s="321"/>
    </row>
    <row r="87" spans="1:38" s="247" customFormat="1" ht="13.5" customHeight="1">
      <c r="A87" s="374">
        <v>28</v>
      </c>
      <c r="B87" s="248">
        <v>44630</v>
      </c>
      <c r="C87" s="345"/>
      <c r="D87" s="345" t="s">
        <v>976</v>
      </c>
      <c r="E87" s="251" t="s">
        <v>591</v>
      </c>
      <c r="F87" s="251" t="s">
        <v>1039</v>
      </c>
      <c r="G87" s="251">
        <v>278.5</v>
      </c>
      <c r="H87" s="252"/>
      <c r="I87" s="252" t="s">
        <v>932</v>
      </c>
      <c r="J87" s="307" t="s">
        <v>592</v>
      </c>
      <c r="K87" s="345"/>
      <c r="L87" s="345"/>
      <c r="M87" s="251"/>
      <c r="N87" s="251"/>
      <c r="O87" s="251"/>
      <c r="P87" s="252"/>
      <c r="Q87" s="249"/>
      <c r="R87" s="253" t="s">
        <v>590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321"/>
      <c r="AG87" s="318"/>
      <c r="AH87" s="249"/>
      <c r="AI87" s="249"/>
      <c r="AJ87" s="321"/>
      <c r="AK87" s="321"/>
      <c r="AL87" s="321"/>
    </row>
    <row r="88" spans="1:38" s="247" customFormat="1" ht="13.5" customHeight="1">
      <c r="A88" s="403">
        <v>29</v>
      </c>
      <c r="B88" s="392">
        <v>44630</v>
      </c>
      <c r="C88" s="360"/>
      <c r="D88" s="360" t="s">
        <v>1040</v>
      </c>
      <c r="E88" s="285" t="s">
        <v>591</v>
      </c>
      <c r="F88" s="285">
        <v>376.5</v>
      </c>
      <c r="G88" s="285">
        <v>372.5</v>
      </c>
      <c r="H88" s="343">
        <v>380.5</v>
      </c>
      <c r="I88" s="343" t="s">
        <v>1041</v>
      </c>
      <c r="J88" s="355" t="s">
        <v>1051</v>
      </c>
      <c r="K88" s="343">
        <f t="shared" ref="K88" si="73">H88-F88</f>
        <v>4</v>
      </c>
      <c r="L88" s="356">
        <f t="shared" ref="L88" si="74">(H88*N88)*0.07%</f>
        <v>825.68500000000017</v>
      </c>
      <c r="M88" s="357">
        <f t="shared" ref="M88" si="75">(K88*N88)-L88</f>
        <v>11574.315000000001</v>
      </c>
      <c r="N88" s="343">
        <v>3100</v>
      </c>
      <c r="O88" s="358" t="s">
        <v>589</v>
      </c>
      <c r="P88" s="392">
        <v>44630</v>
      </c>
      <c r="Q88" s="249"/>
      <c r="R88" s="253" t="s">
        <v>590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321"/>
      <c r="AG88" s="318"/>
      <c r="AH88" s="249"/>
      <c r="AI88" s="249"/>
      <c r="AJ88" s="321"/>
      <c r="AK88" s="321"/>
      <c r="AL88" s="321"/>
    </row>
    <row r="89" spans="1:38" s="247" customFormat="1" ht="13.5" customHeight="1">
      <c r="A89" s="374">
        <v>30</v>
      </c>
      <c r="B89" s="248">
        <v>44630</v>
      </c>
      <c r="C89" s="345"/>
      <c r="D89" s="345" t="s">
        <v>1042</v>
      </c>
      <c r="E89" s="251" t="s">
        <v>591</v>
      </c>
      <c r="F89" s="251" t="s">
        <v>1043</v>
      </c>
      <c r="G89" s="251">
        <v>2300</v>
      </c>
      <c r="H89" s="252"/>
      <c r="I89" s="252">
        <v>2450</v>
      </c>
      <c r="J89" s="307" t="s">
        <v>592</v>
      </c>
      <c r="K89" s="345"/>
      <c r="L89" s="345"/>
      <c r="M89" s="251"/>
      <c r="N89" s="251"/>
      <c r="O89" s="251"/>
      <c r="P89" s="252"/>
      <c r="Q89" s="249"/>
      <c r="R89" s="253" t="s">
        <v>590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321"/>
      <c r="AG89" s="318"/>
      <c r="AH89" s="249"/>
      <c r="AI89" s="249"/>
      <c r="AJ89" s="321"/>
      <c r="AK89" s="321"/>
      <c r="AL89" s="321"/>
    </row>
    <row r="90" spans="1:38" s="247" customFormat="1" ht="13.5" customHeight="1">
      <c r="A90" s="374"/>
      <c r="B90" s="248"/>
      <c r="C90" s="345"/>
      <c r="D90" s="345"/>
      <c r="E90" s="251"/>
      <c r="F90" s="251"/>
      <c r="G90" s="251"/>
      <c r="H90" s="252"/>
      <c r="I90" s="252"/>
      <c r="J90" s="307"/>
      <c r="K90" s="345"/>
      <c r="L90" s="345"/>
      <c r="M90" s="251"/>
      <c r="N90" s="251"/>
      <c r="O90" s="251"/>
      <c r="P90" s="252"/>
      <c r="Q90" s="249"/>
      <c r="R90" s="253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321"/>
      <c r="AG90" s="318"/>
      <c r="AH90" s="249"/>
      <c r="AI90" s="249"/>
      <c r="AJ90" s="321"/>
      <c r="AK90" s="321"/>
      <c r="AL90" s="321"/>
    </row>
    <row r="91" spans="1:38" s="247" customFormat="1" ht="13.5" customHeight="1">
      <c r="A91" s="251"/>
      <c r="B91" s="248"/>
      <c r="C91" s="345"/>
      <c r="D91" s="345"/>
      <c r="E91" s="251"/>
      <c r="F91" s="251"/>
      <c r="G91" s="251"/>
      <c r="H91" s="252"/>
      <c r="I91" s="252"/>
      <c r="J91" s="307"/>
      <c r="K91" s="252"/>
      <c r="L91" s="283"/>
      <c r="M91" s="284"/>
      <c r="N91" s="252"/>
      <c r="O91" s="292"/>
      <c r="P91" s="293"/>
      <c r="Q91" s="249"/>
      <c r="R91" s="253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321"/>
      <c r="AG91" s="318"/>
      <c r="AH91" s="249"/>
      <c r="AI91" s="249"/>
      <c r="AJ91" s="321"/>
      <c r="AK91" s="321"/>
      <c r="AL91" s="321"/>
    </row>
    <row r="92" spans="1:38" ht="13.5" customHeight="1">
      <c r="A92" s="107"/>
      <c r="B92" s="108"/>
      <c r="C92" s="142"/>
      <c r="D92" s="150"/>
      <c r="E92" s="151"/>
      <c r="F92" s="107"/>
      <c r="G92" s="107"/>
      <c r="H92" s="107"/>
      <c r="I92" s="143"/>
      <c r="J92" s="143"/>
      <c r="K92" s="143"/>
      <c r="L92" s="143"/>
      <c r="M92" s="143"/>
      <c r="N92" s="143"/>
      <c r="O92" s="143"/>
      <c r="P92" s="143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152"/>
      <c r="B93" s="108"/>
      <c r="C93" s="109"/>
      <c r="D93" s="153"/>
      <c r="E93" s="112"/>
      <c r="F93" s="112"/>
      <c r="G93" s="112"/>
      <c r="H93" s="112"/>
      <c r="I93" s="112"/>
      <c r="J93" s="6"/>
      <c r="K93" s="112"/>
      <c r="L93" s="112"/>
      <c r="M93" s="6"/>
      <c r="N93" s="1"/>
      <c r="O93" s="109"/>
      <c r="P93" s="41"/>
      <c r="Q93" s="4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154" t="s">
        <v>611</v>
      </c>
      <c r="B94" s="154"/>
      <c r="C94" s="154"/>
      <c r="D94" s="154"/>
      <c r="E94" s="155"/>
      <c r="F94" s="112"/>
      <c r="G94" s="112"/>
      <c r="H94" s="112"/>
      <c r="I94" s="112"/>
      <c r="J94" s="1"/>
      <c r="K94" s="6"/>
      <c r="L94" s="6"/>
      <c r="M94" s="6"/>
      <c r="N94" s="1"/>
      <c r="O94" s="1"/>
      <c r="P94" s="41"/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38.25" customHeight="1">
      <c r="A95" s="96" t="s">
        <v>16</v>
      </c>
      <c r="B95" s="96" t="s">
        <v>566</v>
      </c>
      <c r="C95" s="96"/>
      <c r="D95" s="97" t="s">
        <v>577</v>
      </c>
      <c r="E95" s="96" t="s">
        <v>578</v>
      </c>
      <c r="F95" s="96" t="s">
        <v>579</v>
      </c>
      <c r="G95" s="96" t="s">
        <v>599</v>
      </c>
      <c r="H95" s="96" t="s">
        <v>581</v>
      </c>
      <c r="I95" s="96" t="s">
        <v>582</v>
      </c>
      <c r="J95" s="95" t="s">
        <v>583</v>
      </c>
      <c r="K95" s="95" t="s">
        <v>612</v>
      </c>
      <c r="L95" s="98" t="s">
        <v>585</v>
      </c>
      <c r="M95" s="149" t="s">
        <v>608</v>
      </c>
      <c r="N95" s="96" t="s">
        <v>609</v>
      </c>
      <c r="O95" s="96" t="s">
        <v>587</v>
      </c>
      <c r="P95" s="97" t="s">
        <v>588</v>
      </c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s="247" customFormat="1" ht="12.75" customHeight="1">
      <c r="A96" s="285">
        <v>1</v>
      </c>
      <c r="B96" s="392">
        <v>44622</v>
      </c>
      <c r="C96" s="361"/>
      <c r="D96" s="373" t="s">
        <v>885</v>
      </c>
      <c r="E96" s="285" t="s">
        <v>591</v>
      </c>
      <c r="F96" s="285">
        <v>49.5</v>
      </c>
      <c r="G96" s="285">
        <v>30</v>
      </c>
      <c r="H96" s="343">
        <v>61</v>
      </c>
      <c r="I96" s="355" t="s">
        <v>868</v>
      </c>
      <c r="J96" s="355" t="s">
        <v>866</v>
      </c>
      <c r="K96" s="343">
        <f t="shared" ref="K96:K97" si="76">H96-F96</f>
        <v>11.5</v>
      </c>
      <c r="L96" s="356">
        <v>100</v>
      </c>
      <c r="M96" s="357">
        <f t="shared" ref="M96:M97" si="77">(K96*N96)-L96</f>
        <v>2775</v>
      </c>
      <c r="N96" s="343">
        <v>250</v>
      </c>
      <c r="O96" s="358" t="s">
        <v>589</v>
      </c>
      <c r="P96" s="359">
        <v>44257</v>
      </c>
      <c r="Q96" s="249"/>
      <c r="R96" s="250" t="s">
        <v>590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393">
        <v>2</v>
      </c>
      <c r="B97" s="402">
        <v>44622</v>
      </c>
      <c r="C97" s="394"/>
      <c r="D97" s="395" t="s">
        <v>886</v>
      </c>
      <c r="E97" s="393" t="s">
        <v>591</v>
      </c>
      <c r="F97" s="393">
        <v>82.5</v>
      </c>
      <c r="G97" s="393">
        <v>35</v>
      </c>
      <c r="H97" s="396">
        <v>88.5</v>
      </c>
      <c r="I97" s="397" t="s">
        <v>887</v>
      </c>
      <c r="J97" s="397" t="s">
        <v>913</v>
      </c>
      <c r="K97" s="396">
        <f t="shared" si="76"/>
        <v>6</v>
      </c>
      <c r="L97" s="398">
        <v>100</v>
      </c>
      <c r="M97" s="399">
        <f t="shared" si="77"/>
        <v>200</v>
      </c>
      <c r="N97" s="396">
        <v>50</v>
      </c>
      <c r="O97" s="400" t="s">
        <v>711</v>
      </c>
      <c r="P97" s="401">
        <v>44258</v>
      </c>
      <c r="Q97" s="249"/>
      <c r="R97" s="250" t="s">
        <v>590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315">
        <v>3</v>
      </c>
      <c r="B98" s="404">
        <v>44622</v>
      </c>
      <c r="C98" s="425"/>
      <c r="D98" s="426" t="s">
        <v>895</v>
      </c>
      <c r="E98" s="315" t="s">
        <v>591</v>
      </c>
      <c r="F98" s="315">
        <v>85</v>
      </c>
      <c r="G98" s="315">
        <v>45</v>
      </c>
      <c r="H98" s="315">
        <v>49</v>
      </c>
      <c r="I98" s="316" t="s">
        <v>861</v>
      </c>
      <c r="J98" s="327" t="s">
        <v>922</v>
      </c>
      <c r="K98" s="316">
        <f t="shared" ref="K98:K99" si="78">H98-F98</f>
        <v>-36</v>
      </c>
      <c r="L98" s="338">
        <v>100</v>
      </c>
      <c r="M98" s="339">
        <f t="shared" ref="M98:M99" si="79">(K98*N98)-L98</f>
        <v>-5500</v>
      </c>
      <c r="N98" s="316">
        <v>150</v>
      </c>
      <c r="O98" s="340" t="s">
        <v>601</v>
      </c>
      <c r="P98" s="341">
        <v>44623</v>
      </c>
      <c r="Q98" s="249"/>
      <c r="R98" s="250" t="s">
        <v>590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285">
        <v>4</v>
      </c>
      <c r="B99" s="392">
        <v>44623</v>
      </c>
      <c r="C99" s="419"/>
      <c r="D99" s="361" t="s">
        <v>905</v>
      </c>
      <c r="E99" s="285" t="s">
        <v>591</v>
      </c>
      <c r="F99" s="285">
        <v>42</v>
      </c>
      <c r="G99" s="285">
        <v>26</v>
      </c>
      <c r="H99" s="285">
        <v>49.5</v>
      </c>
      <c r="I99" s="343" t="s">
        <v>906</v>
      </c>
      <c r="J99" s="355" t="s">
        <v>942</v>
      </c>
      <c r="K99" s="343">
        <f t="shared" si="78"/>
        <v>7.5</v>
      </c>
      <c r="L99" s="356">
        <v>100</v>
      </c>
      <c r="M99" s="357">
        <f t="shared" si="79"/>
        <v>2150</v>
      </c>
      <c r="N99" s="343">
        <v>300</v>
      </c>
      <c r="O99" s="358" t="s">
        <v>589</v>
      </c>
      <c r="P99" s="359">
        <v>44259</v>
      </c>
      <c r="Q99" s="249"/>
      <c r="R99" s="250" t="s">
        <v>590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315">
        <v>5</v>
      </c>
      <c r="B100" s="404">
        <v>44623</v>
      </c>
      <c r="C100" s="425"/>
      <c r="D100" s="426" t="s">
        <v>885</v>
      </c>
      <c r="E100" s="315" t="s">
        <v>591</v>
      </c>
      <c r="F100" s="315">
        <v>55</v>
      </c>
      <c r="G100" s="315">
        <v>35</v>
      </c>
      <c r="H100" s="315">
        <v>35</v>
      </c>
      <c r="I100" s="316" t="s">
        <v>907</v>
      </c>
      <c r="J100" s="327" t="s">
        <v>953</v>
      </c>
      <c r="K100" s="316">
        <f t="shared" ref="K100" si="80">H100-F100</f>
        <v>-20</v>
      </c>
      <c r="L100" s="338">
        <v>100</v>
      </c>
      <c r="M100" s="339">
        <f t="shared" ref="M100" si="81">(K100*N100)-L100</f>
        <v>-5100</v>
      </c>
      <c r="N100" s="316">
        <v>250</v>
      </c>
      <c r="O100" s="340" t="s">
        <v>601</v>
      </c>
      <c r="P100" s="341">
        <v>44627</v>
      </c>
      <c r="Q100" s="249"/>
      <c r="R100" s="250" t="s">
        <v>590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285">
        <v>6</v>
      </c>
      <c r="B101" s="392">
        <v>44623</v>
      </c>
      <c r="C101" s="361"/>
      <c r="D101" s="373" t="s">
        <v>909</v>
      </c>
      <c r="E101" s="285" t="s">
        <v>591</v>
      </c>
      <c r="F101" s="285">
        <v>51.5</v>
      </c>
      <c r="G101" s="285">
        <v>17</v>
      </c>
      <c r="H101" s="343">
        <v>71</v>
      </c>
      <c r="I101" s="355" t="s">
        <v>910</v>
      </c>
      <c r="J101" s="355" t="s">
        <v>911</v>
      </c>
      <c r="K101" s="343">
        <f t="shared" ref="K101:K103" si="82">H101-F101</f>
        <v>19.5</v>
      </c>
      <c r="L101" s="356">
        <v>100</v>
      </c>
      <c r="M101" s="357">
        <f t="shared" ref="M101:M103" si="83">(K101*N101)-L101</f>
        <v>875</v>
      </c>
      <c r="N101" s="343">
        <v>50</v>
      </c>
      <c r="O101" s="358" t="s">
        <v>589</v>
      </c>
      <c r="P101" s="359">
        <v>44258</v>
      </c>
      <c r="Q101" s="249"/>
      <c r="R101" s="250" t="s">
        <v>590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315">
        <v>7</v>
      </c>
      <c r="B102" s="404">
        <v>44624</v>
      </c>
      <c r="C102" s="425"/>
      <c r="D102" s="426" t="s">
        <v>937</v>
      </c>
      <c r="E102" s="315" t="s">
        <v>591</v>
      </c>
      <c r="F102" s="315">
        <v>55</v>
      </c>
      <c r="G102" s="315">
        <v>38</v>
      </c>
      <c r="H102" s="315">
        <v>38</v>
      </c>
      <c r="I102" s="316" t="s">
        <v>907</v>
      </c>
      <c r="J102" s="327" t="s">
        <v>915</v>
      </c>
      <c r="K102" s="316">
        <f t="shared" si="82"/>
        <v>-17</v>
      </c>
      <c r="L102" s="338">
        <v>100</v>
      </c>
      <c r="M102" s="339">
        <f t="shared" si="83"/>
        <v>-5200</v>
      </c>
      <c r="N102" s="316">
        <v>300</v>
      </c>
      <c r="O102" s="340" t="s">
        <v>601</v>
      </c>
      <c r="P102" s="341">
        <v>44627</v>
      </c>
      <c r="Q102" s="249"/>
      <c r="R102" s="250" t="s">
        <v>590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443">
        <v>8</v>
      </c>
      <c r="B103" s="392">
        <v>44628</v>
      </c>
      <c r="C103" s="444"/>
      <c r="D103" s="445" t="s">
        <v>973</v>
      </c>
      <c r="E103" s="443" t="s">
        <v>591</v>
      </c>
      <c r="F103" s="443">
        <v>47</v>
      </c>
      <c r="G103" s="443">
        <v>32</v>
      </c>
      <c r="H103" s="443">
        <v>55</v>
      </c>
      <c r="I103" s="446" t="s">
        <v>974</v>
      </c>
      <c r="J103" s="355" t="s">
        <v>921</v>
      </c>
      <c r="K103" s="343">
        <f t="shared" si="82"/>
        <v>8</v>
      </c>
      <c r="L103" s="356">
        <v>100</v>
      </c>
      <c r="M103" s="357">
        <f t="shared" si="83"/>
        <v>2300</v>
      </c>
      <c r="N103" s="343">
        <v>300</v>
      </c>
      <c r="O103" s="358" t="s">
        <v>589</v>
      </c>
      <c r="P103" s="359">
        <v>44263</v>
      </c>
      <c r="Q103" s="249"/>
      <c r="R103" s="250" t="s">
        <v>1052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285">
        <v>9</v>
      </c>
      <c r="B104" s="392">
        <v>44628</v>
      </c>
      <c r="C104" s="361"/>
      <c r="D104" s="373" t="s">
        <v>975</v>
      </c>
      <c r="E104" s="285" t="s">
        <v>591</v>
      </c>
      <c r="F104" s="285">
        <v>53.5</v>
      </c>
      <c r="G104" s="285">
        <v>34</v>
      </c>
      <c r="H104" s="343">
        <v>64</v>
      </c>
      <c r="I104" s="355" t="s">
        <v>907</v>
      </c>
      <c r="J104" s="355" t="s">
        <v>1005</v>
      </c>
      <c r="K104" s="343">
        <f t="shared" ref="K104" si="84">H104-F104</f>
        <v>10.5</v>
      </c>
      <c r="L104" s="356">
        <v>100</v>
      </c>
      <c r="M104" s="357">
        <f t="shared" ref="M104" si="85">(K104*N104)-L104</f>
        <v>2525</v>
      </c>
      <c r="N104" s="343">
        <v>250</v>
      </c>
      <c r="O104" s="358" t="s">
        <v>589</v>
      </c>
      <c r="P104" s="359">
        <v>44264</v>
      </c>
      <c r="Q104" s="249"/>
      <c r="R104" s="250" t="s">
        <v>590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285">
        <v>10</v>
      </c>
      <c r="B105" s="392">
        <v>44630</v>
      </c>
      <c r="C105" s="361"/>
      <c r="D105" s="373" t="s">
        <v>1030</v>
      </c>
      <c r="E105" s="285" t="s">
        <v>591</v>
      </c>
      <c r="F105" s="285">
        <v>47.5</v>
      </c>
      <c r="G105" s="285">
        <v>10</v>
      </c>
      <c r="H105" s="343">
        <v>67.5</v>
      </c>
      <c r="I105" s="355" t="s">
        <v>1031</v>
      </c>
      <c r="J105" s="355" t="s">
        <v>1045</v>
      </c>
      <c r="K105" s="343">
        <f t="shared" ref="K105:K106" si="86">H105-F105</f>
        <v>20</v>
      </c>
      <c r="L105" s="356">
        <v>100</v>
      </c>
      <c r="M105" s="357">
        <f t="shared" ref="M105:M106" si="87">(K105*N105)-L105</f>
        <v>900</v>
      </c>
      <c r="N105" s="343">
        <v>50</v>
      </c>
      <c r="O105" s="358" t="s">
        <v>589</v>
      </c>
      <c r="P105" s="392">
        <v>44630</v>
      </c>
      <c r="Q105" s="249"/>
      <c r="R105" s="250" t="s">
        <v>1052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285">
        <v>11</v>
      </c>
      <c r="B106" s="392">
        <v>44630</v>
      </c>
      <c r="C106" s="361"/>
      <c r="D106" s="373" t="s">
        <v>1044</v>
      </c>
      <c r="E106" s="285" t="s">
        <v>591</v>
      </c>
      <c r="F106" s="285">
        <v>32.5</v>
      </c>
      <c r="G106" s="285"/>
      <c r="H106" s="343">
        <v>55.5</v>
      </c>
      <c r="I106" s="355" t="s">
        <v>907</v>
      </c>
      <c r="J106" s="355" t="s">
        <v>1046</v>
      </c>
      <c r="K106" s="343">
        <f t="shared" si="86"/>
        <v>23</v>
      </c>
      <c r="L106" s="356">
        <v>100</v>
      </c>
      <c r="M106" s="357">
        <f t="shared" si="87"/>
        <v>1050</v>
      </c>
      <c r="N106" s="343">
        <v>50</v>
      </c>
      <c r="O106" s="358" t="s">
        <v>589</v>
      </c>
      <c r="P106" s="392">
        <v>44630</v>
      </c>
      <c r="Q106" s="249"/>
      <c r="R106" s="250" t="s">
        <v>1052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251"/>
      <c r="B107" s="248"/>
      <c r="C107" s="389"/>
      <c r="D107" s="390"/>
      <c r="E107" s="251"/>
      <c r="F107" s="251"/>
      <c r="G107" s="251"/>
      <c r="H107" s="252"/>
      <c r="I107" s="307"/>
      <c r="J107" s="307"/>
      <c r="K107" s="252"/>
      <c r="L107" s="283"/>
      <c r="M107" s="284"/>
      <c r="N107" s="252"/>
      <c r="O107" s="372"/>
      <c r="P107" s="293"/>
      <c r="Q107" s="249"/>
      <c r="R107" s="250"/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251"/>
      <c r="B108" s="344"/>
      <c r="C108" s="389"/>
      <c r="D108" s="390"/>
      <c r="E108" s="251"/>
      <c r="F108" s="251"/>
      <c r="G108" s="251"/>
      <c r="H108" s="252"/>
      <c r="I108" s="307"/>
      <c r="J108" s="307"/>
      <c r="K108" s="252"/>
      <c r="L108" s="283"/>
      <c r="M108" s="284"/>
      <c r="N108" s="252"/>
      <c r="O108" s="372"/>
      <c r="P108" s="293"/>
      <c r="Q108" s="249"/>
      <c r="R108" s="250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251"/>
      <c r="B109" s="344"/>
      <c r="C109" s="389"/>
      <c r="D109" s="390"/>
      <c r="E109" s="251"/>
      <c r="F109" s="251"/>
      <c r="G109" s="251"/>
      <c r="H109" s="252"/>
      <c r="I109" s="307"/>
      <c r="J109" s="307"/>
      <c r="K109" s="252"/>
      <c r="L109" s="283"/>
      <c r="M109" s="284"/>
      <c r="N109" s="252"/>
      <c r="O109" s="372"/>
      <c r="P109" s="293"/>
      <c r="Q109" s="249"/>
      <c r="R109" s="250"/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306" customFormat="1" ht="12.75" customHeight="1">
      <c r="A110" s="391"/>
      <c r="B110" s="391"/>
      <c r="C110" s="391"/>
      <c r="D110" s="391"/>
      <c r="E110" s="391"/>
      <c r="F110" s="391"/>
      <c r="G110" s="391"/>
      <c r="H110" s="391"/>
      <c r="I110" s="391"/>
      <c r="J110" s="391"/>
      <c r="K110" s="252"/>
      <c r="L110" s="283"/>
      <c r="M110" s="284"/>
      <c r="N110" s="252"/>
      <c r="O110" s="372"/>
      <c r="P110" s="293"/>
      <c r="Q110" s="303"/>
      <c r="R110" s="304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5"/>
      <c r="AG110" s="305"/>
      <c r="AH110" s="305"/>
      <c r="AI110" s="305"/>
      <c r="AJ110" s="305"/>
      <c r="AK110" s="305"/>
      <c r="AL110" s="305"/>
    </row>
    <row r="111" spans="1:38" ht="14.25" customHeight="1">
      <c r="A111" s="151"/>
      <c r="B111" s="156"/>
      <c r="C111" s="156"/>
      <c r="D111" s="157"/>
      <c r="E111" s="151"/>
      <c r="F111" s="158"/>
      <c r="G111" s="151"/>
      <c r="H111" s="151"/>
      <c r="I111" s="151"/>
      <c r="J111" s="156"/>
      <c r="K111" s="159"/>
      <c r="L111" s="151"/>
      <c r="M111" s="151"/>
      <c r="N111" s="151"/>
      <c r="O111" s="160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>
      <c r="A112" s="94" t="s">
        <v>613</v>
      </c>
      <c r="B112" s="161"/>
      <c r="C112" s="161"/>
      <c r="D112" s="162"/>
      <c r="E112" s="135"/>
      <c r="F112" s="6"/>
      <c r="G112" s="6"/>
      <c r="H112" s="136"/>
      <c r="I112" s="163"/>
      <c r="J112" s="1"/>
      <c r="K112" s="6"/>
      <c r="L112" s="6"/>
      <c r="M112" s="6"/>
      <c r="N112" s="1"/>
      <c r="O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38" ht="38.25" customHeight="1">
      <c r="A113" s="95" t="s">
        <v>16</v>
      </c>
      <c r="B113" s="96" t="s">
        <v>566</v>
      </c>
      <c r="C113" s="96"/>
      <c r="D113" s="97" t="s">
        <v>577</v>
      </c>
      <c r="E113" s="96" t="s">
        <v>578</v>
      </c>
      <c r="F113" s="96" t="s">
        <v>579</v>
      </c>
      <c r="G113" s="96" t="s">
        <v>580</v>
      </c>
      <c r="H113" s="96" t="s">
        <v>581</v>
      </c>
      <c r="I113" s="96" t="s">
        <v>582</v>
      </c>
      <c r="J113" s="95" t="s">
        <v>583</v>
      </c>
      <c r="K113" s="139" t="s">
        <v>600</v>
      </c>
      <c r="L113" s="140" t="s">
        <v>585</v>
      </c>
      <c r="M113" s="98" t="s">
        <v>586</v>
      </c>
      <c r="N113" s="96" t="s">
        <v>587</v>
      </c>
      <c r="O113" s="97" t="s">
        <v>588</v>
      </c>
      <c r="P113" s="96" t="s">
        <v>820</v>
      </c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38" s="247" customFormat="1" ht="14.25" customHeight="1">
      <c r="A114" s="271">
        <v>1</v>
      </c>
      <c r="B114" s="272">
        <v>44488</v>
      </c>
      <c r="C114" s="273"/>
      <c r="D114" s="274" t="s">
        <v>137</v>
      </c>
      <c r="E114" s="275" t="s">
        <v>591</v>
      </c>
      <c r="F114" s="276" t="s">
        <v>828</v>
      </c>
      <c r="G114" s="276">
        <v>198</v>
      </c>
      <c r="H114" s="275"/>
      <c r="I114" s="277" t="s">
        <v>825</v>
      </c>
      <c r="J114" s="278" t="s">
        <v>592</v>
      </c>
      <c r="K114" s="278"/>
      <c r="L114" s="279"/>
      <c r="M114" s="280"/>
      <c r="N114" s="278"/>
      <c r="O114" s="281"/>
      <c r="P114" s="278"/>
      <c r="Q114" s="246"/>
      <c r="R114" s="1" t="s">
        <v>590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405">
        <v>2</v>
      </c>
      <c r="B115" s="392">
        <v>44599</v>
      </c>
      <c r="C115" s="406"/>
      <c r="D115" s="407" t="s">
        <v>71</v>
      </c>
      <c r="E115" s="408" t="s">
        <v>591</v>
      </c>
      <c r="F115" s="405">
        <v>200</v>
      </c>
      <c r="G115" s="405">
        <v>183</v>
      </c>
      <c r="H115" s="408">
        <v>224</v>
      </c>
      <c r="I115" s="409" t="s">
        <v>862</v>
      </c>
      <c r="J115" s="410" t="s">
        <v>986</v>
      </c>
      <c r="K115" s="410">
        <f t="shared" ref="K115" si="88">H115-F115</f>
        <v>24</v>
      </c>
      <c r="L115" s="411">
        <f>(F115*-0.7)/100</f>
        <v>-1.4</v>
      </c>
      <c r="M115" s="412">
        <f t="shared" ref="M115" si="89">(K115+L115)/F115</f>
        <v>0.113</v>
      </c>
      <c r="N115" s="410" t="s">
        <v>589</v>
      </c>
      <c r="O115" s="413">
        <v>44624</v>
      </c>
      <c r="P115" s="427"/>
      <c r="Q115" s="246"/>
      <c r="R115" s="246" t="s">
        <v>590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ht="14.25" customHeight="1">
      <c r="A116" s="164"/>
      <c r="B116" s="141"/>
      <c r="C116" s="165"/>
      <c r="D116" s="100"/>
      <c r="E116" s="166"/>
      <c r="F116" s="166"/>
      <c r="G116" s="166"/>
      <c r="H116" s="166"/>
      <c r="I116" s="166"/>
      <c r="J116" s="166"/>
      <c r="K116" s="167"/>
      <c r="L116" s="168"/>
      <c r="M116" s="166"/>
      <c r="N116" s="169"/>
      <c r="O116" s="170"/>
      <c r="P116" s="170"/>
      <c r="R116" s="6"/>
      <c r="S116" s="41"/>
      <c r="T116" s="1"/>
      <c r="U116" s="1"/>
      <c r="V116" s="1"/>
      <c r="W116" s="1"/>
      <c r="X116" s="1"/>
      <c r="Y116" s="1"/>
      <c r="Z116" s="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</row>
    <row r="117" spans="1:38" ht="12.75" customHeight="1">
      <c r="A117" s="119" t="s">
        <v>593</v>
      </c>
      <c r="B117" s="119"/>
      <c r="C117" s="119"/>
      <c r="D117" s="119"/>
      <c r="E117" s="41"/>
      <c r="F117" s="127" t="s">
        <v>595</v>
      </c>
      <c r="G117" s="56"/>
      <c r="H117" s="56"/>
      <c r="I117" s="56"/>
      <c r="J117" s="6"/>
      <c r="K117" s="145"/>
      <c r="L117" s="146"/>
      <c r="M117" s="6"/>
      <c r="N117" s="109"/>
      <c r="O117" s="171"/>
      <c r="P117" s="1"/>
      <c r="Q117" s="1"/>
      <c r="R117" s="6"/>
      <c r="S117" s="1"/>
      <c r="T117" s="1"/>
      <c r="U117" s="1"/>
      <c r="V117" s="1"/>
      <c r="W117" s="1"/>
      <c r="X117" s="1"/>
      <c r="Y117" s="1"/>
    </row>
    <row r="118" spans="1:38" ht="12.75" customHeight="1">
      <c r="A118" s="126" t="s">
        <v>594</v>
      </c>
      <c r="B118" s="119"/>
      <c r="C118" s="119"/>
      <c r="D118" s="119"/>
      <c r="E118" s="6"/>
      <c r="F118" s="127" t="s">
        <v>597</v>
      </c>
      <c r="G118" s="6"/>
      <c r="H118" s="6" t="s">
        <v>816</v>
      </c>
      <c r="I118" s="6"/>
      <c r="J118" s="1"/>
      <c r="K118" s="6"/>
      <c r="L118" s="6"/>
      <c r="M118" s="6"/>
      <c r="N118" s="1"/>
      <c r="O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26"/>
      <c r="B119" s="119"/>
      <c r="C119" s="119"/>
      <c r="D119" s="119"/>
      <c r="E119" s="6"/>
      <c r="F119" s="127"/>
      <c r="G119" s="6"/>
      <c r="H119" s="6"/>
      <c r="I119" s="6"/>
      <c r="J119" s="1"/>
      <c r="K119" s="6"/>
      <c r="L119" s="6"/>
      <c r="M119" s="6"/>
      <c r="N119" s="1"/>
      <c r="O119" s="1"/>
      <c r="Q119" s="1"/>
      <c r="R119" s="5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"/>
      <c r="B120" s="134" t="s">
        <v>614</v>
      </c>
      <c r="C120" s="134"/>
      <c r="D120" s="134"/>
      <c r="E120" s="134"/>
      <c r="F120" s="135"/>
      <c r="G120" s="6"/>
      <c r="H120" s="6"/>
      <c r="I120" s="136"/>
      <c r="J120" s="137"/>
      <c r="K120" s="138"/>
      <c r="L120" s="137"/>
      <c r="M120" s="6"/>
      <c r="N120" s="1"/>
      <c r="O120" s="1"/>
      <c r="Q120" s="1"/>
      <c r="R120" s="5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5" t="s">
        <v>16</v>
      </c>
      <c r="B121" s="96" t="s">
        <v>566</v>
      </c>
      <c r="C121" s="96"/>
      <c r="D121" s="97" t="s">
        <v>577</v>
      </c>
      <c r="E121" s="96" t="s">
        <v>578</v>
      </c>
      <c r="F121" s="96" t="s">
        <v>579</v>
      </c>
      <c r="G121" s="96" t="s">
        <v>599</v>
      </c>
      <c r="H121" s="96" t="s">
        <v>581</v>
      </c>
      <c r="I121" s="96" t="s">
        <v>582</v>
      </c>
      <c r="J121" s="172" t="s">
        <v>583</v>
      </c>
      <c r="K121" s="139" t="s">
        <v>600</v>
      </c>
      <c r="L121" s="149" t="s">
        <v>608</v>
      </c>
      <c r="M121" s="96" t="s">
        <v>609</v>
      </c>
      <c r="N121" s="140" t="s">
        <v>585</v>
      </c>
      <c r="O121" s="98" t="s">
        <v>586</v>
      </c>
      <c r="P121" s="96" t="s">
        <v>587</v>
      </c>
      <c r="Q121" s="97" t="s">
        <v>588</v>
      </c>
      <c r="R121" s="56"/>
      <c r="S121" s="1"/>
      <c r="T121" s="1"/>
      <c r="U121" s="1"/>
      <c r="V121" s="1"/>
      <c r="W121" s="1"/>
      <c r="X121" s="1"/>
      <c r="Y121" s="1"/>
      <c r="Z121" s="1"/>
    </row>
    <row r="122" spans="1:38" ht="14.25" customHeight="1">
      <c r="A122" s="101"/>
      <c r="B122" s="102"/>
      <c r="C122" s="173"/>
      <c r="D122" s="103"/>
      <c r="E122" s="104"/>
      <c r="F122" s="174"/>
      <c r="G122" s="101"/>
      <c r="H122" s="104"/>
      <c r="I122" s="105"/>
      <c r="J122" s="175"/>
      <c r="K122" s="175"/>
      <c r="L122" s="176"/>
      <c r="M122" s="99"/>
      <c r="N122" s="176"/>
      <c r="O122" s="177"/>
      <c r="P122" s="178"/>
      <c r="Q122" s="179"/>
      <c r="R122" s="144"/>
      <c r="S122" s="113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38" ht="14.25" customHeight="1">
      <c r="A123" s="101"/>
      <c r="B123" s="102"/>
      <c r="C123" s="173"/>
      <c r="D123" s="103"/>
      <c r="E123" s="104"/>
      <c r="F123" s="174"/>
      <c r="G123" s="101"/>
      <c r="H123" s="104"/>
      <c r="I123" s="105"/>
      <c r="J123" s="175"/>
      <c r="K123" s="175"/>
      <c r="L123" s="176"/>
      <c r="M123" s="99"/>
      <c r="N123" s="176"/>
      <c r="O123" s="177"/>
      <c r="P123" s="178"/>
      <c r="Q123" s="179"/>
      <c r="R123" s="144"/>
      <c r="S123" s="113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38" ht="14.25" customHeight="1">
      <c r="A124" s="101"/>
      <c r="B124" s="102"/>
      <c r="C124" s="173"/>
      <c r="D124" s="103"/>
      <c r="E124" s="104"/>
      <c r="F124" s="174"/>
      <c r="G124" s="101"/>
      <c r="H124" s="104"/>
      <c r="I124" s="105"/>
      <c r="J124" s="175"/>
      <c r="K124" s="175"/>
      <c r="L124" s="176"/>
      <c r="M124" s="99"/>
      <c r="N124" s="176"/>
      <c r="O124" s="177"/>
      <c r="P124" s="178"/>
      <c r="Q124" s="179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01"/>
      <c r="B125" s="102"/>
      <c r="C125" s="173"/>
      <c r="D125" s="103"/>
      <c r="E125" s="104"/>
      <c r="F125" s="175"/>
      <c r="G125" s="101"/>
      <c r="H125" s="104"/>
      <c r="I125" s="105"/>
      <c r="J125" s="175"/>
      <c r="K125" s="175"/>
      <c r="L125" s="176"/>
      <c r="M125" s="99"/>
      <c r="N125" s="176"/>
      <c r="O125" s="177"/>
      <c r="P125" s="178"/>
      <c r="Q125" s="179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01"/>
      <c r="B126" s="102"/>
      <c r="C126" s="173"/>
      <c r="D126" s="103"/>
      <c r="E126" s="104"/>
      <c r="F126" s="175"/>
      <c r="G126" s="101"/>
      <c r="H126" s="104"/>
      <c r="I126" s="105"/>
      <c r="J126" s="175"/>
      <c r="K126" s="175"/>
      <c r="L126" s="176"/>
      <c r="M126" s="99"/>
      <c r="N126" s="176"/>
      <c r="O126" s="177"/>
      <c r="P126" s="178"/>
      <c r="Q126" s="179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01"/>
      <c r="B127" s="102"/>
      <c r="C127" s="173"/>
      <c r="D127" s="103"/>
      <c r="E127" s="104"/>
      <c r="F127" s="174"/>
      <c r="G127" s="101"/>
      <c r="H127" s="104"/>
      <c r="I127" s="105"/>
      <c r="J127" s="175"/>
      <c r="K127" s="175"/>
      <c r="L127" s="176"/>
      <c r="M127" s="99"/>
      <c r="N127" s="176"/>
      <c r="O127" s="177"/>
      <c r="P127" s="178"/>
      <c r="Q127" s="179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01"/>
      <c r="B128" s="102"/>
      <c r="C128" s="173"/>
      <c r="D128" s="103"/>
      <c r="E128" s="104"/>
      <c r="F128" s="174"/>
      <c r="G128" s="101"/>
      <c r="H128" s="104"/>
      <c r="I128" s="105"/>
      <c r="J128" s="175"/>
      <c r="K128" s="175"/>
      <c r="L128" s="175"/>
      <c r="M128" s="175"/>
      <c r="N128" s="176"/>
      <c r="O128" s="180"/>
      <c r="P128" s="178"/>
      <c r="Q128" s="179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01"/>
      <c r="B129" s="102"/>
      <c r="C129" s="173"/>
      <c r="D129" s="103"/>
      <c r="E129" s="104"/>
      <c r="F129" s="175"/>
      <c r="G129" s="101"/>
      <c r="H129" s="104"/>
      <c r="I129" s="105"/>
      <c r="J129" s="175"/>
      <c r="K129" s="175"/>
      <c r="L129" s="176"/>
      <c r="M129" s="99"/>
      <c r="N129" s="176"/>
      <c r="O129" s="177"/>
      <c r="P129" s="178"/>
      <c r="Q129" s="179"/>
      <c r="R129" s="144"/>
      <c r="S129" s="113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01"/>
      <c r="B130" s="102"/>
      <c r="C130" s="173"/>
      <c r="D130" s="103"/>
      <c r="E130" s="104"/>
      <c r="F130" s="174"/>
      <c r="G130" s="101"/>
      <c r="H130" s="104"/>
      <c r="I130" s="105"/>
      <c r="J130" s="181"/>
      <c r="K130" s="181"/>
      <c r="L130" s="181"/>
      <c r="M130" s="181"/>
      <c r="N130" s="182"/>
      <c r="O130" s="177"/>
      <c r="P130" s="106"/>
      <c r="Q130" s="179"/>
      <c r="R130" s="144"/>
      <c r="S130" s="113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>
      <c r="A131" s="126"/>
      <c r="B131" s="119"/>
      <c r="C131" s="119"/>
      <c r="D131" s="119"/>
      <c r="E131" s="6"/>
      <c r="F131" s="127"/>
      <c r="G131" s="6"/>
      <c r="H131" s="6"/>
      <c r="I131" s="6"/>
      <c r="J131" s="1"/>
      <c r="K131" s="6"/>
      <c r="L131" s="6"/>
      <c r="M131" s="6"/>
      <c r="N131" s="1"/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26"/>
      <c r="B132" s="119"/>
      <c r="C132" s="119"/>
      <c r="D132" s="119"/>
      <c r="E132" s="6"/>
      <c r="F132" s="127"/>
      <c r="G132" s="56"/>
      <c r="H132" s="41"/>
      <c r="I132" s="56"/>
      <c r="J132" s="6"/>
      <c r="K132" s="145"/>
      <c r="L132" s="146"/>
      <c r="M132" s="6"/>
      <c r="N132" s="109"/>
      <c r="O132" s="147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56"/>
      <c r="B133" s="108"/>
      <c r="C133" s="108"/>
      <c r="D133" s="41"/>
      <c r="E133" s="56"/>
      <c r="F133" s="56"/>
      <c r="G133" s="56"/>
      <c r="H133" s="41"/>
      <c r="I133" s="56"/>
      <c r="J133" s="6"/>
      <c r="K133" s="145"/>
      <c r="L133" s="146"/>
      <c r="M133" s="6"/>
      <c r="N133" s="109"/>
      <c r="O133" s="147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41"/>
      <c r="B134" s="183" t="s">
        <v>615</v>
      </c>
      <c r="C134" s="183"/>
      <c r="D134" s="183"/>
      <c r="E134" s="183"/>
      <c r="F134" s="6"/>
      <c r="G134" s="6"/>
      <c r="H134" s="137"/>
      <c r="I134" s="6"/>
      <c r="J134" s="137"/>
      <c r="K134" s="138"/>
      <c r="L134" s="6"/>
      <c r="M134" s="6"/>
      <c r="N134" s="1"/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38.25" customHeight="1">
      <c r="A135" s="95" t="s">
        <v>16</v>
      </c>
      <c r="B135" s="96" t="s">
        <v>566</v>
      </c>
      <c r="C135" s="96"/>
      <c r="D135" s="97" t="s">
        <v>577</v>
      </c>
      <c r="E135" s="96" t="s">
        <v>578</v>
      </c>
      <c r="F135" s="96" t="s">
        <v>579</v>
      </c>
      <c r="G135" s="96" t="s">
        <v>616</v>
      </c>
      <c r="H135" s="96" t="s">
        <v>617</v>
      </c>
      <c r="I135" s="96" t="s">
        <v>582</v>
      </c>
      <c r="J135" s="184" t="s">
        <v>583</v>
      </c>
      <c r="K135" s="96" t="s">
        <v>584</v>
      </c>
      <c r="L135" s="96" t="s">
        <v>618</v>
      </c>
      <c r="M135" s="96" t="s">
        <v>587</v>
      </c>
      <c r="N135" s="97" t="s">
        <v>588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85">
        <v>1</v>
      </c>
      <c r="B136" s="186">
        <v>41579</v>
      </c>
      <c r="C136" s="186"/>
      <c r="D136" s="187" t="s">
        <v>619</v>
      </c>
      <c r="E136" s="188" t="s">
        <v>620</v>
      </c>
      <c r="F136" s="189">
        <v>82</v>
      </c>
      <c r="G136" s="188" t="s">
        <v>621</v>
      </c>
      <c r="H136" s="188">
        <v>100</v>
      </c>
      <c r="I136" s="190">
        <v>100</v>
      </c>
      <c r="J136" s="191" t="s">
        <v>622</v>
      </c>
      <c r="K136" s="192">
        <f t="shared" ref="K136:K188" si="90">H136-F136</f>
        <v>18</v>
      </c>
      <c r="L136" s="193">
        <f t="shared" ref="L136:L188" si="91">K136/F136</f>
        <v>0.21951219512195122</v>
      </c>
      <c r="M136" s="188" t="s">
        <v>589</v>
      </c>
      <c r="N136" s="194">
        <v>42657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85">
        <v>2</v>
      </c>
      <c r="B137" s="186">
        <v>41794</v>
      </c>
      <c r="C137" s="186"/>
      <c r="D137" s="187" t="s">
        <v>623</v>
      </c>
      <c r="E137" s="188" t="s">
        <v>591</v>
      </c>
      <c r="F137" s="189">
        <v>257</v>
      </c>
      <c r="G137" s="188" t="s">
        <v>621</v>
      </c>
      <c r="H137" s="188">
        <v>300</v>
      </c>
      <c r="I137" s="190">
        <v>300</v>
      </c>
      <c r="J137" s="191" t="s">
        <v>622</v>
      </c>
      <c r="K137" s="192">
        <f t="shared" si="90"/>
        <v>43</v>
      </c>
      <c r="L137" s="193">
        <f t="shared" si="91"/>
        <v>0.16731517509727625</v>
      </c>
      <c r="M137" s="188" t="s">
        <v>589</v>
      </c>
      <c r="N137" s="194">
        <v>41822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85">
        <v>3</v>
      </c>
      <c r="B138" s="186">
        <v>41828</v>
      </c>
      <c r="C138" s="186"/>
      <c r="D138" s="187" t="s">
        <v>624</v>
      </c>
      <c r="E138" s="188" t="s">
        <v>591</v>
      </c>
      <c r="F138" s="189">
        <v>393</v>
      </c>
      <c r="G138" s="188" t="s">
        <v>621</v>
      </c>
      <c r="H138" s="188">
        <v>468</v>
      </c>
      <c r="I138" s="190">
        <v>468</v>
      </c>
      <c r="J138" s="191" t="s">
        <v>622</v>
      </c>
      <c r="K138" s="192">
        <f t="shared" si="90"/>
        <v>75</v>
      </c>
      <c r="L138" s="193">
        <f t="shared" si="91"/>
        <v>0.19083969465648856</v>
      </c>
      <c r="M138" s="188" t="s">
        <v>589</v>
      </c>
      <c r="N138" s="194">
        <v>41863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85">
        <v>4</v>
      </c>
      <c r="B139" s="186">
        <v>41857</v>
      </c>
      <c r="C139" s="186"/>
      <c r="D139" s="187" t="s">
        <v>625</v>
      </c>
      <c r="E139" s="188" t="s">
        <v>591</v>
      </c>
      <c r="F139" s="189">
        <v>205</v>
      </c>
      <c r="G139" s="188" t="s">
        <v>621</v>
      </c>
      <c r="H139" s="188">
        <v>275</v>
      </c>
      <c r="I139" s="190">
        <v>250</v>
      </c>
      <c r="J139" s="191" t="s">
        <v>622</v>
      </c>
      <c r="K139" s="192">
        <f t="shared" si="90"/>
        <v>70</v>
      </c>
      <c r="L139" s="193">
        <f t="shared" si="91"/>
        <v>0.34146341463414637</v>
      </c>
      <c r="M139" s="188" t="s">
        <v>589</v>
      </c>
      <c r="N139" s="194">
        <v>41962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85">
        <v>5</v>
      </c>
      <c r="B140" s="186">
        <v>41886</v>
      </c>
      <c r="C140" s="186"/>
      <c r="D140" s="187" t="s">
        <v>626</v>
      </c>
      <c r="E140" s="188" t="s">
        <v>591</v>
      </c>
      <c r="F140" s="189">
        <v>162</v>
      </c>
      <c r="G140" s="188" t="s">
        <v>621</v>
      </c>
      <c r="H140" s="188">
        <v>190</v>
      </c>
      <c r="I140" s="190">
        <v>190</v>
      </c>
      <c r="J140" s="191" t="s">
        <v>622</v>
      </c>
      <c r="K140" s="192">
        <f t="shared" si="90"/>
        <v>28</v>
      </c>
      <c r="L140" s="193">
        <f t="shared" si="91"/>
        <v>0.1728395061728395</v>
      </c>
      <c r="M140" s="188" t="s">
        <v>589</v>
      </c>
      <c r="N140" s="194">
        <v>42006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85">
        <v>6</v>
      </c>
      <c r="B141" s="186">
        <v>41886</v>
      </c>
      <c r="C141" s="186"/>
      <c r="D141" s="187" t="s">
        <v>627</v>
      </c>
      <c r="E141" s="188" t="s">
        <v>591</v>
      </c>
      <c r="F141" s="189">
        <v>75</v>
      </c>
      <c r="G141" s="188" t="s">
        <v>621</v>
      </c>
      <c r="H141" s="188">
        <v>91.5</v>
      </c>
      <c r="I141" s="190" t="s">
        <v>628</v>
      </c>
      <c r="J141" s="191" t="s">
        <v>629</v>
      </c>
      <c r="K141" s="192">
        <f t="shared" si="90"/>
        <v>16.5</v>
      </c>
      <c r="L141" s="193">
        <f t="shared" si="91"/>
        <v>0.22</v>
      </c>
      <c r="M141" s="188" t="s">
        <v>589</v>
      </c>
      <c r="N141" s="194">
        <v>41954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85">
        <v>7</v>
      </c>
      <c r="B142" s="186">
        <v>41913</v>
      </c>
      <c r="C142" s="186"/>
      <c r="D142" s="187" t="s">
        <v>630</v>
      </c>
      <c r="E142" s="188" t="s">
        <v>591</v>
      </c>
      <c r="F142" s="189">
        <v>850</v>
      </c>
      <c r="G142" s="188" t="s">
        <v>621</v>
      </c>
      <c r="H142" s="188">
        <v>982.5</v>
      </c>
      <c r="I142" s="190">
        <v>1050</v>
      </c>
      <c r="J142" s="191" t="s">
        <v>631</v>
      </c>
      <c r="K142" s="192">
        <f t="shared" si="90"/>
        <v>132.5</v>
      </c>
      <c r="L142" s="193">
        <f t="shared" si="91"/>
        <v>0.15588235294117647</v>
      </c>
      <c r="M142" s="188" t="s">
        <v>589</v>
      </c>
      <c r="N142" s="194">
        <v>42039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85">
        <v>8</v>
      </c>
      <c r="B143" s="186">
        <v>41913</v>
      </c>
      <c r="C143" s="186"/>
      <c r="D143" s="187" t="s">
        <v>632</v>
      </c>
      <c r="E143" s="188" t="s">
        <v>591</v>
      </c>
      <c r="F143" s="189">
        <v>475</v>
      </c>
      <c r="G143" s="188" t="s">
        <v>621</v>
      </c>
      <c r="H143" s="188">
        <v>515</v>
      </c>
      <c r="I143" s="190">
        <v>600</v>
      </c>
      <c r="J143" s="191" t="s">
        <v>633</v>
      </c>
      <c r="K143" s="192">
        <f t="shared" si="90"/>
        <v>40</v>
      </c>
      <c r="L143" s="193">
        <f t="shared" si="91"/>
        <v>8.4210526315789472E-2</v>
      </c>
      <c r="M143" s="188" t="s">
        <v>589</v>
      </c>
      <c r="N143" s="194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85">
        <v>9</v>
      </c>
      <c r="B144" s="186">
        <v>41913</v>
      </c>
      <c r="C144" s="186"/>
      <c r="D144" s="187" t="s">
        <v>634</v>
      </c>
      <c r="E144" s="188" t="s">
        <v>591</v>
      </c>
      <c r="F144" s="189">
        <v>86</v>
      </c>
      <c r="G144" s="188" t="s">
        <v>621</v>
      </c>
      <c r="H144" s="188">
        <v>99</v>
      </c>
      <c r="I144" s="190">
        <v>140</v>
      </c>
      <c r="J144" s="191" t="s">
        <v>635</v>
      </c>
      <c r="K144" s="192">
        <f t="shared" si="90"/>
        <v>13</v>
      </c>
      <c r="L144" s="193">
        <f t="shared" si="91"/>
        <v>0.15116279069767441</v>
      </c>
      <c r="M144" s="188" t="s">
        <v>589</v>
      </c>
      <c r="N144" s="194">
        <v>41939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10</v>
      </c>
      <c r="B145" s="186">
        <v>41926</v>
      </c>
      <c r="C145" s="186"/>
      <c r="D145" s="187" t="s">
        <v>636</v>
      </c>
      <c r="E145" s="188" t="s">
        <v>591</v>
      </c>
      <c r="F145" s="189">
        <v>496.6</v>
      </c>
      <c r="G145" s="188" t="s">
        <v>621</v>
      </c>
      <c r="H145" s="188">
        <v>621</v>
      </c>
      <c r="I145" s="190">
        <v>580</v>
      </c>
      <c r="J145" s="191" t="s">
        <v>622</v>
      </c>
      <c r="K145" s="192">
        <f t="shared" si="90"/>
        <v>124.39999999999998</v>
      </c>
      <c r="L145" s="193">
        <f t="shared" si="91"/>
        <v>0.25050342327829234</v>
      </c>
      <c r="M145" s="188" t="s">
        <v>589</v>
      </c>
      <c r="N145" s="194">
        <v>42605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11</v>
      </c>
      <c r="B146" s="186">
        <v>41926</v>
      </c>
      <c r="C146" s="186"/>
      <c r="D146" s="187" t="s">
        <v>637</v>
      </c>
      <c r="E146" s="188" t="s">
        <v>591</v>
      </c>
      <c r="F146" s="189">
        <v>2481.9</v>
      </c>
      <c r="G146" s="188" t="s">
        <v>621</v>
      </c>
      <c r="H146" s="188">
        <v>2840</v>
      </c>
      <c r="I146" s="190">
        <v>2870</v>
      </c>
      <c r="J146" s="191" t="s">
        <v>638</v>
      </c>
      <c r="K146" s="192">
        <f t="shared" si="90"/>
        <v>358.09999999999991</v>
      </c>
      <c r="L146" s="193">
        <f t="shared" si="91"/>
        <v>0.14428462065353154</v>
      </c>
      <c r="M146" s="188" t="s">
        <v>589</v>
      </c>
      <c r="N146" s="194">
        <v>42017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12</v>
      </c>
      <c r="B147" s="186">
        <v>41928</v>
      </c>
      <c r="C147" s="186"/>
      <c r="D147" s="187" t="s">
        <v>639</v>
      </c>
      <c r="E147" s="188" t="s">
        <v>591</v>
      </c>
      <c r="F147" s="189">
        <v>84.5</v>
      </c>
      <c r="G147" s="188" t="s">
        <v>621</v>
      </c>
      <c r="H147" s="188">
        <v>93</v>
      </c>
      <c r="I147" s="190">
        <v>110</v>
      </c>
      <c r="J147" s="191" t="s">
        <v>640</v>
      </c>
      <c r="K147" s="192">
        <f t="shared" si="90"/>
        <v>8.5</v>
      </c>
      <c r="L147" s="193">
        <f t="shared" si="91"/>
        <v>0.10059171597633136</v>
      </c>
      <c r="M147" s="188" t="s">
        <v>589</v>
      </c>
      <c r="N147" s="194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13</v>
      </c>
      <c r="B148" s="186">
        <v>41928</v>
      </c>
      <c r="C148" s="186"/>
      <c r="D148" s="187" t="s">
        <v>641</v>
      </c>
      <c r="E148" s="188" t="s">
        <v>591</v>
      </c>
      <c r="F148" s="189">
        <v>401</v>
      </c>
      <c r="G148" s="188" t="s">
        <v>621</v>
      </c>
      <c r="H148" s="188">
        <v>428</v>
      </c>
      <c r="I148" s="190">
        <v>450</v>
      </c>
      <c r="J148" s="191" t="s">
        <v>642</v>
      </c>
      <c r="K148" s="192">
        <f t="shared" si="90"/>
        <v>27</v>
      </c>
      <c r="L148" s="193">
        <f t="shared" si="91"/>
        <v>6.7331670822942641E-2</v>
      </c>
      <c r="M148" s="188" t="s">
        <v>589</v>
      </c>
      <c r="N148" s="194">
        <v>42020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14</v>
      </c>
      <c r="B149" s="186">
        <v>41928</v>
      </c>
      <c r="C149" s="186"/>
      <c r="D149" s="187" t="s">
        <v>643</v>
      </c>
      <c r="E149" s="188" t="s">
        <v>591</v>
      </c>
      <c r="F149" s="189">
        <v>101</v>
      </c>
      <c r="G149" s="188" t="s">
        <v>621</v>
      </c>
      <c r="H149" s="188">
        <v>112</v>
      </c>
      <c r="I149" s="190">
        <v>120</v>
      </c>
      <c r="J149" s="191" t="s">
        <v>644</v>
      </c>
      <c r="K149" s="192">
        <f t="shared" si="90"/>
        <v>11</v>
      </c>
      <c r="L149" s="193">
        <f t="shared" si="91"/>
        <v>0.10891089108910891</v>
      </c>
      <c r="M149" s="188" t="s">
        <v>589</v>
      </c>
      <c r="N149" s="194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15</v>
      </c>
      <c r="B150" s="186">
        <v>41954</v>
      </c>
      <c r="C150" s="186"/>
      <c r="D150" s="187" t="s">
        <v>645</v>
      </c>
      <c r="E150" s="188" t="s">
        <v>591</v>
      </c>
      <c r="F150" s="189">
        <v>59</v>
      </c>
      <c r="G150" s="188" t="s">
        <v>621</v>
      </c>
      <c r="H150" s="188">
        <v>76</v>
      </c>
      <c r="I150" s="190">
        <v>76</v>
      </c>
      <c r="J150" s="191" t="s">
        <v>622</v>
      </c>
      <c r="K150" s="192">
        <f t="shared" si="90"/>
        <v>17</v>
      </c>
      <c r="L150" s="193">
        <f t="shared" si="91"/>
        <v>0.28813559322033899</v>
      </c>
      <c r="M150" s="188" t="s">
        <v>589</v>
      </c>
      <c r="N150" s="194">
        <v>43032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16</v>
      </c>
      <c r="B151" s="186">
        <v>41954</v>
      </c>
      <c r="C151" s="186"/>
      <c r="D151" s="187" t="s">
        <v>634</v>
      </c>
      <c r="E151" s="188" t="s">
        <v>591</v>
      </c>
      <c r="F151" s="189">
        <v>99</v>
      </c>
      <c r="G151" s="188" t="s">
        <v>621</v>
      </c>
      <c r="H151" s="188">
        <v>120</v>
      </c>
      <c r="I151" s="190">
        <v>120</v>
      </c>
      <c r="J151" s="191" t="s">
        <v>602</v>
      </c>
      <c r="K151" s="192">
        <f t="shared" si="90"/>
        <v>21</v>
      </c>
      <c r="L151" s="193">
        <f t="shared" si="91"/>
        <v>0.21212121212121213</v>
      </c>
      <c r="M151" s="188" t="s">
        <v>589</v>
      </c>
      <c r="N151" s="194">
        <v>41960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17</v>
      </c>
      <c r="B152" s="186">
        <v>41956</v>
      </c>
      <c r="C152" s="186"/>
      <c r="D152" s="187" t="s">
        <v>646</v>
      </c>
      <c r="E152" s="188" t="s">
        <v>591</v>
      </c>
      <c r="F152" s="189">
        <v>22</v>
      </c>
      <c r="G152" s="188" t="s">
        <v>621</v>
      </c>
      <c r="H152" s="188">
        <v>33.549999999999997</v>
      </c>
      <c r="I152" s="190">
        <v>32</v>
      </c>
      <c r="J152" s="191" t="s">
        <v>647</v>
      </c>
      <c r="K152" s="192">
        <f t="shared" si="90"/>
        <v>11.549999999999997</v>
      </c>
      <c r="L152" s="193">
        <f t="shared" si="91"/>
        <v>0.52499999999999991</v>
      </c>
      <c r="M152" s="188" t="s">
        <v>589</v>
      </c>
      <c r="N152" s="194">
        <v>42188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18</v>
      </c>
      <c r="B153" s="186">
        <v>41976</v>
      </c>
      <c r="C153" s="186"/>
      <c r="D153" s="187" t="s">
        <v>648</v>
      </c>
      <c r="E153" s="188" t="s">
        <v>591</v>
      </c>
      <c r="F153" s="189">
        <v>440</v>
      </c>
      <c r="G153" s="188" t="s">
        <v>621</v>
      </c>
      <c r="H153" s="188">
        <v>520</v>
      </c>
      <c r="I153" s="190">
        <v>520</v>
      </c>
      <c r="J153" s="191" t="s">
        <v>649</v>
      </c>
      <c r="K153" s="192">
        <f t="shared" si="90"/>
        <v>80</v>
      </c>
      <c r="L153" s="193">
        <f t="shared" si="91"/>
        <v>0.18181818181818182</v>
      </c>
      <c r="M153" s="188" t="s">
        <v>589</v>
      </c>
      <c r="N153" s="194">
        <v>42208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19</v>
      </c>
      <c r="B154" s="186">
        <v>41976</v>
      </c>
      <c r="C154" s="186"/>
      <c r="D154" s="187" t="s">
        <v>650</v>
      </c>
      <c r="E154" s="188" t="s">
        <v>591</v>
      </c>
      <c r="F154" s="189">
        <v>360</v>
      </c>
      <c r="G154" s="188" t="s">
        <v>621</v>
      </c>
      <c r="H154" s="188">
        <v>427</v>
      </c>
      <c r="I154" s="190">
        <v>425</v>
      </c>
      <c r="J154" s="191" t="s">
        <v>651</v>
      </c>
      <c r="K154" s="192">
        <f t="shared" si="90"/>
        <v>67</v>
      </c>
      <c r="L154" s="193">
        <f t="shared" si="91"/>
        <v>0.18611111111111112</v>
      </c>
      <c r="M154" s="188" t="s">
        <v>589</v>
      </c>
      <c r="N154" s="194">
        <v>42058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20</v>
      </c>
      <c r="B155" s="186">
        <v>42012</v>
      </c>
      <c r="C155" s="186"/>
      <c r="D155" s="187" t="s">
        <v>652</v>
      </c>
      <c r="E155" s="188" t="s">
        <v>591</v>
      </c>
      <c r="F155" s="189">
        <v>360</v>
      </c>
      <c r="G155" s="188" t="s">
        <v>621</v>
      </c>
      <c r="H155" s="188">
        <v>455</v>
      </c>
      <c r="I155" s="190">
        <v>420</v>
      </c>
      <c r="J155" s="191" t="s">
        <v>653</v>
      </c>
      <c r="K155" s="192">
        <f t="shared" si="90"/>
        <v>95</v>
      </c>
      <c r="L155" s="193">
        <f t="shared" si="91"/>
        <v>0.2638888888888889</v>
      </c>
      <c r="M155" s="188" t="s">
        <v>589</v>
      </c>
      <c r="N155" s="194">
        <v>42024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21</v>
      </c>
      <c r="B156" s="186">
        <v>42012</v>
      </c>
      <c r="C156" s="186"/>
      <c r="D156" s="187" t="s">
        <v>654</v>
      </c>
      <c r="E156" s="188" t="s">
        <v>591</v>
      </c>
      <c r="F156" s="189">
        <v>130</v>
      </c>
      <c r="G156" s="188"/>
      <c r="H156" s="188">
        <v>175.5</v>
      </c>
      <c r="I156" s="190">
        <v>165</v>
      </c>
      <c r="J156" s="191" t="s">
        <v>655</v>
      </c>
      <c r="K156" s="192">
        <f t="shared" si="90"/>
        <v>45.5</v>
      </c>
      <c r="L156" s="193">
        <f t="shared" si="91"/>
        <v>0.35</v>
      </c>
      <c r="M156" s="188" t="s">
        <v>589</v>
      </c>
      <c r="N156" s="194">
        <v>43088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22</v>
      </c>
      <c r="B157" s="186">
        <v>42040</v>
      </c>
      <c r="C157" s="186"/>
      <c r="D157" s="187" t="s">
        <v>381</v>
      </c>
      <c r="E157" s="188" t="s">
        <v>620</v>
      </c>
      <c r="F157" s="189">
        <v>98</v>
      </c>
      <c r="G157" s="188"/>
      <c r="H157" s="188">
        <v>120</v>
      </c>
      <c r="I157" s="190">
        <v>120</v>
      </c>
      <c r="J157" s="191" t="s">
        <v>622</v>
      </c>
      <c r="K157" s="192">
        <f t="shared" si="90"/>
        <v>22</v>
      </c>
      <c r="L157" s="193">
        <f t="shared" si="91"/>
        <v>0.22448979591836735</v>
      </c>
      <c r="M157" s="188" t="s">
        <v>589</v>
      </c>
      <c r="N157" s="194">
        <v>42753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23</v>
      </c>
      <c r="B158" s="186">
        <v>42040</v>
      </c>
      <c r="C158" s="186"/>
      <c r="D158" s="187" t="s">
        <v>656</v>
      </c>
      <c r="E158" s="188" t="s">
        <v>620</v>
      </c>
      <c r="F158" s="189">
        <v>196</v>
      </c>
      <c r="G158" s="188"/>
      <c r="H158" s="188">
        <v>262</v>
      </c>
      <c r="I158" s="190">
        <v>255</v>
      </c>
      <c r="J158" s="191" t="s">
        <v>622</v>
      </c>
      <c r="K158" s="192">
        <f t="shared" si="90"/>
        <v>66</v>
      </c>
      <c r="L158" s="193">
        <f t="shared" si="91"/>
        <v>0.33673469387755101</v>
      </c>
      <c r="M158" s="188" t="s">
        <v>589</v>
      </c>
      <c r="N158" s="194">
        <v>42599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5">
        <v>24</v>
      </c>
      <c r="B159" s="196">
        <v>42067</v>
      </c>
      <c r="C159" s="196"/>
      <c r="D159" s="197" t="s">
        <v>380</v>
      </c>
      <c r="E159" s="198" t="s">
        <v>620</v>
      </c>
      <c r="F159" s="199">
        <v>235</v>
      </c>
      <c r="G159" s="199"/>
      <c r="H159" s="200">
        <v>77</v>
      </c>
      <c r="I159" s="200" t="s">
        <v>657</v>
      </c>
      <c r="J159" s="201" t="s">
        <v>658</v>
      </c>
      <c r="K159" s="202">
        <f t="shared" si="90"/>
        <v>-158</v>
      </c>
      <c r="L159" s="203">
        <f t="shared" si="91"/>
        <v>-0.67234042553191486</v>
      </c>
      <c r="M159" s="199" t="s">
        <v>601</v>
      </c>
      <c r="N159" s="196">
        <v>43522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25</v>
      </c>
      <c r="B160" s="186">
        <v>42067</v>
      </c>
      <c r="C160" s="186"/>
      <c r="D160" s="187" t="s">
        <v>659</v>
      </c>
      <c r="E160" s="188" t="s">
        <v>620</v>
      </c>
      <c r="F160" s="189">
        <v>185</v>
      </c>
      <c r="G160" s="188"/>
      <c r="H160" s="188">
        <v>224</v>
      </c>
      <c r="I160" s="190" t="s">
        <v>660</v>
      </c>
      <c r="J160" s="191" t="s">
        <v>622</v>
      </c>
      <c r="K160" s="192">
        <f t="shared" si="90"/>
        <v>39</v>
      </c>
      <c r="L160" s="193">
        <f t="shared" si="91"/>
        <v>0.21081081081081082</v>
      </c>
      <c r="M160" s="188" t="s">
        <v>589</v>
      </c>
      <c r="N160" s="194">
        <v>42647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5">
        <v>26</v>
      </c>
      <c r="B161" s="196">
        <v>42090</v>
      </c>
      <c r="C161" s="196"/>
      <c r="D161" s="204" t="s">
        <v>661</v>
      </c>
      <c r="E161" s="199" t="s">
        <v>620</v>
      </c>
      <c r="F161" s="199">
        <v>49.5</v>
      </c>
      <c r="G161" s="200"/>
      <c r="H161" s="200">
        <v>15.85</v>
      </c>
      <c r="I161" s="200">
        <v>67</v>
      </c>
      <c r="J161" s="201" t="s">
        <v>662</v>
      </c>
      <c r="K161" s="200">
        <f t="shared" si="90"/>
        <v>-33.65</v>
      </c>
      <c r="L161" s="205">
        <f t="shared" si="91"/>
        <v>-0.67979797979797973</v>
      </c>
      <c r="M161" s="199" t="s">
        <v>601</v>
      </c>
      <c r="N161" s="206">
        <v>43627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27</v>
      </c>
      <c r="B162" s="186">
        <v>42093</v>
      </c>
      <c r="C162" s="186"/>
      <c r="D162" s="187" t="s">
        <v>663</v>
      </c>
      <c r="E162" s="188" t="s">
        <v>620</v>
      </c>
      <c r="F162" s="189">
        <v>183.5</v>
      </c>
      <c r="G162" s="188"/>
      <c r="H162" s="188">
        <v>219</v>
      </c>
      <c r="I162" s="190">
        <v>218</v>
      </c>
      <c r="J162" s="191" t="s">
        <v>664</v>
      </c>
      <c r="K162" s="192">
        <f t="shared" si="90"/>
        <v>35.5</v>
      </c>
      <c r="L162" s="193">
        <f t="shared" si="91"/>
        <v>0.19346049046321526</v>
      </c>
      <c r="M162" s="188" t="s">
        <v>589</v>
      </c>
      <c r="N162" s="194">
        <v>42103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28</v>
      </c>
      <c r="B163" s="186">
        <v>42114</v>
      </c>
      <c r="C163" s="186"/>
      <c r="D163" s="187" t="s">
        <v>665</v>
      </c>
      <c r="E163" s="188" t="s">
        <v>620</v>
      </c>
      <c r="F163" s="189">
        <f>(227+237)/2</f>
        <v>232</v>
      </c>
      <c r="G163" s="188"/>
      <c r="H163" s="188">
        <v>298</v>
      </c>
      <c r="I163" s="190">
        <v>298</v>
      </c>
      <c r="J163" s="191" t="s">
        <v>622</v>
      </c>
      <c r="K163" s="192">
        <f t="shared" si="90"/>
        <v>66</v>
      </c>
      <c r="L163" s="193">
        <f t="shared" si="91"/>
        <v>0.28448275862068967</v>
      </c>
      <c r="M163" s="188" t="s">
        <v>589</v>
      </c>
      <c r="N163" s="194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29</v>
      </c>
      <c r="B164" s="186">
        <v>42128</v>
      </c>
      <c r="C164" s="186"/>
      <c r="D164" s="187" t="s">
        <v>666</v>
      </c>
      <c r="E164" s="188" t="s">
        <v>591</v>
      </c>
      <c r="F164" s="189">
        <v>385</v>
      </c>
      <c r="G164" s="188"/>
      <c r="H164" s="188">
        <f>212.5+331</f>
        <v>543.5</v>
      </c>
      <c r="I164" s="190">
        <v>510</v>
      </c>
      <c r="J164" s="191" t="s">
        <v>667</v>
      </c>
      <c r="K164" s="192">
        <f t="shared" si="90"/>
        <v>158.5</v>
      </c>
      <c r="L164" s="193">
        <f t="shared" si="91"/>
        <v>0.41168831168831171</v>
      </c>
      <c r="M164" s="188" t="s">
        <v>589</v>
      </c>
      <c r="N164" s="194">
        <v>42235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30</v>
      </c>
      <c r="B165" s="186">
        <v>42128</v>
      </c>
      <c r="C165" s="186"/>
      <c r="D165" s="187" t="s">
        <v>668</v>
      </c>
      <c r="E165" s="188" t="s">
        <v>591</v>
      </c>
      <c r="F165" s="189">
        <v>115.5</v>
      </c>
      <c r="G165" s="188"/>
      <c r="H165" s="188">
        <v>146</v>
      </c>
      <c r="I165" s="190">
        <v>142</v>
      </c>
      <c r="J165" s="191" t="s">
        <v>669</v>
      </c>
      <c r="K165" s="192">
        <f t="shared" si="90"/>
        <v>30.5</v>
      </c>
      <c r="L165" s="193">
        <f t="shared" si="91"/>
        <v>0.26406926406926406</v>
      </c>
      <c r="M165" s="188" t="s">
        <v>589</v>
      </c>
      <c r="N165" s="194">
        <v>42202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31</v>
      </c>
      <c r="B166" s="186">
        <v>42151</v>
      </c>
      <c r="C166" s="186"/>
      <c r="D166" s="187" t="s">
        <v>670</v>
      </c>
      <c r="E166" s="188" t="s">
        <v>591</v>
      </c>
      <c r="F166" s="189">
        <v>237.5</v>
      </c>
      <c r="G166" s="188"/>
      <c r="H166" s="188">
        <v>279.5</v>
      </c>
      <c r="I166" s="190">
        <v>278</v>
      </c>
      <c r="J166" s="191" t="s">
        <v>622</v>
      </c>
      <c r="K166" s="192">
        <f t="shared" si="90"/>
        <v>42</v>
      </c>
      <c r="L166" s="193">
        <f t="shared" si="91"/>
        <v>0.17684210526315788</v>
      </c>
      <c r="M166" s="188" t="s">
        <v>589</v>
      </c>
      <c r="N166" s="194">
        <v>42222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32</v>
      </c>
      <c r="B167" s="186">
        <v>42174</v>
      </c>
      <c r="C167" s="186"/>
      <c r="D167" s="187" t="s">
        <v>641</v>
      </c>
      <c r="E167" s="188" t="s">
        <v>620</v>
      </c>
      <c r="F167" s="189">
        <v>340</v>
      </c>
      <c r="G167" s="188"/>
      <c r="H167" s="188">
        <v>448</v>
      </c>
      <c r="I167" s="190">
        <v>448</v>
      </c>
      <c r="J167" s="191" t="s">
        <v>622</v>
      </c>
      <c r="K167" s="192">
        <f t="shared" si="90"/>
        <v>108</v>
      </c>
      <c r="L167" s="193">
        <f t="shared" si="91"/>
        <v>0.31764705882352939</v>
      </c>
      <c r="M167" s="188" t="s">
        <v>589</v>
      </c>
      <c r="N167" s="194">
        <v>43018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33</v>
      </c>
      <c r="B168" s="186">
        <v>42191</v>
      </c>
      <c r="C168" s="186"/>
      <c r="D168" s="187" t="s">
        <v>671</v>
      </c>
      <c r="E168" s="188" t="s">
        <v>620</v>
      </c>
      <c r="F168" s="189">
        <v>390</v>
      </c>
      <c r="G168" s="188"/>
      <c r="H168" s="188">
        <v>460</v>
      </c>
      <c r="I168" s="190">
        <v>460</v>
      </c>
      <c r="J168" s="191" t="s">
        <v>622</v>
      </c>
      <c r="K168" s="192">
        <f t="shared" si="90"/>
        <v>70</v>
      </c>
      <c r="L168" s="193">
        <f t="shared" si="91"/>
        <v>0.17948717948717949</v>
      </c>
      <c r="M168" s="188" t="s">
        <v>589</v>
      </c>
      <c r="N168" s="194">
        <v>42478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34</v>
      </c>
      <c r="B169" s="196">
        <v>42195</v>
      </c>
      <c r="C169" s="196"/>
      <c r="D169" s="197" t="s">
        <v>672</v>
      </c>
      <c r="E169" s="198" t="s">
        <v>620</v>
      </c>
      <c r="F169" s="199">
        <v>122.5</v>
      </c>
      <c r="G169" s="199"/>
      <c r="H169" s="200">
        <v>61</v>
      </c>
      <c r="I169" s="200">
        <v>172</v>
      </c>
      <c r="J169" s="201" t="s">
        <v>673</v>
      </c>
      <c r="K169" s="202">
        <f t="shared" si="90"/>
        <v>-61.5</v>
      </c>
      <c r="L169" s="203">
        <f t="shared" si="91"/>
        <v>-0.50204081632653064</v>
      </c>
      <c r="M169" s="199" t="s">
        <v>601</v>
      </c>
      <c r="N169" s="196">
        <v>43333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35</v>
      </c>
      <c r="B170" s="186">
        <v>42219</v>
      </c>
      <c r="C170" s="186"/>
      <c r="D170" s="187" t="s">
        <v>674</v>
      </c>
      <c r="E170" s="188" t="s">
        <v>620</v>
      </c>
      <c r="F170" s="189">
        <v>297.5</v>
      </c>
      <c r="G170" s="188"/>
      <c r="H170" s="188">
        <v>350</v>
      </c>
      <c r="I170" s="190">
        <v>360</v>
      </c>
      <c r="J170" s="191" t="s">
        <v>675</v>
      </c>
      <c r="K170" s="192">
        <f t="shared" si="90"/>
        <v>52.5</v>
      </c>
      <c r="L170" s="193">
        <f t="shared" si="91"/>
        <v>0.17647058823529413</v>
      </c>
      <c r="M170" s="188" t="s">
        <v>589</v>
      </c>
      <c r="N170" s="194">
        <v>42232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36</v>
      </c>
      <c r="B171" s="186">
        <v>42219</v>
      </c>
      <c r="C171" s="186"/>
      <c r="D171" s="187" t="s">
        <v>676</v>
      </c>
      <c r="E171" s="188" t="s">
        <v>620</v>
      </c>
      <c r="F171" s="189">
        <v>115.5</v>
      </c>
      <c r="G171" s="188"/>
      <c r="H171" s="188">
        <v>149</v>
      </c>
      <c r="I171" s="190">
        <v>140</v>
      </c>
      <c r="J171" s="191" t="s">
        <v>677</v>
      </c>
      <c r="K171" s="192">
        <f t="shared" si="90"/>
        <v>33.5</v>
      </c>
      <c r="L171" s="193">
        <f t="shared" si="91"/>
        <v>0.29004329004329005</v>
      </c>
      <c r="M171" s="188" t="s">
        <v>589</v>
      </c>
      <c r="N171" s="194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37</v>
      </c>
      <c r="B172" s="186">
        <v>42251</v>
      </c>
      <c r="C172" s="186"/>
      <c r="D172" s="187" t="s">
        <v>670</v>
      </c>
      <c r="E172" s="188" t="s">
        <v>620</v>
      </c>
      <c r="F172" s="189">
        <v>226</v>
      </c>
      <c r="G172" s="188"/>
      <c r="H172" s="188">
        <v>292</v>
      </c>
      <c r="I172" s="190">
        <v>292</v>
      </c>
      <c r="J172" s="191" t="s">
        <v>678</v>
      </c>
      <c r="K172" s="192">
        <f t="shared" si="90"/>
        <v>66</v>
      </c>
      <c r="L172" s="193">
        <f t="shared" si="91"/>
        <v>0.29203539823008851</v>
      </c>
      <c r="M172" s="188" t="s">
        <v>589</v>
      </c>
      <c r="N172" s="194">
        <v>42286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38</v>
      </c>
      <c r="B173" s="186">
        <v>42254</v>
      </c>
      <c r="C173" s="186"/>
      <c r="D173" s="187" t="s">
        <v>665</v>
      </c>
      <c r="E173" s="188" t="s">
        <v>620</v>
      </c>
      <c r="F173" s="189">
        <v>232.5</v>
      </c>
      <c r="G173" s="188"/>
      <c r="H173" s="188">
        <v>312.5</v>
      </c>
      <c r="I173" s="190">
        <v>310</v>
      </c>
      <c r="J173" s="191" t="s">
        <v>622</v>
      </c>
      <c r="K173" s="192">
        <f t="shared" si="90"/>
        <v>80</v>
      </c>
      <c r="L173" s="193">
        <f t="shared" si="91"/>
        <v>0.34408602150537637</v>
      </c>
      <c r="M173" s="188" t="s">
        <v>589</v>
      </c>
      <c r="N173" s="194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39</v>
      </c>
      <c r="B174" s="186">
        <v>42268</v>
      </c>
      <c r="C174" s="186"/>
      <c r="D174" s="187" t="s">
        <v>679</v>
      </c>
      <c r="E174" s="188" t="s">
        <v>620</v>
      </c>
      <c r="F174" s="189">
        <v>196.5</v>
      </c>
      <c r="G174" s="188"/>
      <c r="H174" s="188">
        <v>238</v>
      </c>
      <c r="I174" s="190">
        <v>238</v>
      </c>
      <c r="J174" s="191" t="s">
        <v>678</v>
      </c>
      <c r="K174" s="192">
        <f t="shared" si="90"/>
        <v>41.5</v>
      </c>
      <c r="L174" s="193">
        <f t="shared" si="91"/>
        <v>0.21119592875318066</v>
      </c>
      <c r="M174" s="188" t="s">
        <v>589</v>
      </c>
      <c r="N174" s="194">
        <v>42291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40</v>
      </c>
      <c r="B175" s="186">
        <v>42271</v>
      </c>
      <c r="C175" s="186"/>
      <c r="D175" s="187" t="s">
        <v>619</v>
      </c>
      <c r="E175" s="188" t="s">
        <v>620</v>
      </c>
      <c r="F175" s="189">
        <v>65</v>
      </c>
      <c r="G175" s="188"/>
      <c r="H175" s="188">
        <v>82</v>
      </c>
      <c r="I175" s="190">
        <v>82</v>
      </c>
      <c r="J175" s="191" t="s">
        <v>678</v>
      </c>
      <c r="K175" s="192">
        <f t="shared" si="90"/>
        <v>17</v>
      </c>
      <c r="L175" s="193">
        <f t="shared" si="91"/>
        <v>0.26153846153846155</v>
      </c>
      <c r="M175" s="188" t="s">
        <v>589</v>
      </c>
      <c r="N175" s="194">
        <v>42578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41</v>
      </c>
      <c r="B176" s="186">
        <v>42291</v>
      </c>
      <c r="C176" s="186"/>
      <c r="D176" s="187" t="s">
        <v>680</v>
      </c>
      <c r="E176" s="188" t="s">
        <v>620</v>
      </c>
      <c r="F176" s="189">
        <v>144</v>
      </c>
      <c r="G176" s="188"/>
      <c r="H176" s="188">
        <v>182.5</v>
      </c>
      <c r="I176" s="190">
        <v>181</v>
      </c>
      <c r="J176" s="191" t="s">
        <v>678</v>
      </c>
      <c r="K176" s="192">
        <f t="shared" si="90"/>
        <v>38.5</v>
      </c>
      <c r="L176" s="193">
        <f t="shared" si="91"/>
        <v>0.2673611111111111</v>
      </c>
      <c r="M176" s="188" t="s">
        <v>589</v>
      </c>
      <c r="N176" s="194">
        <v>42817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42</v>
      </c>
      <c r="B177" s="186">
        <v>42291</v>
      </c>
      <c r="C177" s="186"/>
      <c r="D177" s="187" t="s">
        <v>681</v>
      </c>
      <c r="E177" s="188" t="s">
        <v>620</v>
      </c>
      <c r="F177" s="189">
        <v>264</v>
      </c>
      <c r="G177" s="188"/>
      <c r="H177" s="188">
        <v>311</v>
      </c>
      <c r="I177" s="190">
        <v>311</v>
      </c>
      <c r="J177" s="191" t="s">
        <v>678</v>
      </c>
      <c r="K177" s="192">
        <f t="shared" si="90"/>
        <v>47</v>
      </c>
      <c r="L177" s="193">
        <f t="shared" si="91"/>
        <v>0.17803030303030304</v>
      </c>
      <c r="M177" s="188" t="s">
        <v>589</v>
      </c>
      <c r="N177" s="194">
        <v>42604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43</v>
      </c>
      <c r="B178" s="186">
        <v>42318</v>
      </c>
      <c r="C178" s="186"/>
      <c r="D178" s="187" t="s">
        <v>682</v>
      </c>
      <c r="E178" s="188" t="s">
        <v>591</v>
      </c>
      <c r="F178" s="189">
        <v>549.5</v>
      </c>
      <c r="G178" s="188"/>
      <c r="H178" s="188">
        <v>630</v>
      </c>
      <c r="I178" s="190">
        <v>630</v>
      </c>
      <c r="J178" s="191" t="s">
        <v>678</v>
      </c>
      <c r="K178" s="192">
        <f t="shared" si="90"/>
        <v>80.5</v>
      </c>
      <c r="L178" s="193">
        <f t="shared" si="91"/>
        <v>0.1464968152866242</v>
      </c>
      <c r="M178" s="188" t="s">
        <v>589</v>
      </c>
      <c r="N178" s="194">
        <v>42419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44</v>
      </c>
      <c r="B179" s="186">
        <v>42342</v>
      </c>
      <c r="C179" s="186"/>
      <c r="D179" s="187" t="s">
        <v>683</v>
      </c>
      <c r="E179" s="188" t="s">
        <v>620</v>
      </c>
      <c r="F179" s="189">
        <v>1027.5</v>
      </c>
      <c r="G179" s="188"/>
      <c r="H179" s="188">
        <v>1315</v>
      </c>
      <c r="I179" s="190">
        <v>1250</v>
      </c>
      <c r="J179" s="191" t="s">
        <v>678</v>
      </c>
      <c r="K179" s="192">
        <f t="shared" si="90"/>
        <v>287.5</v>
      </c>
      <c r="L179" s="193">
        <f t="shared" si="91"/>
        <v>0.27980535279805352</v>
      </c>
      <c r="M179" s="188" t="s">
        <v>589</v>
      </c>
      <c r="N179" s="194">
        <v>43244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45</v>
      </c>
      <c r="B180" s="186">
        <v>42367</v>
      </c>
      <c r="C180" s="186"/>
      <c r="D180" s="187" t="s">
        <v>684</v>
      </c>
      <c r="E180" s="188" t="s">
        <v>620</v>
      </c>
      <c r="F180" s="189">
        <v>465</v>
      </c>
      <c r="G180" s="188"/>
      <c r="H180" s="188">
        <v>540</v>
      </c>
      <c r="I180" s="190">
        <v>540</v>
      </c>
      <c r="J180" s="191" t="s">
        <v>678</v>
      </c>
      <c r="K180" s="192">
        <f t="shared" si="90"/>
        <v>75</v>
      </c>
      <c r="L180" s="193">
        <f t="shared" si="91"/>
        <v>0.16129032258064516</v>
      </c>
      <c r="M180" s="188" t="s">
        <v>589</v>
      </c>
      <c r="N180" s="194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46</v>
      </c>
      <c r="B181" s="186">
        <v>42380</v>
      </c>
      <c r="C181" s="186"/>
      <c r="D181" s="187" t="s">
        <v>381</v>
      </c>
      <c r="E181" s="188" t="s">
        <v>591</v>
      </c>
      <c r="F181" s="189">
        <v>81</v>
      </c>
      <c r="G181" s="188"/>
      <c r="H181" s="188">
        <v>110</v>
      </c>
      <c r="I181" s="190">
        <v>110</v>
      </c>
      <c r="J181" s="191" t="s">
        <v>678</v>
      </c>
      <c r="K181" s="192">
        <f t="shared" si="90"/>
        <v>29</v>
      </c>
      <c r="L181" s="193">
        <f t="shared" si="91"/>
        <v>0.35802469135802467</v>
      </c>
      <c r="M181" s="188" t="s">
        <v>589</v>
      </c>
      <c r="N181" s="194">
        <v>42745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47</v>
      </c>
      <c r="B182" s="186">
        <v>42382</v>
      </c>
      <c r="C182" s="186"/>
      <c r="D182" s="187" t="s">
        <v>685</v>
      </c>
      <c r="E182" s="188" t="s">
        <v>591</v>
      </c>
      <c r="F182" s="189">
        <v>417.5</v>
      </c>
      <c r="G182" s="188"/>
      <c r="H182" s="188">
        <v>547</v>
      </c>
      <c r="I182" s="190">
        <v>535</v>
      </c>
      <c r="J182" s="191" t="s">
        <v>678</v>
      </c>
      <c r="K182" s="192">
        <f t="shared" si="90"/>
        <v>129.5</v>
      </c>
      <c r="L182" s="193">
        <f t="shared" si="91"/>
        <v>0.31017964071856285</v>
      </c>
      <c r="M182" s="188" t="s">
        <v>589</v>
      </c>
      <c r="N182" s="194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48</v>
      </c>
      <c r="B183" s="186">
        <v>42408</v>
      </c>
      <c r="C183" s="186"/>
      <c r="D183" s="187" t="s">
        <v>686</v>
      </c>
      <c r="E183" s="188" t="s">
        <v>620</v>
      </c>
      <c r="F183" s="189">
        <v>650</v>
      </c>
      <c r="G183" s="188"/>
      <c r="H183" s="188">
        <v>800</v>
      </c>
      <c r="I183" s="190">
        <v>800</v>
      </c>
      <c r="J183" s="191" t="s">
        <v>678</v>
      </c>
      <c r="K183" s="192">
        <f t="shared" si="90"/>
        <v>150</v>
      </c>
      <c r="L183" s="193">
        <f t="shared" si="91"/>
        <v>0.23076923076923078</v>
      </c>
      <c r="M183" s="188" t="s">
        <v>589</v>
      </c>
      <c r="N183" s="194">
        <v>43154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49</v>
      </c>
      <c r="B184" s="186">
        <v>42433</v>
      </c>
      <c r="C184" s="186"/>
      <c r="D184" s="187" t="s">
        <v>210</v>
      </c>
      <c r="E184" s="188" t="s">
        <v>620</v>
      </c>
      <c r="F184" s="189">
        <v>437.5</v>
      </c>
      <c r="G184" s="188"/>
      <c r="H184" s="188">
        <v>504.5</v>
      </c>
      <c r="I184" s="190">
        <v>522</v>
      </c>
      <c r="J184" s="191" t="s">
        <v>687</v>
      </c>
      <c r="K184" s="192">
        <f t="shared" si="90"/>
        <v>67</v>
      </c>
      <c r="L184" s="193">
        <f t="shared" si="91"/>
        <v>0.15314285714285714</v>
      </c>
      <c r="M184" s="188" t="s">
        <v>589</v>
      </c>
      <c r="N184" s="194">
        <v>42480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50</v>
      </c>
      <c r="B185" s="186">
        <v>42438</v>
      </c>
      <c r="C185" s="186"/>
      <c r="D185" s="187" t="s">
        <v>688</v>
      </c>
      <c r="E185" s="188" t="s">
        <v>620</v>
      </c>
      <c r="F185" s="189">
        <v>189.5</v>
      </c>
      <c r="G185" s="188"/>
      <c r="H185" s="188">
        <v>218</v>
      </c>
      <c r="I185" s="190">
        <v>218</v>
      </c>
      <c r="J185" s="191" t="s">
        <v>678</v>
      </c>
      <c r="K185" s="192">
        <f t="shared" si="90"/>
        <v>28.5</v>
      </c>
      <c r="L185" s="193">
        <f t="shared" si="91"/>
        <v>0.15039577836411611</v>
      </c>
      <c r="M185" s="188" t="s">
        <v>589</v>
      </c>
      <c r="N185" s="194">
        <v>43034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51</v>
      </c>
      <c r="B186" s="196">
        <v>42471</v>
      </c>
      <c r="C186" s="196"/>
      <c r="D186" s="204" t="s">
        <v>689</v>
      </c>
      <c r="E186" s="199" t="s">
        <v>620</v>
      </c>
      <c r="F186" s="199">
        <v>36.5</v>
      </c>
      <c r="G186" s="200"/>
      <c r="H186" s="200">
        <v>15.85</v>
      </c>
      <c r="I186" s="200">
        <v>60</v>
      </c>
      <c r="J186" s="201" t="s">
        <v>690</v>
      </c>
      <c r="K186" s="202">
        <f t="shared" si="90"/>
        <v>-20.65</v>
      </c>
      <c r="L186" s="203">
        <f t="shared" si="91"/>
        <v>-0.5657534246575342</v>
      </c>
      <c r="M186" s="199" t="s">
        <v>601</v>
      </c>
      <c r="N186" s="207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52</v>
      </c>
      <c r="B187" s="186">
        <v>42472</v>
      </c>
      <c r="C187" s="186"/>
      <c r="D187" s="187" t="s">
        <v>691</v>
      </c>
      <c r="E187" s="188" t="s">
        <v>620</v>
      </c>
      <c r="F187" s="189">
        <v>93</v>
      </c>
      <c r="G187" s="188"/>
      <c r="H187" s="188">
        <v>149</v>
      </c>
      <c r="I187" s="190">
        <v>140</v>
      </c>
      <c r="J187" s="191" t="s">
        <v>692</v>
      </c>
      <c r="K187" s="192">
        <f t="shared" si="90"/>
        <v>56</v>
      </c>
      <c r="L187" s="193">
        <f t="shared" si="91"/>
        <v>0.60215053763440862</v>
      </c>
      <c r="M187" s="188" t="s">
        <v>589</v>
      </c>
      <c r="N187" s="194">
        <v>42740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53</v>
      </c>
      <c r="B188" s="186">
        <v>42472</v>
      </c>
      <c r="C188" s="186"/>
      <c r="D188" s="187" t="s">
        <v>693</v>
      </c>
      <c r="E188" s="188" t="s">
        <v>620</v>
      </c>
      <c r="F188" s="189">
        <v>130</v>
      </c>
      <c r="G188" s="188"/>
      <c r="H188" s="188">
        <v>150</v>
      </c>
      <c r="I188" s="190" t="s">
        <v>694</v>
      </c>
      <c r="J188" s="191" t="s">
        <v>678</v>
      </c>
      <c r="K188" s="192">
        <f t="shared" si="90"/>
        <v>20</v>
      </c>
      <c r="L188" s="193">
        <f t="shared" si="91"/>
        <v>0.15384615384615385</v>
      </c>
      <c r="M188" s="188" t="s">
        <v>589</v>
      </c>
      <c r="N188" s="194">
        <v>42564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54</v>
      </c>
      <c r="B189" s="186">
        <v>42473</v>
      </c>
      <c r="C189" s="186"/>
      <c r="D189" s="187" t="s">
        <v>695</v>
      </c>
      <c r="E189" s="188" t="s">
        <v>620</v>
      </c>
      <c r="F189" s="189">
        <v>196</v>
      </c>
      <c r="G189" s="188"/>
      <c r="H189" s="188">
        <v>299</v>
      </c>
      <c r="I189" s="190">
        <v>299</v>
      </c>
      <c r="J189" s="191" t="s">
        <v>678</v>
      </c>
      <c r="K189" s="192">
        <v>103</v>
      </c>
      <c r="L189" s="193">
        <v>0.52551020408163296</v>
      </c>
      <c r="M189" s="188" t="s">
        <v>589</v>
      </c>
      <c r="N189" s="194">
        <v>42620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55</v>
      </c>
      <c r="B190" s="186">
        <v>42473</v>
      </c>
      <c r="C190" s="186"/>
      <c r="D190" s="187" t="s">
        <v>696</v>
      </c>
      <c r="E190" s="188" t="s">
        <v>620</v>
      </c>
      <c r="F190" s="189">
        <v>88</v>
      </c>
      <c r="G190" s="188"/>
      <c r="H190" s="188">
        <v>103</v>
      </c>
      <c r="I190" s="190">
        <v>103</v>
      </c>
      <c r="J190" s="191" t="s">
        <v>678</v>
      </c>
      <c r="K190" s="192">
        <v>15</v>
      </c>
      <c r="L190" s="193">
        <v>0.170454545454545</v>
      </c>
      <c r="M190" s="188" t="s">
        <v>589</v>
      </c>
      <c r="N190" s="194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56</v>
      </c>
      <c r="B191" s="186">
        <v>42492</v>
      </c>
      <c r="C191" s="186"/>
      <c r="D191" s="187" t="s">
        <v>697</v>
      </c>
      <c r="E191" s="188" t="s">
        <v>620</v>
      </c>
      <c r="F191" s="189">
        <v>127.5</v>
      </c>
      <c r="G191" s="188"/>
      <c r="H191" s="188">
        <v>148</v>
      </c>
      <c r="I191" s="190" t="s">
        <v>698</v>
      </c>
      <c r="J191" s="191" t="s">
        <v>678</v>
      </c>
      <c r="K191" s="192">
        <f t="shared" ref="K191:K195" si="92">H191-F191</f>
        <v>20.5</v>
      </c>
      <c r="L191" s="193">
        <f t="shared" ref="L191:L195" si="93">K191/F191</f>
        <v>0.16078431372549021</v>
      </c>
      <c r="M191" s="188" t="s">
        <v>589</v>
      </c>
      <c r="N191" s="194">
        <v>42564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57</v>
      </c>
      <c r="B192" s="186">
        <v>42493</v>
      </c>
      <c r="C192" s="186"/>
      <c r="D192" s="187" t="s">
        <v>699</v>
      </c>
      <c r="E192" s="188" t="s">
        <v>620</v>
      </c>
      <c r="F192" s="189">
        <v>675</v>
      </c>
      <c r="G192" s="188"/>
      <c r="H192" s="188">
        <v>815</v>
      </c>
      <c r="I192" s="190" t="s">
        <v>700</v>
      </c>
      <c r="J192" s="191" t="s">
        <v>678</v>
      </c>
      <c r="K192" s="192">
        <f t="shared" si="92"/>
        <v>140</v>
      </c>
      <c r="L192" s="193">
        <f t="shared" si="93"/>
        <v>0.2074074074074074</v>
      </c>
      <c r="M192" s="188" t="s">
        <v>589</v>
      </c>
      <c r="N192" s="194">
        <v>43154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5">
        <v>58</v>
      </c>
      <c r="B193" s="196">
        <v>42522</v>
      </c>
      <c r="C193" s="196"/>
      <c r="D193" s="197" t="s">
        <v>701</v>
      </c>
      <c r="E193" s="198" t="s">
        <v>620</v>
      </c>
      <c r="F193" s="199">
        <v>500</v>
      </c>
      <c r="G193" s="199"/>
      <c r="H193" s="200">
        <v>232.5</v>
      </c>
      <c r="I193" s="200" t="s">
        <v>702</v>
      </c>
      <c r="J193" s="201" t="s">
        <v>703</v>
      </c>
      <c r="K193" s="202">
        <f t="shared" si="92"/>
        <v>-267.5</v>
      </c>
      <c r="L193" s="203">
        <f t="shared" si="93"/>
        <v>-0.53500000000000003</v>
      </c>
      <c r="M193" s="199" t="s">
        <v>601</v>
      </c>
      <c r="N193" s="196">
        <v>43735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59</v>
      </c>
      <c r="B194" s="186">
        <v>42527</v>
      </c>
      <c r="C194" s="186"/>
      <c r="D194" s="187" t="s">
        <v>540</v>
      </c>
      <c r="E194" s="188" t="s">
        <v>620</v>
      </c>
      <c r="F194" s="189">
        <v>110</v>
      </c>
      <c r="G194" s="188"/>
      <c r="H194" s="188">
        <v>126.5</v>
      </c>
      <c r="I194" s="190">
        <v>125</v>
      </c>
      <c r="J194" s="191" t="s">
        <v>629</v>
      </c>
      <c r="K194" s="192">
        <f t="shared" si="92"/>
        <v>16.5</v>
      </c>
      <c r="L194" s="193">
        <f t="shared" si="93"/>
        <v>0.15</v>
      </c>
      <c r="M194" s="188" t="s">
        <v>589</v>
      </c>
      <c r="N194" s="194">
        <v>42552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60</v>
      </c>
      <c r="B195" s="186">
        <v>42538</v>
      </c>
      <c r="C195" s="186"/>
      <c r="D195" s="187" t="s">
        <v>704</v>
      </c>
      <c r="E195" s="188" t="s">
        <v>620</v>
      </c>
      <c r="F195" s="189">
        <v>44</v>
      </c>
      <c r="G195" s="188"/>
      <c r="H195" s="188">
        <v>69.5</v>
      </c>
      <c r="I195" s="190">
        <v>69.5</v>
      </c>
      <c r="J195" s="191" t="s">
        <v>705</v>
      </c>
      <c r="K195" s="192">
        <f t="shared" si="92"/>
        <v>25.5</v>
      </c>
      <c r="L195" s="193">
        <f t="shared" si="93"/>
        <v>0.57954545454545459</v>
      </c>
      <c r="M195" s="188" t="s">
        <v>589</v>
      </c>
      <c r="N195" s="194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61</v>
      </c>
      <c r="B196" s="186">
        <v>42549</v>
      </c>
      <c r="C196" s="186"/>
      <c r="D196" s="187" t="s">
        <v>706</v>
      </c>
      <c r="E196" s="188" t="s">
        <v>620</v>
      </c>
      <c r="F196" s="189">
        <v>262.5</v>
      </c>
      <c r="G196" s="188"/>
      <c r="H196" s="188">
        <v>340</v>
      </c>
      <c r="I196" s="190">
        <v>333</v>
      </c>
      <c r="J196" s="191" t="s">
        <v>707</v>
      </c>
      <c r="K196" s="192">
        <v>77.5</v>
      </c>
      <c r="L196" s="193">
        <v>0.29523809523809502</v>
      </c>
      <c r="M196" s="188" t="s">
        <v>589</v>
      </c>
      <c r="N196" s="194">
        <v>43017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62</v>
      </c>
      <c r="B197" s="186">
        <v>42549</v>
      </c>
      <c r="C197" s="186"/>
      <c r="D197" s="187" t="s">
        <v>708</v>
      </c>
      <c r="E197" s="188" t="s">
        <v>620</v>
      </c>
      <c r="F197" s="189">
        <v>840</v>
      </c>
      <c r="G197" s="188"/>
      <c r="H197" s="188">
        <v>1230</v>
      </c>
      <c r="I197" s="190">
        <v>1230</v>
      </c>
      <c r="J197" s="191" t="s">
        <v>678</v>
      </c>
      <c r="K197" s="192">
        <v>390</v>
      </c>
      <c r="L197" s="193">
        <v>0.46428571428571402</v>
      </c>
      <c r="M197" s="188" t="s">
        <v>589</v>
      </c>
      <c r="N197" s="194">
        <v>42649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8">
        <v>63</v>
      </c>
      <c r="B198" s="209">
        <v>42556</v>
      </c>
      <c r="C198" s="209"/>
      <c r="D198" s="210" t="s">
        <v>709</v>
      </c>
      <c r="E198" s="211" t="s">
        <v>620</v>
      </c>
      <c r="F198" s="211">
        <v>395</v>
      </c>
      <c r="G198" s="212"/>
      <c r="H198" s="212">
        <f>(468.5+342.5)/2</f>
        <v>405.5</v>
      </c>
      <c r="I198" s="212">
        <v>510</v>
      </c>
      <c r="J198" s="213" t="s">
        <v>710</v>
      </c>
      <c r="K198" s="214">
        <f t="shared" ref="K198:K204" si="94">H198-F198</f>
        <v>10.5</v>
      </c>
      <c r="L198" s="215">
        <f t="shared" ref="L198:L204" si="95">K198/F198</f>
        <v>2.6582278481012658E-2</v>
      </c>
      <c r="M198" s="211" t="s">
        <v>711</v>
      </c>
      <c r="N198" s="209">
        <v>43606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5">
        <v>64</v>
      </c>
      <c r="B199" s="196">
        <v>42584</v>
      </c>
      <c r="C199" s="196"/>
      <c r="D199" s="197" t="s">
        <v>712</v>
      </c>
      <c r="E199" s="198" t="s">
        <v>591</v>
      </c>
      <c r="F199" s="199">
        <f>169.5-12.8</f>
        <v>156.69999999999999</v>
      </c>
      <c r="G199" s="199"/>
      <c r="H199" s="200">
        <v>77</v>
      </c>
      <c r="I199" s="200" t="s">
        <v>713</v>
      </c>
      <c r="J199" s="201" t="s">
        <v>714</v>
      </c>
      <c r="K199" s="202">
        <f t="shared" si="94"/>
        <v>-79.699999999999989</v>
      </c>
      <c r="L199" s="203">
        <f t="shared" si="95"/>
        <v>-0.50861518825781749</v>
      </c>
      <c r="M199" s="199" t="s">
        <v>601</v>
      </c>
      <c r="N199" s="196">
        <v>43522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5">
        <v>65</v>
      </c>
      <c r="B200" s="196">
        <v>42586</v>
      </c>
      <c r="C200" s="196"/>
      <c r="D200" s="197" t="s">
        <v>715</v>
      </c>
      <c r="E200" s="198" t="s">
        <v>620</v>
      </c>
      <c r="F200" s="199">
        <v>400</v>
      </c>
      <c r="G200" s="199"/>
      <c r="H200" s="200">
        <v>305</v>
      </c>
      <c r="I200" s="200">
        <v>475</v>
      </c>
      <c r="J200" s="201" t="s">
        <v>716</v>
      </c>
      <c r="K200" s="202">
        <f t="shared" si="94"/>
        <v>-95</v>
      </c>
      <c r="L200" s="203">
        <f t="shared" si="95"/>
        <v>-0.23749999999999999</v>
      </c>
      <c r="M200" s="199" t="s">
        <v>601</v>
      </c>
      <c r="N200" s="196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66</v>
      </c>
      <c r="B201" s="186">
        <v>42593</v>
      </c>
      <c r="C201" s="186"/>
      <c r="D201" s="187" t="s">
        <v>717</v>
      </c>
      <c r="E201" s="188" t="s">
        <v>620</v>
      </c>
      <c r="F201" s="189">
        <v>86.5</v>
      </c>
      <c r="G201" s="188"/>
      <c r="H201" s="188">
        <v>130</v>
      </c>
      <c r="I201" s="190">
        <v>130</v>
      </c>
      <c r="J201" s="191" t="s">
        <v>718</v>
      </c>
      <c r="K201" s="192">
        <f t="shared" si="94"/>
        <v>43.5</v>
      </c>
      <c r="L201" s="193">
        <f t="shared" si="95"/>
        <v>0.50289017341040465</v>
      </c>
      <c r="M201" s="188" t="s">
        <v>589</v>
      </c>
      <c r="N201" s="194">
        <v>43091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5">
        <v>67</v>
      </c>
      <c r="B202" s="196">
        <v>42600</v>
      </c>
      <c r="C202" s="196"/>
      <c r="D202" s="197" t="s">
        <v>109</v>
      </c>
      <c r="E202" s="198" t="s">
        <v>620</v>
      </c>
      <c r="F202" s="199">
        <v>133.5</v>
      </c>
      <c r="G202" s="199"/>
      <c r="H202" s="200">
        <v>126.5</v>
      </c>
      <c r="I202" s="200">
        <v>178</v>
      </c>
      <c r="J202" s="201" t="s">
        <v>719</v>
      </c>
      <c r="K202" s="202">
        <f t="shared" si="94"/>
        <v>-7</v>
      </c>
      <c r="L202" s="203">
        <f t="shared" si="95"/>
        <v>-5.2434456928838954E-2</v>
      </c>
      <c r="M202" s="199" t="s">
        <v>601</v>
      </c>
      <c r="N202" s="196">
        <v>42615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68</v>
      </c>
      <c r="B203" s="186">
        <v>42613</v>
      </c>
      <c r="C203" s="186"/>
      <c r="D203" s="187" t="s">
        <v>720</v>
      </c>
      <c r="E203" s="188" t="s">
        <v>620</v>
      </c>
      <c r="F203" s="189">
        <v>560</v>
      </c>
      <c r="G203" s="188"/>
      <c r="H203" s="188">
        <v>725</v>
      </c>
      <c r="I203" s="190">
        <v>725</v>
      </c>
      <c r="J203" s="191" t="s">
        <v>622</v>
      </c>
      <c r="K203" s="192">
        <f t="shared" si="94"/>
        <v>165</v>
      </c>
      <c r="L203" s="193">
        <f t="shared" si="95"/>
        <v>0.29464285714285715</v>
      </c>
      <c r="M203" s="188" t="s">
        <v>589</v>
      </c>
      <c r="N203" s="194">
        <v>42456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69</v>
      </c>
      <c r="B204" s="186">
        <v>42614</v>
      </c>
      <c r="C204" s="186"/>
      <c r="D204" s="187" t="s">
        <v>721</v>
      </c>
      <c r="E204" s="188" t="s">
        <v>620</v>
      </c>
      <c r="F204" s="189">
        <v>160.5</v>
      </c>
      <c r="G204" s="188"/>
      <c r="H204" s="188">
        <v>210</v>
      </c>
      <c r="I204" s="190">
        <v>210</v>
      </c>
      <c r="J204" s="191" t="s">
        <v>622</v>
      </c>
      <c r="K204" s="192">
        <f t="shared" si="94"/>
        <v>49.5</v>
      </c>
      <c r="L204" s="193">
        <f t="shared" si="95"/>
        <v>0.30841121495327101</v>
      </c>
      <c r="M204" s="188" t="s">
        <v>589</v>
      </c>
      <c r="N204" s="194">
        <v>42871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70</v>
      </c>
      <c r="B205" s="186">
        <v>42646</v>
      </c>
      <c r="C205" s="186"/>
      <c r="D205" s="187" t="s">
        <v>395</v>
      </c>
      <c r="E205" s="188" t="s">
        <v>620</v>
      </c>
      <c r="F205" s="189">
        <v>430</v>
      </c>
      <c r="G205" s="188"/>
      <c r="H205" s="188">
        <v>596</v>
      </c>
      <c r="I205" s="190">
        <v>575</v>
      </c>
      <c r="J205" s="191" t="s">
        <v>722</v>
      </c>
      <c r="K205" s="192">
        <v>166</v>
      </c>
      <c r="L205" s="193">
        <v>0.38604651162790699</v>
      </c>
      <c r="M205" s="188" t="s">
        <v>589</v>
      </c>
      <c r="N205" s="194">
        <v>42769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71</v>
      </c>
      <c r="B206" s="186">
        <v>42657</v>
      </c>
      <c r="C206" s="186"/>
      <c r="D206" s="187" t="s">
        <v>723</v>
      </c>
      <c r="E206" s="188" t="s">
        <v>620</v>
      </c>
      <c r="F206" s="189">
        <v>280</v>
      </c>
      <c r="G206" s="188"/>
      <c r="H206" s="188">
        <v>345</v>
      </c>
      <c r="I206" s="190">
        <v>345</v>
      </c>
      <c r="J206" s="191" t="s">
        <v>622</v>
      </c>
      <c r="K206" s="192">
        <f t="shared" ref="K206:K211" si="96">H206-F206</f>
        <v>65</v>
      </c>
      <c r="L206" s="193">
        <f t="shared" ref="L206:L207" si="97">K206/F206</f>
        <v>0.23214285714285715</v>
      </c>
      <c r="M206" s="188" t="s">
        <v>589</v>
      </c>
      <c r="N206" s="194">
        <v>42814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72</v>
      </c>
      <c r="B207" s="186">
        <v>42657</v>
      </c>
      <c r="C207" s="186"/>
      <c r="D207" s="187" t="s">
        <v>724</v>
      </c>
      <c r="E207" s="188" t="s">
        <v>620</v>
      </c>
      <c r="F207" s="189">
        <v>245</v>
      </c>
      <c r="G207" s="188"/>
      <c r="H207" s="188">
        <v>325.5</v>
      </c>
      <c r="I207" s="190">
        <v>330</v>
      </c>
      <c r="J207" s="191" t="s">
        <v>725</v>
      </c>
      <c r="K207" s="192">
        <f t="shared" si="96"/>
        <v>80.5</v>
      </c>
      <c r="L207" s="193">
        <f t="shared" si="97"/>
        <v>0.32857142857142857</v>
      </c>
      <c r="M207" s="188" t="s">
        <v>589</v>
      </c>
      <c r="N207" s="194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73</v>
      </c>
      <c r="B208" s="186">
        <v>42660</v>
      </c>
      <c r="C208" s="186"/>
      <c r="D208" s="187" t="s">
        <v>345</v>
      </c>
      <c r="E208" s="188" t="s">
        <v>620</v>
      </c>
      <c r="F208" s="189">
        <v>125</v>
      </c>
      <c r="G208" s="188"/>
      <c r="H208" s="188">
        <v>160</v>
      </c>
      <c r="I208" s="190">
        <v>160</v>
      </c>
      <c r="J208" s="191" t="s">
        <v>678</v>
      </c>
      <c r="K208" s="192">
        <f t="shared" si="96"/>
        <v>35</v>
      </c>
      <c r="L208" s="193">
        <v>0.28000000000000003</v>
      </c>
      <c r="M208" s="188" t="s">
        <v>589</v>
      </c>
      <c r="N208" s="194">
        <v>42803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74</v>
      </c>
      <c r="B209" s="186">
        <v>42660</v>
      </c>
      <c r="C209" s="186"/>
      <c r="D209" s="187" t="s">
        <v>468</v>
      </c>
      <c r="E209" s="188" t="s">
        <v>620</v>
      </c>
      <c r="F209" s="189">
        <v>114</v>
      </c>
      <c r="G209" s="188"/>
      <c r="H209" s="188">
        <v>145</v>
      </c>
      <c r="I209" s="190">
        <v>145</v>
      </c>
      <c r="J209" s="191" t="s">
        <v>678</v>
      </c>
      <c r="K209" s="192">
        <f t="shared" si="96"/>
        <v>31</v>
      </c>
      <c r="L209" s="193">
        <f t="shared" ref="L209:L211" si="98">K209/F209</f>
        <v>0.27192982456140352</v>
      </c>
      <c r="M209" s="188" t="s">
        <v>589</v>
      </c>
      <c r="N209" s="194">
        <v>42859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75</v>
      </c>
      <c r="B210" s="186">
        <v>42660</v>
      </c>
      <c r="C210" s="186"/>
      <c r="D210" s="187" t="s">
        <v>726</v>
      </c>
      <c r="E210" s="188" t="s">
        <v>620</v>
      </c>
      <c r="F210" s="189">
        <v>212</v>
      </c>
      <c r="G210" s="188"/>
      <c r="H210" s="188">
        <v>280</v>
      </c>
      <c r="I210" s="190">
        <v>276</v>
      </c>
      <c r="J210" s="191" t="s">
        <v>727</v>
      </c>
      <c r="K210" s="192">
        <f t="shared" si="96"/>
        <v>68</v>
      </c>
      <c r="L210" s="193">
        <f t="shared" si="98"/>
        <v>0.32075471698113206</v>
      </c>
      <c r="M210" s="188" t="s">
        <v>589</v>
      </c>
      <c r="N210" s="194">
        <v>42858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76</v>
      </c>
      <c r="B211" s="186">
        <v>42678</v>
      </c>
      <c r="C211" s="186"/>
      <c r="D211" s="187" t="s">
        <v>456</v>
      </c>
      <c r="E211" s="188" t="s">
        <v>620</v>
      </c>
      <c r="F211" s="189">
        <v>155</v>
      </c>
      <c r="G211" s="188"/>
      <c r="H211" s="188">
        <v>210</v>
      </c>
      <c r="I211" s="190">
        <v>210</v>
      </c>
      <c r="J211" s="191" t="s">
        <v>728</v>
      </c>
      <c r="K211" s="192">
        <f t="shared" si="96"/>
        <v>55</v>
      </c>
      <c r="L211" s="193">
        <f t="shared" si="98"/>
        <v>0.35483870967741937</v>
      </c>
      <c r="M211" s="188" t="s">
        <v>589</v>
      </c>
      <c r="N211" s="194">
        <v>42944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5">
        <v>77</v>
      </c>
      <c r="B212" s="196">
        <v>42710</v>
      </c>
      <c r="C212" s="196"/>
      <c r="D212" s="197" t="s">
        <v>729</v>
      </c>
      <c r="E212" s="198" t="s">
        <v>620</v>
      </c>
      <c r="F212" s="199">
        <v>150.5</v>
      </c>
      <c r="G212" s="199"/>
      <c r="H212" s="200">
        <v>72.5</v>
      </c>
      <c r="I212" s="200">
        <v>174</v>
      </c>
      <c r="J212" s="201" t="s">
        <v>730</v>
      </c>
      <c r="K212" s="202">
        <v>-78</v>
      </c>
      <c r="L212" s="203">
        <v>-0.51827242524916906</v>
      </c>
      <c r="M212" s="199" t="s">
        <v>601</v>
      </c>
      <c r="N212" s="196">
        <v>43333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78</v>
      </c>
      <c r="B213" s="186">
        <v>42712</v>
      </c>
      <c r="C213" s="186"/>
      <c r="D213" s="187" t="s">
        <v>731</v>
      </c>
      <c r="E213" s="188" t="s">
        <v>620</v>
      </c>
      <c r="F213" s="189">
        <v>380</v>
      </c>
      <c r="G213" s="188"/>
      <c r="H213" s="188">
        <v>478</v>
      </c>
      <c r="I213" s="190">
        <v>468</v>
      </c>
      <c r="J213" s="191" t="s">
        <v>678</v>
      </c>
      <c r="K213" s="192">
        <f t="shared" ref="K213:K215" si="99">H213-F213</f>
        <v>98</v>
      </c>
      <c r="L213" s="193">
        <f t="shared" ref="L213:L215" si="100">K213/F213</f>
        <v>0.25789473684210529</v>
      </c>
      <c r="M213" s="188" t="s">
        <v>589</v>
      </c>
      <c r="N213" s="194">
        <v>43025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79</v>
      </c>
      <c r="B214" s="186">
        <v>42734</v>
      </c>
      <c r="C214" s="186"/>
      <c r="D214" s="187" t="s">
        <v>108</v>
      </c>
      <c r="E214" s="188" t="s">
        <v>620</v>
      </c>
      <c r="F214" s="189">
        <v>305</v>
      </c>
      <c r="G214" s="188"/>
      <c r="H214" s="188">
        <v>375</v>
      </c>
      <c r="I214" s="190">
        <v>375</v>
      </c>
      <c r="J214" s="191" t="s">
        <v>678</v>
      </c>
      <c r="K214" s="192">
        <f t="shared" si="99"/>
        <v>70</v>
      </c>
      <c r="L214" s="193">
        <f t="shared" si="100"/>
        <v>0.22950819672131148</v>
      </c>
      <c r="M214" s="188" t="s">
        <v>589</v>
      </c>
      <c r="N214" s="194">
        <v>42768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80</v>
      </c>
      <c r="B215" s="186">
        <v>42739</v>
      </c>
      <c r="C215" s="186"/>
      <c r="D215" s="187" t="s">
        <v>94</v>
      </c>
      <c r="E215" s="188" t="s">
        <v>620</v>
      </c>
      <c r="F215" s="189">
        <v>99.5</v>
      </c>
      <c r="G215" s="188"/>
      <c r="H215" s="188">
        <v>158</v>
      </c>
      <c r="I215" s="190">
        <v>158</v>
      </c>
      <c r="J215" s="191" t="s">
        <v>678</v>
      </c>
      <c r="K215" s="192">
        <f t="shared" si="99"/>
        <v>58.5</v>
      </c>
      <c r="L215" s="193">
        <f t="shared" si="100"/>
        <v>0.5879396984924623</v>
      </c>
      <c r="M215" s="188" t="s">
        <v>589</v>
      </c>
      <c r="N215" s="194">
        <v>42898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81</v>
      </c>
      <c r="B216" s="186">
        <v>42739</v>
      </c>
      <c r="C216" s="186"/>
      <c r="D216" s="187" t="s">
        <v>94</v>
      </c>
      <c r="E216" s="188" t="s">
        <v>620</v>
      </c>
      <c r="F216" s="189">
        <v>99.5</v>
      </c>
      <c r="G216" s="188"/>
      <c r="H216" s="188">
        <v>158</v>
      </c>
      <c r="I216" s="190">
        <v>158</v>
      </c>
      <c r="J216" s="191" t="s">
        <v>678</v>
      </c>
      <c r="K216" s="192">
        <v>58.5</v>
      </c>
      <c r="L216" s="193">
        <v>0.58793969849246197</v>
      </c>
      <c r="M216" s="188" t="s">
        <v>589</v>
      </c>
      <c r="N216" s="194">
        <v>42898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82</v>
      </c>
      <c r="B217" s="186">
        <v>42786</v>
      </c>
      <c r="C217" s="186"/>
      <c r="D217" s="187" t="s">
        <v>185</v>
      </c>
      <c r="E217" s="188" t="s">
        <v>620</v>
      </c>
      <c r="F217" s="189">
        <v>140.5</v>
      </c>
      <c r="G217" s="188"/>
      <c r="H217" s="188">
        <v>220</v>
      </c>
      <c r="I217" s="190">
        <v>220</v>
      </c>
      <c r="J217" s="191" t="s">
        <v>678</v>
      </c>
      <c r="K217" s="192">
        <f>H217-F217</f>
        <v>79.5</v>
      </c>
      <c r="L217" s="193">
        <f>K217/F217</f>
        <v>0.5658362989323843</v>
      </c>
      <c r="M217" s="188" t="s">
        <v>589</v>
      </c>
      <c r="N217" s="194">
        <v>42864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83</v>
      </c>
      <c r="B218" s="186">
        <v>42786</v>
      </c>
      <c r="C218" s="186"/>
      <c r="D218" s="187" t="s">
        <v>732</v>
      </c>
      <c r="E218" s="188" t="s">
        <v>620</v>
      </c>
      <c r="F218" s="189">
        <v>202.5</v>
      </c>
      <c r="G218" s="188"/>
      <c r="H218" s="188">
        <v>234</v>
      </c>
      <c r="I218" s="190">
        <v>234</v>
      </c>
      <c r="J218" s="191" t="s">
        <v>678</v>
      </c>
      <c r="K218" s="192">
        <v>31.5</v>
      </c>
      <c r="L218" s="193">
        <v>0.155555555555556</v>
      </c>
      <c r="M218" s="188" t="s">
        <v>589</v>
      </c>
      <c r="N218" s="194">
        <v>42836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84</v>
      </c>
      <c r="B219" s="186">
        <v>42818</v>
      </c>
      <c r="C219" s="186"/>
      <c r="D219" s="187" t="s">
        <v>733</v>
      </c>
      <c r="E219" s="188" t="s">
        <v>620</v>
      </c>
      <c r="F219" s="189">
        <v>300.5</v>
      </c>
      <c r="G219" s="188"/>
      <c r="H219" s="188">
        <v>417.5</v>
      </c>
      <c r="I219" s="190">
        <v>420</v>
      </c>
      <c r="J219" s="191" t="s">
        <v>734</v>
      </c>
      <c r="K219" s="192">
        <f>H219-F219</f>
        <v>117</v>
      </c>
      <c r="L219" s="193">
        <f>K219/F219</f>
        <v>0.38935108153078202</v>
      </c>
      <c r="M219" s="188" t="s">
        <v>589</v>
      </c>
      <c r="N219" s="194">
        <v>43070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85</v>
      </c>
      <c r="B220" s="186">
        <v>42818</v>
      </c>
      <c r="C220" s="186"/>
      <c r="D220" s="187" t="s">
        <v>708</v>
      </c>
      <c r="E220" s="188" t="s">
        <v>620</v>
      </c>
      <c r="F220" s="189">
        <v>850</v>
      </c>
      <c r="G220" s="188"/>
      <c r="H220" s="188">
        <v>1042.5</v>
      </c>
      <c r="I220" s="190">
        <v>1023</v>
      </c>
      <c r="J220" s="191" t="s">
        <v>735</v>
      </c>
      <c r="K220" s="192">
        <v>192.5</v>
      </c>
      <c r="L220" s="193">
        <v>0.22647058823529401</v>
      </c>
      <c r="M220" s="188" t="s">
        <v>589</v>
      </c>
      <c r="N220" s="194">
        <v>42830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86</v>
      </c>
      <c r="B221" s="186">
        <v>42830</v>
      </c>
      <c r="C221" s="186"/>
      <c r="D221" s="187" t="s">
        <v>487</v>
      </c>
      <c r="E221" s="188" t="s">
        <v>620</v>
      </c>
      <c r="F221" s="189">
        <v>785</v>
      </c>
      <c r="G221" s="188"/>
      <c r="H221" s="188">
        <v>930</v>
      </c>
      <c r="I221" s="190">
        <v>920</v>
      </c>
      <c r="J221" s="191" t="s">
        <v>736</v>
      </c>
      <c r="K221" s="192">
        <f>H221-F221</f>
        <v>145</v>
      </c>
      <c r="L221" s="193">
        <f>K221/F221</f>
        <v>0.18471337579617833</v>
      </c>
      <c r="M221" s="188" t="s">
        <v>589</v>
      </c>
      <c r="N221" s="194">
        <v>42976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87</v>
      </c>
      <c r="B222" s="196">
        <v>42831</v>
      </c>
      <c r="C222" s="196"/>
      <c r="D222" s="197" t="s">
        <v>737</v>
      </c>
      <c r="E222" s="198" t="s">
        <v>620</v>
      </c>
      <c r="F222" s="199">
        <v>40</v>
      </c>
      <c r="G222" s="199"/>
      <c r="H222" s="200">
        <v>13.1</v>
      </c>
      <c r="I222" s="200">
        <v>60</v>
      </c>
      <c r="J222" s="201" t="s">
        <v>738</v>
      </c>
      <c r="K222" s="202">
        <v>-26.9</v>
      </c>
      <c r="L222" s="203">
        <v>-0.67249999999999999</v>
      </c>
      <c r="M222" s="199" t="s">
        <v>601</v>
      </c>
      <c r="N222" s="196">
        <v>43138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88</v>
      </c>
      <c r="B223" s="186">
        <v>42837</v>
      </c>
      <c r="C223" s="186"/>
      <c r="D223" s="187" t="s">
        <v>93</v>
      </c>
      <c r="E223" s="188" t="s">
        <v>620</v>
      </c>
      <c r="F223" s="189">
        <v>289.5</v>
      </c>
      <c r="G223" s="188"/>
      <c r="H223" s="188">
        <v>354</v>
      </c>
      <c r="I223" s="190">
        <v>360</v>
      </c>
      <c r="J223" s="191" t="s">
        <v>739</v>
      </c>
      <c r="K223" s="192">
        <f t="shared" ref="K223:K231" si="101">H223-F223</f>
        <v>64.5</v>
      </c>
      <c r="L223" s="193">
        <f t="shared" ref="L223:L231" si="102">K223/F223</f>
        <v>0.22279792746113988</v>
      </c>
      <c r="M223" s="188" t="s">
        <v>589</v>
      </c>
      <c r="N223" s="194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89</v>
      </c>
      <c r="B224" s="186">
        <v>42845</v>
      </c>
      <c r="C224" s="186"/>
      <c r="D224" s="187" t="s">
        <v>426</v>
      </c>
      <c r="E224" s="188" t="s">
        <v>620</v>
      </c>
      <c r="F224" s="189">
        <v>700</v>
      </c>
      <c r="G224" s="188"/>
      <c r="H224" s="188">
        <v>840</v>
      </c>
      <c r="I224" s="190">
        <v>840</v>
      </c>
      <c r="J224" s="191" t="s">
        <v>740</v>
      </c>
      <c r="K224" s="192">
        <f t="shared" si="101"/>
        <v>140</v>
      </c>
      <c r="L224" s="193">
        <f t="shared" si="102"/>
        <v>0.2</v>
      </c>
      <c r="M224" s="188" t="s">
        <v>589</v>
      </c>
      <c r="N224" s="194">
        <v>42893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90</v>
      </c>
      <c r="B225" s="186">
        <v>42887</v>
      </c>
      <c r="C225" s="186"/>
      <c r="D225" s="187" t="s">
        <v>741</v>
      </c>
      <c r="E225" s="188" t="s">
        <v>620</v>
      </c>
      <c r="F225" s="189">
        <v>130</v>
      </c>
      <c r="G225" s="188"/>
      <c r="H225" s="188">
        <v>144.25</v>
      </c>
      <c r="I225" s="190">
        <v>170</v>
      </c>
      <c r="J225" s="191" t="s">
        <v>742</v>
      </c>
      <c r="K225" s="192">
        <f t="shared" si="101"/>
        <v>14.25</v>
      </c>
      <c r="L225" s="193">
        <f t="shared" si="102"/>
        <v>0.10961538461538461</v>
      </c>
      <c r="M225" s="188" t="s">
        <v>589</v>
      </c>
      <c r="N225" s="194">
        <v>43675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91</v>
      </c>
      <c r="B226" s="186">
        <v>42901</v>
      </c>
      <c r="C226" s="186"/>
      <c r="D226" s="187" t="s">
        <v>743</v>
      </c>
      <c r="E226" s="188" t="s">
        <v>620</v>
      </c>
      <c r="F226" s="189">
        <v>214.5</v>
      </c>
      <c r="G226" s="188"/>
      <c r="H226" s="188">
        <v>262</v>
      </c>
      <c r="I226" s="190">
        <v>262</v>
      </c>
      <c r="J226" s="191" t="s">
        <v>744</v>
      </c>
      <c r="K226" s="192">
        <f t="shared" si="101"/>
        <v>47.5</v>
      </c>
      <c r="L226" s="193">
        <f t="shared" si="102"/>
        <v>0.22144522144522144</v>
      </c>
      <c r="M226" s="188" t="s">
        <v>589</v>
      </c>
      <c r="N226" s="194">
        <v>42977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92</v>
      </c>
      <c r="B227" s="217">
        <v>42933</v>
      </c>
      <c r="C227" s="217"/>
      <c r="D227" s="218" t="s">
        <v>745</v>
      </c>
      <c r="E227" s="219" t="s">
        <v>620</v>
      </c>
      <c r="F227" s="220">
        <v>370</v>
      </c>
      <c r="G227" s="219"/>
      <c r="H227" s="219">
        <v>447.5</v>
      </c>
      <c r="I227" s="221">
        <v>450</v>
      </c>
      <c r="J227" s="222" t="s">
        <v>678</v>
      </c>
      <c r="K227" s="192">
        <f t="shared" si="101"/>
        <v>77.5</v>
      </c>
      <c r="L227" s="223">
        <f t="shared" si="102"/>
        <v>0.20945945945945946</v>
      </c>
      <c r="M227" s="219" t="s">
        <v>589</v>
      </c>
      <c r="N227" s="224">
        <v>43035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93</v>
      </c>
      <c r="B228" s="217">
        <v>42943</v>
      </c>
      <c r="C228" s="217"/>
      <c r="D228" s="218" t="s">
        <v>183</v>
      </c>
      <c r="E228" s="219" t="s">
        <v>620</v>
      </c>
      <c r="F228" s="220">
        <v>657.5</v>
      </c>
      <c r="G228" s="219"/>
      <c r="H228" s="219">
        <v>825</v>
      </c>
      <c r="I228" s="221">
        <v>820</v>
      </c>
      <c r="J228" s="222" t="s">
        <v>678</v>
      </c>
      <c r="K228" s="192">
        <f t="shared" si="101"/>
        <v>167.5</v>
      </c>
      <c r="L228" s="223">
        <f t="shared" si="102"/>
        <v>0.25475285171102663</v>
      </c>
      <c r="M228" s="219" t="s">
        <v>589</v>
      </c>
      <c r="N228" s="224">
        <v>43090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94</v>
      </c>
      <c r="B229" s="186">
        <v>42964</v>
      </c>
      <c r="C229" s="186"/>
      <c r="D229" s="187" t="s">
        <v>361</v>
      </c>
      <c r="E229" s="188" t="s">
        <v>620</v>
      </c>
      <c r="F229" s="189">
        <v>605</v>
      </c>
      <c r="G229" s="188"/>
      <c r="H229" s="188">
        <v>750</v>
      </c>
      <c r="I229" s="190">
        <v>750</v>
      </c>
      <c r="J229" s="191" t="s">
        <v>736</v>
      </c>
      <c r="K229" s="192">
        <f t="shared" si="101"/>
        <v>145</v>
      </c>
      <c r="L229" s="193">
        <f t="shared" si="102"/>
        <v>0.23966942148760331</v>
      </c>
      <c r="M229" s="188" t="s">
        <v>589</v>
      </c>
      <c r="N229" s="194">
        <v>43027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5">
        <v>95</v>
      </c>
      <c r="B230" s="196">
        <v>42979</v>
      </c>
      <c r="C230" s="196"/>
      <c r="D230" s="204" t="s">
        <v>746</v>
      </c>
      <c r="E230" s="199" t="s">
        <v>620</v>
      </c>
      <c r="F230" s="199">
        <v>255</v>
      </c>
      <c r="G230" s="200"/>
      <c r="H230" s="200">
        <v>217.25</v>
      </c>
      <c r="I230" s="200">
        <v>320</v>
      </c>
      <c r="J230" s="201" t="s">
        <v>747</v>
      </c>
      <c r="K230" s="202">
        <f t="shared" si="101"/>
        <v>-37.75</v>
      </c>
      <c r="L230" s="205">
        <f t="shared" si="102"/>
        <v>-0.14803921568627451</v>
      </c>
      <c r="M230" s="199" t="s">
        <v>601</v>
      </c>
      <c r="N230" s="196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96</v>
      </c>
      <c r="B231" s="186">
        <v>42997</v>
      </c>
      <c r="C231" s="186"/>
      <c r="D231" s="187" t="s">
        <v>748</v>
      </c>
      <c r="E231" s="188" t="s">
        <v>620</v>
      </c>
      <c r="F231" s="189">
        <v>215</v>
      </c>
      <c r="G231" s="188"/>
      <c r="H231" s="188">
        <v>258</v>
      </c>
      <c r="I231" s="190">
        <v>258</v>
      </c>
      <c r="J231" s="191" t="s">
        <v>678</v>
      </c>
      <c r="K231" s="192">
        <f t="shared" si="101"/>
        <v>43</v>
      </c>
      <c r="L231" s="193">
        <f t="shared" si="102"/>
        <v>0.2</v>
      </c>
      <c r="M231" s="188" t="s">
        <v>589</v>
      </c>
      <c r="N231" s="194">
        <v>43040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97</v>
      </c>
      <c r="B232" s="186">
        <v>42997</v>
      </c>
      <c r="C232" s="186"/>
      <c r="D232" s="187" t="s">
        <v>748</v>
      </c>
      <c r="E232" s="188" t="s">
        <v>620</v>
      </c>
      <c r="F232" s="189">
        <v>215</v>
      </c>
      <c r="G232" s="188"/>
      <c r="H232" s="188">
        <v>258</v>
      </c>
      <c r="I232" s="190">
        <v>258</v>
      </c>
      <c r="J232" s="222" t="s">
        <v>678</v>
      </c>
      <c r="K232" s="192">
        <v>43</v>
      </c>
      <c r="L232" s="193">
        <v>0.2</v>
      </c>
      <c r="M232" s="188" t="s">
        <v>589</v>
      </c>
      <c r="N232" s="194">
        <v>43040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98</v>
      </c>
      <c r="B233" s="217">
        <v>42998</v>
      </c>
      <c r="C233" s="217"/>
      <c r="D233" s="218" t="s">
        <v>749</v>
      </c>
      <c r="E233" s="219" t="s">
        <v>620</v>
      </c>
      <c r="F233" s="189">
        <v>75</v>
      </c>
      <c r="G233" s="219"/>
      <c r="H233" s="219">
        <v>90</v>
      </c>
      <c r="I233" s="221">
        <v>90</v>
      </c>
      <c r="J233" s="191" t="s">
        <v>750</v>
      </c>
      <c r="K233" s="192">
        <f t="shared" ref="K233:K238" si="103">H233-F233</f>
        <v>15</v>
      </c>
      <c r="L233" s="193">
        <f t="shared" ref="L233:L238" si="104">K233/F233</f>
        <v>0.2</v>
      </c>
      <c r="M233" s="188" t="s">
        <v>589</v>
      </c>
      <c r="N233" s="194">
        <v>43019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99</v>
      </c>
      <c r="B234" s="217">
        <v>43011</v>
      </c>
      <c r="C234" s="217"/>
      <c r="D234" s="218" t="s">
        <v>603</v>
      </c>
      <c r="E234" s="219" t="s">
        <v>620</v>
      </c>
      <c r="F234" s="220">
        <v>315</v>
      </c>
      <c r="G234" s="219"/>
      <c r="H234" s="219">
        <v>392</v>
      </c>
      <c r="I234" s="221">
        <v>384</v>
      </c>
      <c r="J234" s="222" t="s">
        <v>751</v>
      </c>
      <c r="K234" s="192">
        <f t="shared" si="103"/>
        <v>77</v>
      </c>
      <c r="L234" s="223">
        <f t="shared" si="104"/>
        <v>0.24444444444444444</v>
      </c>
      <c r="M234" s="219" t="s">
        <v>589</v>
      </c>
      <c r="N234" s="224">
        <v>43017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100</v>
      </c>
      <c r="B235" s="217">
        <v>43013</v>
      </c>
      <c r="C235" s="217"/>
      <c r="D235" s="218" t="s">
        <v>461</v>
      </c>
      <c r="E235" s="219" t="s">
        <v>620</v>
      </c>
      <c r="F235" s="220">
        <v>145</v>
      </c>
      <c r="G235" s="219"/>
      <c r="H235" s="219">
        <v>179</v>
      </c>
      <c r="I235" s="221">
        <v>180</v>
      </c>
      <c r="J235" s="222" t="s">
        <v>752</v>
      </c>
      <c r="K235" s="192">
        <f t="shared" si="103"/>
        <v>34</v>
      </c>
      <c r="L235" s="223">
        <f t="shared" si="104"/>
        <v>0.23448275862068965</v>
      </c>
      <c r="M235" s="219" t="s">
        <v>589</v>
      </c>
      <c r="N235" s="224">
        <v>43025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101</v>
      </c>
      <c r="B236" s="217">
        <v>43014</v>
      </c>
      <c r="C236" s="217"/>
      <c r="D236" s="218" t="s">
        <v>335</v>
      </c>
      <c r="E236" s="219" t="s">
        <v>620</v>
      </c>
      <c r="F236" s="220">
        <v>256</v>
      </c>
      <c r="G236" s="219"/>
      <c r="H236" s="219">
        <v>323</v>
      </c>
      <c r="I236" s="221">
        <v>320</v>
      </c>
      <c r="J236" s="222" t="s">
        <v>678</v>
      </c>
      <c r="K236" s="192">
        <f t="shared" si="103"/>
        <v>67</v>
      </c>
      <c r="L236" s="223">
        <f t="shared" si="104"/>
        <v>0.26171875</v>
      </c>
      <c r="M236" s="219" t="s">
        <v>589</v>
      </c>
      <c r="N236" s="224">
        <v>43067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102</v>
      </c>
      <c r="B237" s="217">
        <v>43017</v>
      </c>
      <c r="C237" s="217"/>
      <c r="D237" s="218" t="s">
        <v>351</v>
      </c>
      <c r="E237" s="219" t="s">
        <v>620</v>
      </c>
      <c r="F237" s="220">
        <v>137.5</v>
      </c>
      <c r="G237" s="219"/>
      <c r="H237" s="219">
        <v>184</v>
      </c>
      <c r="I237" s="221">
        <v>183</v>
      </c>
      <c r="J237" s="222" t="s">
        <v>753</v>
      </c>
      <c r="K237" s="192">
        <f t="shared" si="103"/>
        <v>46.5</v>
      </c>
      <c r="L237" s="223">
        <f t="shared" si="104"/>
        <v>0.33818181818181819</v>
      </c>
      <c r="M237" s="219" t="s">
        <v>589</v>
      </c>
      <c r="N237" s="224">
        <v>43108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103</v>
      </c>
      <c r="B238" s="217">
        <v>43018</v>
      </c>
      <c r="C238" s="217"/>
      <c r="D238" s="218" t="s">
        <v>754</v>
      </c>
      <c r="E238" s="219" t="s">
        <v>620</v>
      </c>
      <c r="F238" s="220">
        <v>125.5</v>
      </c>
      <c r="G238" s="219"/>
      <c r="H238" s="219">
        <v>158</v>
      </c>
      <c r="I238" s="221">
        <v>155</v>
      </c>
      <c r="J238" s="222" t="s">
        <v>755</v>
      </c>
      <c r="K238" s="192">
        <f t="shared" si="103"/>
        <v>32.5</v>
      </c>
      <c r="L238" s="223">
        <f t="shared" si="104"/>
        <v>0.25896414342629481</v>
      </c>
      <c r="M238" s="219" t="s">
        <v>589</v>
      </c>
      <c r="N238" s="224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104</v>
      </c>
      <c r="B239" s="217">
        <v>43018</v>
      </c>
      <c r="C239" s="217"/>
      <c r="D239" s="218" t="s">
        <v>756</v>
      </c>
      <c r="E239" s="219" t="s">
        <v>620</v>
      </c>
      <c r="F239" s="220">
        <v>895</v>
      </c>
      <c r="G239" s="219"/>
      <c r="H239" s="219">
        <v>1122.5</v>
      </c>
      <c r="I239" s="221">
        <v>1078</v>
      </c>
      <c r="J239" s="222" t="s">
        <v>757</v>
      </c>
      <c r="K239" s="192">
        <v>227.5</v>
      </c>
      <c r="L239" s="223">
        <v>0.25418994413407803</v>
      </c>
      <c r="M239" s="219" t="s">
        <v>589</v>
      </c>
      <c r="N239" s="224">
        <v>43117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105</v>
      </c>
      <c r="B240" s="217">
        <v>43020</v>
      </c>
      <c r="C240" s="217"/>
      <c r="D240" s="218" t="s">
        <v>344</v>
      </c>
      <c r="E240" s="219" t="s">
        <v>620</v>
      </c>
      <c r="F240" s="220">
        <v>525</v>
      </c>
      <c r="G240" s="219"/>
      <c r="H240" s="219">
        <v>629</v>
      </c>
      <c r="I240" s="221">
        <v>629</v>
      </c>
      <c r="J240" s="222" t="s">
        <v>678</v>
      </c>
      <c r="K240" s="192">
        <v>104</v>
      </c>
      <c r="L240" s="223">
        <v>0.19809523809523799</v>
      </c>
      <c r="M240" s="219" t="s">
        <v>589</v>
      </c>
      <c r="N240" s="224">
        <v>43119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106</v>
      </c>
      <c r="B241" s="217">
        <v>43046</v>
      </c>
      <c r="C241" s="217"/>
      <c r="D241" s="218" t="s">
        <v>386</v>
      </c>
      <c r="E241" s="219" t="s">
        <v>620</v>
      </c>
      <c r="F241" s="220">
        <v>740</v>
      </c>
      <c r="G241" s="219"/>
      <c r="H241" s="219">
        <v>892.5</v>
      </c>
      <c r="I241" s="221">
        <v>900</v>
      </c>
      <c r="J241" s="222" t="s">
        <v>758</v>
      </c>
      <c r="K241" s="192">
        <f t="shared" ref="K241:K243" si="105">H241-F241</f>
        <v>152.5</v>
      </c>
      <c r="L241" s="223">
        <f t="shared" ref="L241:L243" si="106">K241/F241</f>
        <v>0.20608108108108109</v>
      </c>
      <c r="M241" s="219" t="s">
        <v>589</v>
      </c>
      <c r="N241" s="224">
        <v>43052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107</v>
      </c>
      <c r="B242" s="186">
        <v>43073</v>
      </c>
      <c r="C242" s="186"/>
      <c r="D242" s="187" t="s">
        <v>759</v>
      </c>
      <c r="E242" s="188" t="s">
        <v>620</v>
      </c>
      <c r="F242" s="189">
        <v>118.5</v>
      </c>
      <c r="G242" s="188"/>
      <c r="H242" s="188">
        <v>143.5</v>
      </c>
      <c r="I242" s="190">
        <v>145</v>
      </c>
      <c r="J242" s="191" t="s">
        <v>610</v>
      </c>
      <c r="K242" s="192">
        <f t="shared" si="105"/>
        <v>25</v>
      </c>
      <c r="L242" s="193">
        <f t="shared" si="106"/>
        <v>0.2109704641350211</v>
      </c>
      <c r="M242" s="188" t="s">
        <v>589</v>
      </c>
      <c r="N242" s="194">
        <v>43097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108</v>
      </c>
      <c r="B243" s="196">
        <v>43090</v>
      </c>
      <c r="C243" s="196"/>
      <c r="D243" s="197" t="s">
        <v>432</v>
      </c>
      <c r="E243" s="198" t="s">
        <v>620</v>
      </c>
      <c r="F243" s="199">
        <v>715</v>
      </c>
      <c r="G243" s="199"/>
      <c r="H243" s="200">
        <v>500</v>
      </c>
      <c r="I243" s="200">
        <v>872</v>
      </c>
      <c r="J243" s="201" t="s">
        <v>760</v>
      </c>
      <c r="K243" s="202">
        <f t="shared" si="105"/>
        <v>-215</v>
      </c>
      <c r="L243" s="203">
        <f t="shared" si="106"/>
        <v>-0.30069930069930068</v>
      </c>
      <c r="M243" s="199" t="s">
        <v>601</v>
      </c>
      <c r="N243" s="196">
        <v>43670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109</v>
      </c>
      <c r="B244" s="186">
        <v>43098</v>
      </c>
      <c r="C244" s="186"/>
      <c r="D244" s="187" t="s">
        <v>603</v>
      </c>
      <c r="E244" s="188" t="s">
        <v>620</v>
      </c>
      <c r="F244" s="189">
        <v>435</v>
      </c>
      <c r="G244" s="188"/>
      <c r="H244" s="188">
        <v>542.5</v>
      </c>
      <c r="I244" s="190">
        <v>539</v>
      </c>
      <c r="J244" s="191" t="s">
        <v>678</v>
      </c>
      <c r="K244" s="192">
        <v>107.5</v>
      </c>
      <c r="L244" s="193">
        <v>0.247126436781609</v>
      </c>
      <c r="M244" s="188" t="s">
        <v>589</v>
      </c>
      <c r="N244" s="194">
        <v>43206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110</v>
      </c>
      <c r="B245" s="186">
        <v>43098</v>
      </c>
      <c r="C245" s="186"/>
      <c r="D245" s="187" t="s">
        <v>561</v>
      </c>
      <c r="E245" s="188" t="s">
        <v>620</v>
      </c>
      <c r="F245" s="189">
        <v>885</v>
      </c>
      <c r="G245" s="188"/>
      <c r="H245" s="188">
        <v>1090</v>
      </c>
      <c r="I245" s="190">
        <v>1084</v>
      </c>
      <c r="J245" s="191" t="s">
        <v>678</v>
      </c>
      <c r="K245" s="192">
        <v>205</v>
      </c>
      <c r="L245" s="193">
        <v>0.23163841807909599</v>
      </c>
      <c r="M245" s="188" t="s">
        <v>589</v>
      </c>
      <c r="N245" s="194">
        <v>43213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5">
        <v>111</v>
      </c>
      <c r="B246" s="226">
        <v>43192</v>
      </c>
      <c r="C246" s="226"/>
      <c r="D246" s="204" t="s">
        <v>761</v>
      </c>
      <c r="E246" s="199" t="s">
        <v>620</v>
      </c>
      <c r="F246" s="227">
        <v>478.5</v>
      </c>
      <c r="G246" s="199"/>
      <c r="H246" s="199">
        <v>442</v>
      </c>
      <c r="I246" s="200">
        <v>613</v>
      </c>
      <c r="J246" s="201" t="s">
        <v>762</v>
      </c>
      <c r="K246" s="202">
        <f t="shared" ref="K246:K249" si="107">H246-F246</f>
        <v>-36.5</v>
      </c>
      <c r="L246" s="203">
        <f t="shared" ref="L246:L249" si="108">K246/F246</f>
        <v>-7.6280041797283177E-2</v>
      </c>
      <c r="M246" s="199" t="s">
        <v>601</v>
      </c>
      <c r="N246" s="196">
        <v>43762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5">
        <v>112</v>
      </c>
      <c r="B247" s="196">
        <v>43194</v>
      </c>
      <c r="C247" s="196"/>
      <c r="D247" s="197" t="s">
        <v>763</v>
      </c>
      <c r="E247" s="198" t="s">
        <v>620</v>
      </c>
      <c r="F247" s="199">
        <f>141.5-7.3</f>
        <v>134.19999999999999</v>
      </c>
      <c r="G247" s="199"/>
      <c r="H247" s="200">
        <v>77</v>
      </c>
      <c r="I247" s="200">
        <v>180</v>
      </c>
      <c r="J247" s="201" t="s">
        <v>764</v>
      </c>
      <c r="K247" s="202">
        <f t="shared" si="107"/>
        <v>-57.199999999999989</v>
      </c>
      <c r="L247" s="203">
        <f t="shared" si="108"/>
        <v>-0.42622950819672129</v>
      </c>
      <c r="M247" s="199" t="s">
        <v>601</v>
      </c>
      <c r="N247" s="196">
        <v>43522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5">
        <v>113</v>
      </c>
      <c r="B248" s="196">
        <v>43209</v>
      </c>
      <c r="C248" s="196"/>
      <c r="D248" s="197" t="s">
        <v>765</v>
      </c>
      <c r="E248" s="198" t="s">
        <v>620</v>
      </c>
      <c r="F248" s="199">
        <v>430</v>
      </c>
      <c r="G248" s="199"/>
      <c r="H248" s="200">
        <v>220</v>
      </c>
      <c r="I248" s="200">
        <v>537</v>
      </c>
      <c r="J248" s="201" t="s">
        <v>766</v>
      </c>
      <c r="K248" s="202">
        <f t="shared" si="107"/>
        <v>-210</v>
      </c>
      <c r="L248" s="203">
        <f t="shared" si="108"/>
        <v>-0.48837209302325579</v>
      </c>
      <c r="M248" s="199" t="s">
        <v>601</v>
      </c>
      <c r="N248" s="196">
        <v>43252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114</v>
      </c>
      <c r="B249" s="217">
        <v>43220</v>
      </c>
      <c r="C249" s="217"/>
      <c r="D249" s="218" t="s">
        <v>387</v>
      </c>
      <c r="E249" s="219" t="s">
        <v>620</v>
      </c>
      <c r="F249" s="219">
        <v>153.5</v>
      </c>
      <c r="G249" s="219"/>
      <c r="H249" s="219">
        <v>196</v>
      </c>
      <c r="I249" s="221">
        <v>196</v>
      </c>
      <c r="J249" s="191" t="s">
        <v>767</v>
      </c>
      <c r="K249" s="192">
        <f t="shared" si="107"/>
        <v>42.5</v>
      </c>
      <c r="L249" s="193">
        <f t="shared" si="108"/>
        <v>0.27687296416938112</v>
      </c>
      <c r="M249" s="188" t="s">
        <v>589</v>
      </c>
      <c r="N249" s="194">
        <v>43605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5">
        <v>115</v>
      </c>
      <c r="B250" s="196">
        <v>43306</v>
      </c>
      <c r="C250" s="196"/>
      <c r="D250" s="197" t="s">
        <v>737</v>
      </c>
      <c r="E250" s="198" t="s">
        <v>620</v>
      </c>
      <c r="F250" s="199">
        <v>27.5</v>
      </c>
      <c r="G250" s="199"/>
      <c r="H250" s="200">
        <v>13.1</v>
      </c>
      <c r="I250" s="200">
        <v>60</v>
      </c>
      <c r="J250" s="201" t="s">
        <v>768</v>
      </c>
      <c r="K250" s="202">
        <v>-14.4</v>
      </c>
      <c r="L250" s="203">
        <v>-0.52363636363636401</v>
      </c>
      <c r="M250" s="199" t="s">
        <v>601</v>
      </c>
      <c r="N250" s="196">
        <v>43138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5">
        <v>116</v>
      </c>
      <c r="B251" s="226">
        <v>43318</v>
      </c>
      <c r="C251" s="226"/>
      <c r="D251" s="204" t="s">
        <v>769</v>
      </c>
      <c r="E251" s="199" t="s">
        <v>620</v>
      </c>
      <c r="F251" s="199">
        <v>148.5</v>
      </c>
      <c r="G251" s="199"/>
      <c r="H251" s="199">
        <v>102</v>
      </c>
      <c r="I251" s="200">
        <v>182</v>
      </c>
      <c r="J251" s="201" t="s">
        <v>770</v>
      </c>
      <c r="K251" s="202">
        <f>H251-F251</f>
        <v>-46.5</v>
      </c>
      <c r="L251" s="203">
        <f>K251/F251</f>
        <v>-0.31313131313131315</v>
      </c>
      <c r="M251" s="199" t="s">
        <v>601</v>
      </c>
      <c r="N251" s="196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117</v>
      </c>
      <c r="B252" s="186">
        <v>43335</v>
      </c>
      <c r="C252" s="186"/>
      <c r="D252" s="187" t="s">
        <v>771</v>
      </c>
      <c r="E252" s="188" t="s">
        <v>620</v>
      </c>
      <c r="F252" s="219">
        <v>285</v>
      </c>
      <c r="G252" s="188"/>
      <c r="H252" s="188">
        <v>355</v>
      </c>
      <c r="I252" s="190">
        <v>364</v>
      </c>
      <c r="J252" s="191" t="s">
        <v>772</v>
      </c>
      <c r="K252" s="192">
        <v>70</v>
      </c>
      <c r="L252" s="193">
        <v>0.24561403508771901</v>
      </c>
      <c r="M252" s="188" t="s">
        <v>589</v>
      </c>
      <c r="N252" s="194">
        <v>43455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118</v>
      </c>
      <c r="B253" s="186">
        <v>43341</v>
      </c>
      <c r="C253" s="186"/>
      <c r="D253" s="187" t="s">
        <v>375</v>
      </c>
      <c r="E253" s="188" t="s">
        <v>620</v>
      </c>
      <c r="F253" s="219">
        <v>525</v>
      </c>
      <c r="G253" s="188"/>
      <c r="H253" s="188">
        <v>585</v>
      </c>
      <c r="I253" s="190">
        <v>635</v>
      </c>
      <c r="J253" s="191" t="s">
        <v>773</v>
      </c>
      <c r="K253" s="192">
        <f t="shared" ref="K253:K270" si="109">H253-F253</f>
        <v>60</v>
      </c>
      <c r="L253" s="193">
        <f t="shared" ref="L253:L270" si="110">K253/F253</f>
        <v>0.11428571428571428</v>
      </c>
      <c r="M253" s="188" t="s">
        <v>589</v>
      </c>
      <c r="N253" s="194">
        <v>43662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119</v>
      </c>
      <c r="B254" s="186">
        <v>43395</v>
      </c>
      <c r="C254" s="186"/>
      <c r="D254" s="187" t="s">
        <v>361</v>
      </c>
      <c r="E254" s="188" t="s">
        <v>620</v>
      </c>
      <c r="F254" s="219">
        <v>475</v>
      </c>
      <c r="G254" s="188"/>
      <c r="H254" s="188">
        <v>574</v>
      </c>
      <c r="I254" s="190">
        <v>570</v>
      </c>
      <c r="J254" s="191" t="s">
        <v>678</v>
      </c>
      <c r="K254" s="192">
        <f t="shared" si="109"/>
        <v>99</v>
      </c>
      <c r="L254" s="193">
        <f t="shared" si="110"/>
        <v>0.20842105263157895</v>
      </c>
      <c r="M254" s="188" t="s">
        <v>589</v>
      </c>
      <c r="N254" s="194">
        <v>43403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120</v>
      </c>
      <c r="B255" s="217">
        <v>43397</v>
      </c>
      <c r="C255" s="217"/>
      <c r="D255" s="218" t="s">
        <v>382</v>
      </c>
      <c r="E255" s="219" t="s">
        <v>620</v>
      </c>
      <c r="F255" s="219">
        <v>707.5</v>
      </c>
      <c r="G255" s="219"/>
      <c r="H255" s="219">
        <v>872</v>
      </c>
      <c r="I255" s="221">
        <v>872</v>
      </c>
      <c r="J255" s="222" t="s">
        <v>678</v>
      </c>
      <c r="K255" s="192">
        <f t="shared" si="109"/>
        <v>164.5</v>
      </c>
      <c r="L255" s="223">
        <f t="shared" si="110"/>
        <v>0.23250883392226149</v>
      </c>
      <c r="M255" s="219" t="s">
        <v>589</v>
      </c>
      <c r="N255" s="224">
        <v>43482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121</v>
      </c>
      <c r="B256" s="217">
        <v>43398</v>
      </c>
      <c r="C256" s="217"/>
      <c r="D256" s="218" t="s">
        <v>774</v>
      </c>
      <c r="E256" s="219" t="s">
        <v>620</v>
      </c>
      <c r="F256" s="219">
        <v>162</v>
      </c>
      <c r="G256" s="219"/>
      <c r="H256" s="219">
        <v>204</v>
      </c>
      <c r="I256" s="221">
        <v>209</v>
      </c>
      <c r="J256" s="222" t="s">
        <v>775</v>
      </c>
      <c r="K256" s="192">
        <f t="shared" si="109"/>
        <v>42</v>
      </c>
      <c r="L256" s="223">
        <f t="shared" si="110"/>
        <v>0.25925925925925924</v>
      </c>
      <c r="M256" s="219" t="s">
        <v>589</v>
      </c>
      <c r="N256" s="224">
        <v>43539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122</v>
      </c>
      <c r="B257" s="217">
        <v>43399</v>
      </c>
      <c r="C257" s="217"/>
      <c r="D257" s="218" t="s">
        <v>480</v>
      </c>
      <c r="E257" s="219" t="s">
        <v>620</v>
      </c>
      <c r="F257" s="219">
        <v>240</v>
      </c>
      <c r="G257" s="219"/>
      <c r="H257" s="219">
        <v>297</v>
      </c>
      <c r="I257" s="221">
        <v>297</v>
      </c>
      <c r="J257" s="222" t="s">
        <v>678</v>
      </c>
      <c r="K257" s="228">
        <f t="shared" si="109"/>
        <v>57</v>
      </c>
      <c r="L257" s="223">
        <f t="shared" si="110"/>
        <v>0.23749999999999999</v>
      </c>
      <c r="M257" s="219" t="s">
        <v>589</v>
      </c>
      <c r="N257" s="224">
        <v>43417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123</v>
      </c>
      <c r="B258" s="186">
        <v>43439</v>
      </c>
      <c r="C258" s="186"/>
      <c r="D258" s="187" t="s">
        <v>776</v>
      </c>
      <c r="E258" s="188" t="s">
        <v>620</v>
      </c>
      <c r="F258" s="188">
        <v>202.5</v>
      </c>
      <c r="G258" s="188"/>
      <c r="H258" s="188">
        <v>255</v>
      </c>
      <c r="I258" s="190">
        <v>252</v>
      </c>
      <c r="J258" s="191" t="s">
        <v>678</v>
      </c>
      <c r="K258" s="192">
        <f t="shared" si="109"/>
        <v>52.5</v>
      </c>
      <c r="L258" s="193">
        <f t="shared" si="110"/>
        <v>0.25925925925925924</v>
      </c>
      <c r="M258" s="188" t="s">
        <v>589</v>
      </c>
      <c r="N258" s="194">
        <v>43542</v>
      </c>
      <c r="O258" s="1"/>
      <c r="P258" s="1"/>
      <c r="Q258" s="1"/>
      <c r="R258" s="6" t="s">
        <v>777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124</v>
      </c>
      <c r="B259" s="217">
        <v>43465</v>
      </c>
      <c r="C259" s="186"/>
      <c r="D259" s="218" t="s">
        <v>414</v>
      </c>
      <c r="E259" s="219" t="s">
        <v>620</v>
      </c>
      <c r="F259" s="219">
        <v>710</v>
      </c>
      <c r="G259" s="219"/>
      <c r="H259" s="219">
        <v>866</v>
      </c>
      <c r="I259" s="221">
        <v>866</v>
      </c>
      <c r="J259" s="222" t="s">
        <v>678</v>
      </c>
      <c r="K259" s="192">
        <f t="shared" si="109"/>
        <v>156</v>
      </c>
      <c r="L259" s="193">
        <f t="shared" si="110"/>
        <v>0.21971830985915494</v>
      </c>
      <c r="M259" s="188" t="s">
        <v>589</v>
      </c>
      <c r="N259" s="194">
        <v>43553</v>
      </c>
      <c r="O259" s="1"/>
      <c r="P259" s="1"/>
      <c r="Q259" s="1"/>
      <c r="R259" s="6" t="s">
        <v>777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125</v>
      </c>
      <c r="B260" s="217">
        <v>43522</v>
      </c>
      <c r="C260" s="217"/>
      <c r="D260" s="218" t="s">
        <v>152</v>
      </c>
      <c r="E260" s="219" t="s">
        <v>620</v>
      </c>
      <c r="F260" s="219">
        <v>337.25</v>
      </c>
      <c r="G260" s="219"/>
      <c r="H260" s="219">
        <v>398.5</v>
      </c>
      <c r="I260" s="221">
        <v>411</v>
      </c>
      <c r="J260" s="191" t="s">
        <v>778</v>
      </c>
      <c r="K260" s="192">
        <f t="shared" si="109"/>
        <v>61.25</v>
      </c>
      <c r="L260" s="193">
        <f t="shared" si="110"/>
        <v>0.1816160118606375</v>
      </c>
      <c r="M260" s="188" t="s">
        <v>589</v>
      </c>
      <c r="N260" s="194">
        <v>43760</v>
      </c>
      <c r="O260" s="1"/>
      <c r="P260" s="1"/>
      <c r="Q260" s="1"/>
      <c r="R260" s="6" t="s">
        <v>777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126</v>
      </c>
      <c r="B261" s="230">
        <v>43559</v>
      </c>
      <c r="C261" s="230"/>
      <c r="D261" s="231" t="s">
        <v>779</v>
      </c>
      <c r="E261" s="232" t="s">
        <v>620</v>
      </c>
      <c r="F261" s="232">
        <v>130</v>
      </c>
      <c r="G261" s="232"/>
      <c r="H261" s="232">
        <v>65</v>
      </c>
      <c r="I261" s="233">
        <v>158</v>
      </c>
      <c r="J261" s="201" t="s">
        <v>780</v>
      </c>
      <c r="K261" s="202">
        <f t="shared" si="109"/>
        <v>-65</v>
      </c>
      <c r="L261" s="203">
        <f t="shared" si="110"/>
        <v>-0.5</v>
      </c>
      <c r="M261" s="199" t="s">
        <v>601</v>
      </c>
      <c r="N261" s="196">
        <v>43726</v>
      </c>
      <c r="O261" s="1"/>
      <c r="P261" s="1"/>
      <c r="Q261" s="1"/>
      <c r="R261" s="6" t="s">
        <v>781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127</v>
      </c>
      <c r="B262" s="217">
        <v>43017</v>
      </c>
      <c r="C262" s="217"/>
      <c r="D262" s="218" t="s">
        <v>185</v>
      </c>
      <c r="E262" s="219" t="s">
        <v>620</v>
      </c>
      <c r="F262" s="219">
        <v>141.5</v>
      </c>
      <c r="G262" s="219"/>
      <c r="H262" s="219">
        <v>183.5</v>
      </c>
      <c r="I262" s="221">
        <v>210</v>
      </c>
      <c r="J262" s="191" t="s">
        <v>775</v>
      </c>
      <c r="K262" s="192">
        <f t="shared" si="109"/>
        <v>42</v>
      </c>
      <c r="L262" s="193">
        <f t="shared" si="110"/>
        <v>0.29681978798586572</v>
      </c>
      <c r="M262" s="188" t="s">
        <v>589</v>
      </c>
      <c r="N262" s="194">
        <v>43042</v>
      </c>
      <c r="O262" s="1"/>
      <c r="P262" s="1"/>
      <c r="Q262" s="1"/>
      <c r="R262" s="6" t="s">
        <v>781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128</v>
      </c>
      <c r="B263" s="230">
        <v>43074</v>
      </c>
      <c r="C263" s="230"/>
      <c r="D263" s="231" t="s">
        <v>782</v>
      </c>
      <c r="E263" s="232" t="s">
        <v>620</v>
      </c>
      <c r="F263" s="227">
        <v>172</v>
      </c>
      <c r="G263" s="232"/>
      <c r="H263" s="232">
        <v>155.25</v>
      </c>
      <c r="I263" s="233">
        <v>230</v>
      </c>
      <c r="J263" s="201" t="s">
        <v>783</v>
      </c>
      <c r="K263" s="202">
        <f t="shared" si="109"/>
        <v>-16.75</v>
      </c>
      <c r="L263" s="203">
        <f t="shared" si="110"/>
        <v>-9.7383720930232565E-2</v>
      </c>
      <c r="M263" s="199" t="s">
        <v>601</v>
      </c>
      <c r="N263" s="196">
        <v>43787</v>
      </c>
      <c r="O263" s="1"/>
      <c r="P263" s="1"/>
      <c r="Q263" s="1"/>
      <c r="R263" s="6" t="s">
        <v>781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129</v>
      </c>
      <c r="B264" s="217">
        <v>43398</v>
      </c>
      <c r="C264" s="217"/>
      <c r="D264" s="218" t="s">
        <v>107</v>
      </c>
      <c r="E264" s="219" t="s">
        <v>620</v>
      </c>
      <c r="F264" s="219">
        <v>698.5</v>
      </c>
      <c r="G264" s="219"/>
      <c r="H264" s="219">
        <v>890</v>
      </c>
      <c r="I264" s="221">
        <v>890</v>
      </c>
      <c r="J264" s="191" t="s">
        <v>852</v>
      </c>
      <c r="K264" s="192">
        <f t="shared" si="109"/>
        <v>191.5</v>
      </c>
      <c r="L264" s="193">
        <f t="shared" si="110"/>
        <v>0.27415891195418757</v>
      </c>
      <c r="M264" s="188" t="s">
        <v>589</v>
      </c>
      <c r="N264" s="194">
        <v>44328</v>
      </c>
      <c r="O264" s="1"/>
      <c r="P264" s="1"/>
      <c r="Q264" s="1"/>
      <c r="R264" s="6" t="s">
        <v>777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130</v>
      </c>
      <c r="B265" s="217">
        <v>42877</v>
      </c>
      <c r="C265" s="217"/>
      <c r="D265" s="218" t="s">
        <v>374</v>
      </c>
      <c r="E265" s="219" t="s">
        <v>620</v>
      </c>
      <c r="F265" s="219">
        <v>127.6</v>
      </c>
      <c r="G265" s="219"/>
      <c r="H265" s="219">
        <v>138</v>
      </c>
      <c r="I265" s="221">
        <v>190</v>
      </c>
      <c r="J265" s="191" t="s">
        <v>784</v>
      </c>
      <c r="K265" s="192">
        <f t="shared" si="109"/>
        <v>10.400000000000006</v>
      </c>
      <c r="L265" s="193">
        <f t="shared" si="110"/>
        <v>8.1504702194357417E-2</v>
      </c>
      <c r="M265" s="188" t="s">
        <v>589</v>
      </c>
      <c r="N265" s="194">
        <v>43774</v>
      </c>
      <c r="O265" s="1"/>
      <c r="P265" s="1"/>
      <c r="Q265" s="1"/>
      <c r="R265" s="6" t="s">
        <v>781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131</v>
      </c>
      <c r="B266" s="217">
        <v>43158</v>
      </c>
      <c r="C266" s="217"/>
      <c r="D266" s="218" t="s">
        <v>785</v>
      </c>
      <c r="E266" s="219" t="s">
        <v>620</v>
      </c>
      <c r="F266" s="219">
        <v>317</v>
      </c>
      <c r="G266" s="219"/>
      <c r="H266" s="219">
        <v>382.5</v>
      </c>
      <c r="I266" s="221">
        <v>398</v>
      </c>
      <c r="J266" s="191" t="s">
        <v>786</v>
      </c>
      <c r="K266" s="192">
        <f t="shared" si="109"/>
        <v>65.5</v>
      </c>
      <c r="L266" s="193">
        <f t="shared" si="110"/>
        <v>0.20662460567823343</v>
      </c>
      <c r="M266" s="188" t="s">
        <v>589</v>
      </c>
      <c r="N266" s="194">
        <v>44238</v>
      </c>
      <c r="O266" s="1"/>
      <c r="P266" s="1"/>
      <c r="Q266" s="1"/>
      <c r="R266" s="6" t="s">
        <v>781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132</v>
      </c>
      <c r="B267" s="230">
        <v>43164</v>
      </c>
      <c r="C267" s="230"/>
      <c r="D267" s="231" t="s">
        <v>144</v>
      </c>
      <c r="E267" s="232" t="s">
        <v>620</v>
      </c>
      <c r="F267" s="227">
        <f>510-14.4</f>
        <v>495.6</v>
      </c>
      <c r="G267" s="232"/>
      <c r="H267" s="232">
        <v>350</v>
      </c>
      <c r="I267" s="233">
        <v>672</v>
      </c>
      <c r="J267" s="201" t="s">
        <v>787</v>
      </c>
      <c r="K267" s="202">
        <f t="shared" si="109"/>
        <v>-145.60000000000002</v>
      </c>
      <c r="L267" s="203">
        <f t="shared" si="110"/>
        <v>-0.29378531073446329</v>
      </c>
      <c r="M267" s="199" t="s">
        <v>601</v>
      </c>
      <c r="N267" s="196">
        <v>43887</v>
      </c>
      <c r="O267" s="1"/>
      <c r="P267" s="1"/>
      <c r="Q267" s="1"/>
      <c r="R267" s="6" t="s">
        <v>777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9">
        <v>133</v>
      </c>
      <c r="B268" s="230">
        <v>43237</v>
      </c>
      <c r="C268" s="230"/>
      <c r="D268" s="231" t="s">
        <v>472</v>
      </c>
      <c r="E268" s="232" t="s">
        <v>620</v>
      </c>
      <c r="F268" s="227">
        <v>230.3</v>
      </c>
      <c r="G268" s="232"/>
      <c r="H268" s="232">
        <v>102.5</v>
      </c>
      <c r="I268" s="233">
        <v>348</v>
      </c>
      <c r="J268" s="201" t="s">
        <v>788</v>
      </c>
      <c r="K268" s="202">
        <f t="shared" si="109"/>
        <v>-127.80000000000001</v>
      </c>
      <c r="L268" s="203">
        <f t="shared" si="110"/>
        <v>-0.55492835432045162</v>
      </c>
      <c r="M268" s="199" t="s">
        <v>601</v>
      </c>
      <c r="N268" s="196">
        <v>43896</v>
      </c>
      <c r="O268" s="1"/>
      <c r="P268" s="1"/>
      <c r="Q268" s="1"/>
      <c r="R268" s="6" t="s">
        <v>777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134</v>
      </c>
      <c r="B269" s="217">
        <v>43258</v>
      </c>
      <c r="C269" s="217"/>
      <c r="D269" s="218" t="s">
        <v>437</v>
      </c>
      <c r="E269" s="219" t="s">
        <v>620</v>
      </c>
      <c r="F269" s="219">
        <f>342.5-5.1</f>
        <v>337.4</v>
      </c>
      <c r="G269" s="219"/>
      <c r="H269" s="219">
        <v>412.5</v>
      </c>
      <c r="I269" s="221">
        <v>439</v>
      </c>
      <c r="J269" s="191" t="s">
        <v>789</v>
      </c>
      <c r="K269" s="192">
        <f t="shared" si="109"/>
        <v>75.100000000000023</v>
      </c>
      <c r="L269" s="193">
        <f t="shared" si="110"/>
        <v>0.22258446947243635</v>
      </c>
      <c r="M269" s="188" t="s">
        <v>589</v>
      </c>
      <c r="N269" s="194">
        <v>44230</v>
      </c>
      <c r="O269" s="1"/>
      <c r="P269" s="1"/>
      <c r="Q269" s="1"/>
      <c r="R269" s="6" t="s">
        <v>781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0">
        <v>135</v>
      </c>
      <c r="B270" s="209">
        <v>43285</v>
      </c>
      <c r="C270" s="209"/>
      <c r="D270" s="210" t="s">
        <v>55</v>
      </c>
      <c r="E270" s="211" t="s">
        <v>620</v>
      </c>
      <c r="F270" s="211">
        <f>127.5-5.53</f>
        <v>121.97</v>
      </c>
      <c r="G270" s="212"/>
      <c r="H270" s="212">
        <v>122.5</v>
      </c>
      <c r="I270" s="212">
        <v>170</v>
      </c>
      <c r="J270" s="213" t="s">
        <v>818</v>
      </c>
      <c r="K270" s="214">
        <f t="shared" si="109"/>
        <v>0.53000000000000114</v>
      </c>
      <c r="L270" s="215">
        <f t="shared" si="110"/>
        <v>4.3453308190538747E-3</v>
      </c>
      <c r="M270" s="211" t="s">
        <v>711</v>
      </c>
      <c r="N270" s="209">
        <v>44431</v>
      </c>
      <c r="O270" s="1"/>
      <c r="P270" s="1"/>
      <c r="Q270" s="1"/>
      <c r="R270" s="6" t="s">
        <v>777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136</v>
      </c>
      <c r="B271" s="230">
        <v>43294</v>
      </c>
      <c r="C271" s="230"/>
      <c r="D271" s="231" t="s">
        <v>363</v>
      </c>
      <c r="E271" s="232" t="s">
        <v>620</v>
      </c>
      <c r="F271" s="227">
        <v>46.5</v>
      </c>
      <c r="G271" s="232"/>
      <c r="H271" s="232">
        <v>17</v>
      </c>
      <c r="I271" s="233">
        <v>59</v>
      </c>
      <c r="J271" s="201" t="s">
        <v>790</v>
      </c>
      <c r="K271" s="202">
        <f t="shared" ref="K271:K279" si="111">H271-F271</f>
        <v>-29.5</v>
      </c>
      <c r="L271" s="203">
        <f t="shared" ref="L271:L279" si="112">K271/F271</f>
        <v>-0.63440860215053763</v>
      </c>
      <c r="M271" s="199" t="s">
        <v>601</v>
      </c>
      <c r="N271" s="196">
        <v>43887</v>
      </c>
      <c r="O271" s="1"/>
      <c r="P271" s="1"/>
      <c r="Q271" s="1"/>
      <c r="R271" s="6" t="s">
        <v>777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137</v>
      </c>
      <c r="B272" s="217">
        <v>43396</v>
      </c>
      <c r="C272" s="217"/>
      <c r="D272" s="218" t="s">
        <v>416</v>
      </c>
      <c r="E272" s="219" t="s">
        <v>620</v>
      </c>
      <c r="F272" s="219">
        <v>156.5</v>
      </c>
      <c r="G272" s="219"/>
      <c r="H272" s="219">
        <v>207.5</v>
      </c>
      <c r="I272" s="221">
        <v>191</v>
      </c>
      <c r="J272" s="191" t="s">
        <v>678</v>
      </c>
      <c r="K272" s="192">
        <f t="shared" si="111"/>
        <v>51</v>
      </c>
      <c r="L272" s="193">
        <f t="shared" si="112"/>
        <v>0.32587859424920129</v>
      </c>
      <c r="M272" s="188" t="s">
        <v>589</v>
      </c>
      <c r="N272" s="194">
        <v>44369</v>
      </c>
      <c r="O272" s="1"/>
      <c r="P272" s="1"/>
      <c r="Q272" s="1"/>
      <c r="R272" s="6" t="s">
        <v>777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138</v>
      </c>
      <c r="B273" s="217">
        <v>43439</v>
      </c>
      <c r="C273" s="217"/>
      <c r="D273" s="218" t="s">
        <v>325</v>
      </c>
      <c r="E273" s="219" t="s">
        <v>620</v>
      </c>
      <c r="F273" s="219">
        <v>259.5</v>
      </c>
      <c r="G273" s="219"/>
      <c r="H273" s="219">
        <v>320</v>
      </c>
      <c r="I273" s="221">
        <v>320</v>
      </c>
      <c r="J273" s="191" t="s">
        <v>678</v>
      </c>
      <c r="K273" s="192">
        <f t="shared" si="111"/>
        <v>60.5</v>
      </c>
      <c r="L273" s="193">
        <f t="shared" si="112"/>
        <v>0.23314065510597304</v>
      </c>
      <c r="M273" s="188" t="s">
        <v>589</v>
      </c>
      <c r="N273" s="194">
        <v>44323</v>
      </c>
      <c r="O273" s="1"/>
      <c r="P273" s="1"/>
      <c r="Q273" s="1"/>
      <c r="R273" s="6" t="s">
        <v>777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139</v>
      </c>
      <c r="B274" s="230">
        <v>43439</v>
      </c>
      <c r="C274" s="230"/>
      <c r="D274" s="231" t="s">
        <v>791</v>
      </c>
      <c r="E274" s="232" t="s">
        <v>620</v>
      </c>
      <c r="F274" s="232">
        <v>715</v>
      </c>
      <c r="G274" s="232"/>
      <c r="H274" s="232">
        <v>445</v>
      </c>
      <c r="I274" s="233">
        <v>840</v>
      </c>
      <c r="J274" s="201" t="s">
        <v>792</v>
      </c>
      <c r="K274" s="202">
        <f t="shared" si="111"/>
        <v>-270</v>
      </c>
      <c r="L274" s="203">
        <f t="shared" si="112"/>
        <v>-0.3776223776223776</v>
      </c>
      <c r="M274" s="199" t="s">
        <v>601</v>
      </c>
      <c r="N274" s="196">
        <v>43800</v>
      </c>
      <c r="O274" s="1"/>
      <c r="P274" s="1"/>
      <c r="Q274" s="1"/>
      <c r="R274" s="6" t="s">
        <v>777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140</v>
      </c>
      <c r="B275" s="217">
        <v>43469</v>
      </c>
      <c r="C275" s="217"/>
      <c r="D275" s="218" t="s">
        <v>157</v>
      </c>
      <c r="E275" s="219" t="s">
        <v>620</v>
      </c>
      <c r="F275" s="219">
        <v>875</v>
      </c>
      <c r="G275" s="219"/>
      <c r="H275" s="219">
        <v>1165</v>
      </c>
      <c r="I275" s="221">
        <v>1185</v>
      </c>
      <c r="J275" s="191" t="s">
        <v>793</v>
      </c>
      <c r="K275" s="192">
        <f t="shared" si="111"/>
        <v>290</v>
      </c>
      <c r="L275" s="193">
        <f t="shared" si="112"/>
        <v>0.33142857142857141</v>
      </c>
      <c r="M275" s="188" t="s">
        <v>589</v>
      </c>
      <c r="N275" s="194">
        <v>43847</v>
      </c>
      <c r="O275" s="1"/>
      <c r="P275" s="1"/>
      <c r="Q275" s="1"/>
      <c r="R275" s="6" t="s">
        <v>777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141</v>
      </c>
      <c r="B276" s="217">
        <v>43559</v>
      </c>
      <c r="C276" s="217"/>
      <c r="D276" s="218" t="s">
        <v>341</v>
      </c>
      <c r="E276" s="219" t="s">
        <v>620</v>
      </c>
      <c r="F276" s="219">
        <f>387-14.63</f>
        <v>372.37</v>
      </c>
      <c r="G276" s="219"/>
      <c r="H276" s="219">
        <v>490</v>
      </c>
      <c r="I276" s="221">
        <v>490</v>
      </c>
      <c r="J276" s="191" t="s">
        <v>678</v>
      </c>
      <c r="K276" s="192">
        <f t="shared" si="111"/>
        <v>117.63</v>
      </c>
      <c r="L276" s="193">
        <f t="shared" si="112"/>
        <v>0.31589548030185027</v>
      </c>
      <c r="M276" s="188" t="s">
        <v>589</v>
      </c>
      <c r="N276" s="194">
        <v>43850</v>
      </c>
      <c r="O276" s="1"/>
      <c r="P276" s="1"/>
      <c r="Q276" s="1"/>
      <c r="R276" s="6" t="s">
        <v>777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142</v>
      </c>
      <c r="B277" s="230">
        <v>43578</v>
      </c>
      <c r="C277" s="230"/>
      <c r="D277" s="231" t="s">
        <v>794</v>
      </c>
      <c r="E277" s="232" t="s">
        <v>591</v>
      </c>
      <c r="F277" s="232">
        <v>220</v>
      </c>
      <c r="G277" s="232"/>
      <c r="H277" s="232">
        <v>127.5</v>
      </c>
      <c r="I277" s="233">
        <v>284</v>
      </c>
      <c r="J277" s="201" t="s">
        <v>795</v>
      </c>
      <c r="K277" s="202">
        <f t="shared" si="111"/>
        <v>-92.5</v>
      </c>
      <c r="L277" s="203">
        <f t="shared" si="112"/>
        <v>-0.42045454545454547</v>
      </c>
      <c r="M277" s="199" t="s">
        <v>601</v>
      </c>
      <c r="N277" s="196">
        <v>43896</v>
      </c>
      <c r="O277" s="1"/>
      <c r="P277" s="1"/>
      <c r="Q277" s="1"/>
      <c r="R277" s="6" t="s">
        <v>777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143</v>
      </c>
      <c r="B278" s="217">
        <v>43622</v>
      </c>
      <c r="C278" s="217"/>
      <c r="D278" s="218" t="s">
        <v>481</v>
      </c>
      <c r="E278" s="219" t="s">
        <v>591</v>
      </c>
      <c r="F278" s="219">
        <v>332.8</v>
      </c>
      <c r="G278" s="219"/>
      <c r="H278" s="219">
        <v>405</v>
      </c>
      <c r="I278" s="221">
        <v>419</v>
      </c>
      <c r="J278" s="191" t="s">
        <v>796</v>
      </c>
      <c r="K278" s="192">
        <f t="shared" si="111"/>
        <v>72.199999999999989</v>
      </c>
      <c r="L278" s="193">
        <f t="shared" si="112"/>
        <v>0.21694711538461534</v>
      </c>
      <c r="M278" s="188" t="s">
        <v>589</v>
      </c>
      <c r="N278" s="194">
        <v>43860</v>
      </c>
      <c r="O278" s="1"/>
      <c r="P278" s="1"/>
      <c r="Q278" s="1"/>
      <c r="R278" s="6" t="s">
        <v>781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0">
        <v>144</v>
      </c>
      <c r="B279" s="209">
        <v>43641</v>
      </c>
      <c r="C279" s="209"/>
      <c r="D279" s="210" t="s">
        <v>150</v>
      </c>
      <c r="E279" s="211" t="s">
        <v>620</v>
      </c>
      <c r="F279" s="211">
        <v>386</v>
      </c>
      <c r="G279" s="212"/>
      <c r="H279" s="212">
        <v>395</v>
      </c>
      <c r="I279" s="212">
        <v>452</v>
      </c>
      <c r="J279" s="213" t="s">
        <v>797</v>
      </c>
      <c r="K279" s="214">
        <f t="shared" si="111"/>
        <v>9</v>
      </c>
      <c r="L279" s="215">
        <f t="shared" si="112"/>
        <v>2.3316062176165803E-2</v>
      </c>
      <c r="M279" s="211" t="s">
        <v>711</v>
      </c>
      <c r="N279" s="209">
        <v>43868</v>
      </c>
      <c r="O279" s="1"/>
      <c r="P279" s="1"/>
      <c r="Q279" s="1"/>
      <c r="R279" s="6" t="s">
        <v>781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0">
        <v>145</v>
      </c>
      <c r="B280" s="209">
        <v>43707</v>
      </c>
      <c r="C280" s="209"/>
      <c r="D280" s="210" t="s">
        <v>130</v>
      </c>
      <c r="E280" s="211" t="s">
        <v>620</v>
      </c>
      <c r="F280" s="211">
        <v>137.5</v>
      </c>
      <c r="G280" s="212"/>
      <c r="H280" s="212">
        <v>138.5</v>
      </c>
      <c r="I280" s="212">
        <v>190</v>
      </c>
      <c r="J280" s="213" t="s">
        <v>817</v>
      </c>
      <c r="K280" s="214">
        <f t="shared" ref="K280" si="113">H280-F280</f>
        <v>1</v>
      </c>
      <c r="L280" s="215">
        <f t="shared" ref="L280" si="114">K280/F280</f>
        <v>7.2727272727272727E-3</v>
      </c>
      <c r="M280" s="211" t="s">
        <v>711</v>
      </c>
      <c r="N280" s="209">
        <v>44432</v>
      </c>
      <c r="O280" s="1"/>
      <c r="P280" s="1"/>
      <c r="Q280" s="1"/>
      <c r="R280" s="6" t="s">
        <v>777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146</v>
      </c>
      <c r="B281" s="217">
        <v>43731</v>
      </c>
      <c r="C281" s="217"/>
      <c r="D281" s="218" t="s">
        <v>428</v>
      </c>
      <c r="E281" s="219" t="s">
        <v>620</v>
      </c>
      <c r="F281" s="219">
        <v>235</v>
      </c>
      <c r="G281" s="219"/>
      <c r="H281" s="219">
        <v>295</v>
      </c>
      <c r="I281" s="221">
        <v>296</v>
      </c>
      <c r="J281" s="191" t="s">
        <v>798</v>
      </c>
      <c r="K281" s="192">
        <f t="shared" ref="K281:K287" si="115">H281-F281</f>
        <v>60</v>
      </c>
      <c r="L281" s="193">
        <f t="shared" ref="L281:L287" si="116">K281/F281</f>
        <v>0.25531914893617019</v>
      </c>
      <c r="M281" s="188" t="s">
        <v>589</v>
      </c>
      <c r="N281" s="194">
        <v>43844</v>
      </c>
      <c r="O281" s="1"/>
      <c r="P281" s="1"/>
      <c r="Q281" s="1"/>
      <c r="R281" s="6" t="s">
        <v>781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147</v>
      </c>
      <c r="B282" s="217">
        <v>43752</v>
      </c>
      <c r="C282" s="217"/>
      <c r="D282" s="218" t="s">
        <v>799</v>
      </c>
      <c r="E282" s="219" t="s">
        <v>620</v>
      </c>
      <c r="F282" s="219">
        <v>277.5</v>
      </c>
      <c r="G282" s="219"/>
      <c r="H282" s="219">
        <v>333</v>
      </c>
      <c r="I282" s="221">
        <v>333</v>
      </c>
      <c r="J282" s="191" t="s">
        <v>800</v>
      </c>
      <c r="K282" s="192">
        <f t="shared" si="115"/>
        <v>55.5</v>
      </c>
      <c r="L282" s="193">
        <f t="shared" si="116"/>
        <v>0.2</v>
      </c>
      <c r="M282" s="188" t="s">
        <v>589</v>
      </c>
      <c r="N282" s="194">
        <v>43846</v>
      </c>
      <c r="O282" s="1"/>
      <c r="P282" s="1"/>
      <c r="Q282" s="1"/>
      <c r="R282" s="6" t="s">
        <v>777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148</v>
      </c>
      <c r="B283" s="217">
        <v>43752</v>
      </c>
      <c r="C283" s="217"/>
      <c r="D283" s="218" t="s">
        <v>801</v>
      </c>
      <c r="E283" s="219" t="s">
        <v>620</v>
      </c>
      <c r="F283" s="219">
        <v>930</v>
      </c>
      <c r="G283" s="219"/>
      <c r="H283" s="219">
        <v>1165</v>
      </c>
      <c r="I283" s="221">
        <v>1200</v>
      </c>
      <c r="J283" s="191" t="s">
        <v>802</v>
      </c>
      <c r="K283" s="192">
        <f t="shared" si="115"/>
        <v>235</v>
      </c>
      <c r="L283" s="193">
        <f t="shared" si="116"/>
        <v>0.25268817204301075</v>
      </c>
      <c r="M283" s="188" t="s">
        <v>589</v>
      </c>
      <c r="N283" s="194">
        <v>43847</v>
      </c>
      <c r="O283" s="1"/>
      <c r="P283" s="1"/>
      <c r="Q283" s="1"/>
      <c r="R283" s="6" t="s">
        <v>781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149</v>
      </c>
      <c r="B284" s="217">
        <v>43753</v>
      </c>
      <c r="C284" s="217"/>
      <c r="D284" s="218" t="s">
        <v>803</v>
      </c>
      <c r="E284" s="219" t="s">
        <v>620</v>
      </c>
      <c r="F284" s="189">
        <v>111</v>
      </c>
      <c r="G284" s="219"/>
      <c r="H284" s="219">
        <v>141</v>
      </c>
      <c r="I284" s="221">
        <v>141</v>
      </c>
      <c r="J284" s="191" t="s">
        <v>604</v>
      </c>
      <c r="K284" s="192">
        <f t="shared" si="115"/>
        <v>30</v>
      </c>
      <c r="L284" s="193">
        <f t="shared" si="116"/>
        <v>0.27027027027027029</v>
      </c>
      <c r="M284" s="188" t="s">
        <v>589</v>
      </c>
      <c r="N284" s="194">
        <v>44328</v>
      </c>
      <c r="O284" s="1"/>
      <c r="P284" s="1"/>
      <c r="Q284" s="1"/>
      <c r="R284" s="6" t="s">
        <v>781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150</v>
      </c>
      <c r="B285" s="217">
        <v>43753</v>
      </c>
      <c r="C285" s="217"/>
      <c r="D285" s="218" t="s">
        <v>804</v>
      </c>
      <c r="E285" s="219" t="s">
        <v>620</v>
      </c>
      <c r="F285" s="189">
        <v>296</v>
      </c>
      <c r="G285" s="219"/>
      <c r="H285" s="219">
        <v>370</v>
      </c>
      <c r="I285" s="221">
        <v>370</v>
      </c>
      <c r="J285" s="191" t="s">
        <v>678</v>
      </c>
      <c r="K285" s="192">
        <f t="shared" si="115"/>
        <v>74</v>
      </c>
      <c r="L285" s="193">
        <f t="shared" si="116"/>
        <v>0.25</v>
      </c>
      <c r="M285" s="188" t="s">
        <v>589</v>
      </c>
      <c r="N285" s="194">
        <v>43853</v>
      </c>
      <c r="O285" s="1"/>
      <c r="P285" s="1"/>
      <c r="Q285" s="1"/>
      <c r="R285" s="6" t="s">
        <v>781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151</v>
      </c>
      <c r="B286" s="217">
        <v>43754</v>
      </c>
      <c r="C286" s="217"/>
      <c r="D286" s="218" t="s">
        <v>805</v>
      </c>
      <c r="E286" s="219" t="s">
        <v>620</v>
      </c>
      <c r="F286" s="189">
        <v>300</v>
      </c>
      <c r="G286" s="219"/>
      <c r="H286" s="219">
        <v>382.5</v>
      </c>
      <c r="I286" s="221">
        <v>344</v>
      </c>
      <c r="J286" s="191" t="s">
        <v>859</v>
      </c>
      <c r="K286" s="192">
        <f t="shared" si="115"/>
        <v>82.5</v>
      </c>
      <c r="L286" s="193">
        <f t="shared" si="116"/>
        <v>0.27500000000000002</v>
      </c>
      <c r="M286" s="188" t="s">
        <v>589</v>
      </c>
      <c r="N286" s="194">
        <v>44238</v>
      </c>
      <c r="O286" s="1"/>
      <c r="P286" s="1"/>
      <c r="Q286" s="1"/>
      <c r="R286" s="6" t="s">
        <v>781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152</v>
      </c>
      <c r="B287" s="217">
        <v>43832</v>
      </c>
      <c r="C287" s="217"/>
      <c r="D287" s="218" t="s">
        <v>806</v>
      </c>
      <c r="E287" s="219" t="s">
        <v>620</v>
      </c>
      <c r="F287" s="189">
        <v>495</v>
      </c>
      <c r="G287" s="219"/>
      <c r="H287" s="219">
        <v>595</v>
      </c>
      <c r="I287" s="221">
        <v>590</v>
      </c>
      <c r="J287" s="191" t="s">
        <v>858</v>
      </c>
      <c r="K287" s="192">
        <f t="shared" si="115"/>
        <v>100</v>
      </c>
      <c r="L287" s="193">
        <f t="shared" si="116"/>
        <v>0.20202020202020202</v>
      </c>
      <c r="M287" s="188" t="s">
        <v>589</v>
      </c>
      <c r="N287" s="194">
        <v>44589</v>
      </c>
      <c r="O287" s="1"/>
      <c r="P287" s="1"/>
      <c r="Q287" s="1"/>
      <c r="R287" s="6" t="s">
        <v>781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153</v>
      </c>
      <c r="B288" s="217">
        <v>43966</v>
      </c>
      <c r="C288" s="217"/>
      <c r="D288" s="218" t="s">
        <v>71</v>
      </c>
      <c r="E288" s="219" t="s">
        <v>620</v>
      </c>
      <c r="F288" s="189">
        <v>67.5</v>
      </c>
      <c r="G288" s="219"/>
      <c r="H288" s="219">
        <v>86</v>
      </c>
      <c r="I288" s="221">
        <v>86</v>
      </c>
      <c r="J288" s="191" t="s">
        <v>807</v>
      </c>
      <c r="K288" s="192">
        <f t="shared" ref="K288:K295" si="117">H288-F288</f>
        <v>18.5</v>
      </c>
      <c r="L288" s="193">
        <f t="shared" ref="L288:L295" si="118">K288/F288</f>
        <v>0.27407407407407408</v>
      </c>
      <c r="M288" s="188" t="s">
        <v>589</v>
      </c>
      <c r="N288" s="194">
        <v>44008</v>
      </c>
      <c r="O288" s="1"/>
      <c r="P288" s="1"/>
      <c r="Q288" s="1"/>
      <c r="R288" s="6" t="s">
        <v>781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154</v>
      </c>
      <c r="B289" s="217">
        <v>44035</v>
      </c>
      <c r="C289" s="217"/>
      <c r="D289" s="218" t="s">
        <v>480</v>
      </c>
      <c r="E289" s="219" t="s">
        <v>620</v>
      </c>
      <c r="F289" s="189">
        <v>231</v>
      </c>
      <c r="G289" s="219"/>
      <c r="H289" s="219">
        <v>281</v>
      </c>
      <c r="I289" s="221">
        <v>281</v>
      </c>
      <c r="J289" s="191" t="s">
        <v>678</v>
      </c>
      <c r="K289" s="192">
        <f t="shared" si="117"/>
        <v>50</v>
      </c>
      <c r="L289" s="193">
        <f t="shared" si="118"/>
        <v>0.21645021645021645</v>
      </c>
      <c r="M289" s="188" t="s">
        <v>589</v>
      </c>
      <c r="N289" s="194">
        <v>44358</v>
      </c>
      <c r="O289" s="1"/>
      <c r="P289" s="1"/>
      <c r="Q289" s="1"/>
      <c r="R289" s="6" t="s">
        <v>781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155</v>
      </c>
      <c r="B290" s="217">
        <v>44092</v>
      </c>
      <c r="C290" s="217"/>
      <c r="D290" s="218" t="s">
        <v>405</v>
      </c>
      <c r="E290" s="219" t="s">
        <v>620</v>
      </c>
      <c r="F290" s="219">
        <v>206</v>
      </c>
      <c r="G290" s="219"/>
      <c r="H290" s="219">
        <v>248</v>
      </c>
      <c r="I290" s="221">
        <v>248</v>
      </c>
      <c r="J290" s="191" t="s">
        <v>678</v>
      </c>
      <c r="K290" s="192">
        <f t="shared" si="117"/>
        <v>42</v>
      </c>
      <c r="L290" s="193">
        <f t="shared" si="118"/>
        <v>0.20388349514563106</v>
      </c>
      <c r="M290" s="188" t="s">
        <v>589</v>
      </c>
      <c r="N290" s="194">
        <v>44214</v>
      </c>
      <c r="O290" s="1"/>
      <c r="P290" s="1"/>
      <c r="Q290" s="1"/>
      <c r="R290" s="6" t="s">
        <v>781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156</v>
      </c>
      <c r="B291" s="217">
        <v>44140</v>
      </c>
      <c r="C291" s="217"/>
      <c r="D291" s="218" t="s">
        <v>405</v>
      </c>
      <c r="E291" s="219" t="s">
        <v>620</v>
      </c>
      <c r="F291" s="219">
        <v>182.5</v>
      </c>
      <c r="G291" s="219"/>
      <c r="H291" s="219">
        <v>248</v>
      </c>
      <c r="I291" s="221">
        <v>248</v>
      </c>
      <c r="J291" s="191" t="s">
        <v>678</v>
      </c>
      <c r="K291" s="192">
        <f t="shared" si="117"/>
        <v>65.5</v>
      </c>
      <c r="L291" s="193">
        <f t="shared" si="118"/>
        <v>0.35890410958904112</v>
      </c>
      <c r="M291" s="188" t="s">
        <v>589</v>
      </c>
      <c r="N291" s="194">
        <v>44214</v>
      </c>
      <c r="O291" s="1"/>
      <c r="P291" s="1"/>
      <c r="Q291" s="1"/>
      <c r="R291" s="6" t="s">
        <v>781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157</v>
      </c>
      <c r="B292" s="217">
        <v>44140</v>
      </c>
      <c r="C292" s="217"/>
      <c r="D292" s="218" t="s">
        <v>325</v>
      </c>
      <c r="E292" s="219" t="s">
        <v>620</v>
      </c>
      <c r="F292" s="219">
        <v>247.5</v>
      </c>
      <c r="G292" s="219"/>
      <c r="H292" s="219">
        <v>320</v>
      </c>
      <c r="I292" s="221">
        <v>320</v>
      </c>
      <c r="J292" s="191" t="s">
        <v>678</v>
      </c>
      <c r="K292" s="192">
        <f t="shared" si="117"/>
        <v>72.5</v>
      </c>
      <c r="L292" s="193">
        <f t="shared" si="118"/>
        <v>0.29292929292929293</v>
      </c>
      <c r="M292" s="188" t="s">
        <v>589</v>
      </c>
      <c r="N292" s="194">
        <v>44323</v>
      </c>
      <c r="O292" s="1"/>
      <c r="P292" s="1"/>
      <c r="Q292" s="1"/>
      <c r="R292" s="6" t="s">
        <v>781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158</v>
      </c>
      <c r="B293" s="217">
        <v>44140</v>
      </c>
      <c r="C293" s="217"/>
      <c r="D293" s="218" t="s">
        <v>271</v>
      </c>
      <c r="E293" s="219" t="s">
        <v>620</v>
      </c>
      <c r="F293" s="189">
        <v>925</v>
      </c>
      <c r="G293" s="219"/>
      <c r="H293" s="219">
        <v>1095</v>
      </c>
      <c r="I293" s="221">
        <v>1093</v>
      </c>
      <c r="J293" s="191" t="s">
        <v>808</v>
      </c>
      <c r="K293" s="192">
        <f t="shared" si="117"/>
        <v>170</v>
      </c>
      <c r="L293" s="193">
        <f t="shared" si="118"/>
        <v>0.18378378378378379</v>
      </c>
      <c r="M293" s="188" t="s">
        <v>589</v>
      </c>
      <c r="N293" s="194">
        <v>44201</v>
      </c>
      <c r="O293" s="1"/>
      <c r="P293" s="1"/>
      <c r="Q293" s="1"/>
      <c r="R293" s="6" t="s">
        <v>781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159</v>
      </c>
      <c r="B294" s="217">
        <v>44140</v>
      </c>
      <c r="C294" s="217"/>
      <c r="D294" s="218" t="s">
        <v>341</v>
      </c>
      <c r="E294" s="219" t="s">
        <v>620</v>
      </c>
      <c r="F294" s="189">
        <v>332.5</v>
      </c>
      <c r="G294" s="219"/>
      <c r="H294" s="219">
        <v>393</v>
      </c>
      <c r="I294" s="221">
        <v>406</v>
      </c>
      <c r="J294" s="191" t="s">
        <v>809</v>
      </c>
      <c r="K294" s="192">
        <f t="shared" si="117"/>
        <v>60.5</v>
      </c>
      <c r="L294" s="193">
        <f t="shared" si="118"/>
        <v>0.18195488721804512</v>
      </c>
      <c r="M294" s="188" t="s">
        <v>589</v>
      </c>
      <c r="N294" s="194">
        <v>44256</v>
      </c>
      <c r="O294" s="1"/>
      <c r="P294" s="1"/>
      <c r="Q294" s="1"/>
      <c r="R294" s="6" t="s">
        <v>781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160</v>
      </c>
      <c r="B295" s="217">
        <v>44141</v>
      </c>
      <c r="C295" s="217"/>
      <c r="D295" s="218" t="s">
        <v>480</v>
      </c>
      <c r="E295" s="219" t="s">
        <v>620</v>
      </c>
      <c r="F295" s="189">
        <v>231</v>
      </c>
      <c r="G295" s="219"/>
      <c r="H295" s="219">
        <v>281</v>
      </c>
      <c r="I295" s="221">
        <v>281</v>
      </c>
      <c r="J295" s="191" t="s">
        <v>678</v>
      </c>
      <c r="K295" s="192">
        <f t="shared" si="117"/>
        <v>50</v>
      </c>
      <c r="L295" s="193">
        <f t="shared" si="118"/>
        <v>0.21645021645021645</v>
      </c>
      <c r="M295" s="188" t="s">
        <v>589</v>
      </c>
      <c r="N295" s="194">
        <v>44358</v>
      </c>
      <c r="O295" s="1"/>
      <c r="P295" s="1"/>
      <c r="Q295" s="1"/>
      <c r="R295" s="6" t="s">
        <v>781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42">
        <v>161</v>
      </c>
      <c r="B296" s="235">
        <v>44187</v>
      </c>
      <c r="C296" s="235"/>
      <c r="D296" s="236" t="s">
        <v>453</v>
      </c>
      <c r="E296" s="53" t="s">
        <v>620</v>
      </c>
      <c r="F296" s="237" t="s">
        <v>810</v>
      </c>
      <c r="G296" s="53"/>
      <c r="H296" s="53"/>
      <c r="I296" s="238">
        <v>239</v>
      </c>
      <c r="J296" s="234" t="s">
        <v>592</v>
      </c>
      <c r="K296" s="234"/>
      <c r="L296" s="239"/>
      <c r="M296" s="240"/>
      <c r="N296" s="241"/>
      <c r="O296" s="1"/>
      <c r="P296" s="1"/>
      <c r="Q296" s="1"/>
      <c r="R296" s="6" t="s">
        <v>781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162</v>
      </c>
      <c r="B297" s="217">
        <v>44258</v>
      </c>
      <c r="C297" s="217"/>
      <c r="D297" s="218" t="s">
        <v>806</v>
      </c>
      <c r="E297" s="219" t="s">
        <v>620</v>
      </c>
      <c r="F297" s="189">
        <v>495</v>
      </c>
      <c r="G297" s="219"/>
      <c r="H297" s="219">
        <v>595</v>
      </c>
      <c r="I297" s="221">
        <v>590</v>
      </c>
      <c r="J297" s="191" t="s">
        <v>858</v>
      </c>
      <c r="K297" s="192">
        <f t="shared" ref="K297" si="119">H297-F297</f>
        <v>100</v>
      </c>
      <c r="L297" s="193">
        <f t="shared" ref="L297" si="120">K297/F297</f>
        <v>0.20202020202020202</v>
      </c>
      <c r="M297" s="188" t="s">
        <v>589</v>
      </c>
      <c r="N297" s="194">
        <v>44589</v>
      </c>
      <c r="O297" s="1"/>
      <c r="P297" s="1"/>
      <c r="R297" s="6" t="s">
        <v>781</v>
      </c>
    </row>
    <row r="298" spans="1:26" ht="12.75" customHeight="1">
      <c r="A298" s="216">
        <v>163</v>
      </c>
      <c r="B298" s="217">
        <v>44274</v>
      </c>
      <c r="C298" s="217"/>
      <c r="D298" s="218" t="s">
        <v>341</v>
      </c>
      <c r="E298" s="219" t="s">
        <v>620</v>
      </c>
      <c r="F298" s="189">
        <v>355</v>
      </c>
      <c r="G298" s="219"/>
      <c r="H298" s="219">
        <v>422.5</v>
      </c>
      <c r="I298" s="221">
        <v>420</v>
      </c>
      <c r="J298" s="191" t="s">
        <v>811</v>
      </c>
      <c r="K298" s="192">
        <f t="shared" ref="K298:K301" si="121">H298-F298</f>
        <v>67.5</v>
      </c>
      <c r="L298" s="193">
        <f t="shared" ref="L298:L301" si="122">K298/F298</f>
        <v>0.19014084507042253</v>
      </c>
      <c r="M298" s="188" t="s">
        <v>589</v>
      </c>
      <c r="N298" s="194">
        <v>44361</v>
      </c>
      <c r="O298" s="1"/>
      <c r="R298" s="243" t="s">
        <v>781</v>
      </c>
    </row>
    <row r="299" spans="1:26" ht="12.75" customHeight="1">
      <c r="A299" s="216">
        <v>164</v>
      </c>
      <c r="B299" s="217">
        <v>44295</v>
      </c>
      <c r="C299" s="217"/>
      <c r="D299" s="218" t="s">
        <v>812</v>
      </c>
      <c r="E299" s="219" t="s">
        <v>620</v>
      </c>
      <c r="F299" s="189">
        <v>555</v>
      </c>
      <c r="G299" s="219"/>
      <c r="H299" s="219">
        <v>663</v>
      </c>
      <c r="I299" s="221">
        <v>663</v>
      </c>
      <c r="J299" s="191" t="s">
        <v>813</v>
      </c>
      <c r="K299" s="192">
        <f t="shared" si="121"/>
        <v>108</v>
      </c>
      <c r="L299" s="193">
        <f t="shared" si="122"/>
        <v>0.19459459459459461</v>
      </c>
      <c r="M299" s="188" t="s">
        <v>589</v>
      </c>
      <c r="N299" s="194">
        <v>44321</v>
      </c>
      <c r="O299" s="1"/>
      <c r="P299" s="1"/>
      <c r="Q299" s="1"/>
      <c r="R299" s="243" t="s">
        <v>781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165</v>
      </c>
      <c r="B300" s="217">
        <v>44308</v>
      </c>
      <c r="C300" s="217"/>
      <c r="D300" s="218" t="s">
        <v>374</v>
      </c>
      <c r="E300" s="219" t="s">
        <v>620</v>
      </c>
      <c r="F300" s="189">
        <v>126.5</v>
      </c>
      <c r="G300" s="219"/>
      <c r="H300" s="219">
        <v>155</v>
      </c>
      <c r="I300" s="221">
        <v>155</v>
      </c>
      <c r="J300" s="191" t="s">
        <v>678</v>
      </c>
      <c r="K300" s="192">
        <f t="shared" si="121"/>
        <v>28.5</v>
      </c>
      <c r="L300" s="193">
        <f t="shared" si="122"/>
        <v>0.22529644268774704</v>
      </c>
      <c r="M300" s="188" t="s">
        <v>589</v>
      </c>
      <c r="N300" s="194">
        <v>44362</v>
      </c>
      <c r="O300" s="1"/>
      <c r="R300" s="243" t="s">
        <v>781</v>
      </c>
    </row>
    <row r="301" spans="1:26" ht="12.75" customHeight="1">
      <c r="A301" s="286">
        <v>166</v>
      </c>
      <c r="B301" s="287">
        <v>44368</v>
      </c>
      <c r="C301" s="287"/>
      <c r="D301" s="288" t="s">
        <v>392</v>
      </c>
      <c r="E301" s="289" t="s">
        <v>620</v>
      </c>
      <c r="F301" s="290">
        <v>287.5</v>
      </c>
      <c r="G301" s="289"/>
      <c r="H301" s="289">
        <v>245</v>
      </c>
      <c r="I301" s="291">
        <v>344</v>
      </c>
      <c r="J301" s="201" t="s">
        <v>850</v>
      </c>
      <c r="K301" s="202">
        <f t="shared" si="121"/>
        <v>-42.5</v>
      </c>
      <c r="L301" s="203">
        <f t="shared" si="122"/>
        <v>-0.14782608695652175</v>
      </c>
      <c r="M301" s="199" t="s">
        <v>601</v>
      </c>
      <c r="N301" s="196">
        <v>44508</v>
      </c>
      <c r="O301" s="1"/>
      <c r="R301" s="243" t="s">
        <v>781</v>
      </c>
    </row>
    <row r="302" spans="1:26" ht="12.75" customHeight="1">
      <c r="A302" s="242">
        <v>167</v>
      </c>
      <c r="B302" s="235">
        <v>44368</v>
      </c>
      <c r="C302" s="235"/>
      <c r="D302" s="236" t="s">
        <v>480</v>
      </c>
      <c r="E302" s="53" t="s">
        <v>620</v>
      </c>
      <c r="F302" s="237" t="s">
        <v>814</v>
      </c>
      <c r="G302" s="53"/>
      <c r="H302" s="53"/>
      <c r="I302" s="238">
        <v>320</v>
      </c>
      <c r="J302" s="234" t="s">
        <v>592</v>
      </c>
      <c r="K302" s="242"/>
      <c r="L302" s="235"/>
      <c r="M302" s="235"/>
      <c r="N302" s="236"/>
      <c r="O302" s="41"/>
      <c r="R302" s="243" t="s">
        <v>781</v>
      </c>
    </row>
    <row r="303" spans="1:26" ht="12.75" customHeight="1">
      <c r="A303" s="216">
        <v>168</v>
      </c>
      <c r="B303" s="217">
        <v>44406</v>
      </c>
      <c r="C303" s="217"/>
      <c r="D303" s="218" t="s">
        <v>374</v>
      </c>
      <c r="E303" s="219" t="s">
        <v>620</v>
      </c>
      <c r="F303" s="189">
        <v>162.5</v>
      </c>
      <c r="G303" s="219"/>
      <c r="H303" s="219">
        <v>200</v>
      </c>
      <c r="I303" s="221">
        <v>200</v>
      </c>
      <c r="J303" s="191" t="s">
        <v>678</v>
      </c>
      <c r="K303" s="192">
        <f t="shared" ref="K303" si="123">H303-F303</f>
        <v>37.5</v>
      </c>
      <c r="L303" s="193">
        <f t="shared" ref="L303" si="124">K303/F303</f>
        <v>0.23076923076923078</v>
      </c>
      <c r="M303" s="188" t="s">
        <v>589</v>
      </c>
      <c r="N303" s="194">
        <v>44571</v>
      </c>
      <c r="O303" s="1"/>
      <c r="R303" s="243" t="s">
        <v>781</v>
      </c>
    </row>
    <row r="304" spans="1:26" ht="12.75" customHeight="1">
      <c r="A304" s="216">
        <v>169</v>
      </c>
      <c r="B304" s="217">
        <v>44462</v>
      </c>
      <c r="C304" s="217"/>
      <c r="D304" s="218" t="s">
        <v>819</v>
      </c>
      <c r="E304" s="219" t="s">
        <v>620</v>
      </c>
      <c r="F304" s="189">
        <v>1235</v>
      </c>
      <c r="G304" s="219"/>
      <c r="H304" s="219">
        <v>1505</v>
      </c>
      <c r="I304" s="221">
        <v>1500</v>
      </c>
      <c r="J304" s="191" t="s">
        <v>678</v>
      </c>
      <c r="K304" s="192">
        <f t="shared" ref="K304" si="125">H304-F304</f>
        <v>270</v>
      </c>
      <c r="L304" s="193">
        <f t="shared" ref="L304" si="126">K304/F304</f>
        <v>0.21862348178137653</v>
      </c>
      <c r="M304" s="188" t="s">
        <v>589</v>
      </c>
      <c r="N304" s="194">
        <v>44564</v>
      </c>
      <c r="O304" s="1"/>
      <c r="R304" s="243" t="s">
        <v>781</v>
      </c>
    </row>
    <row r="305" spans="1:18" ht="12.75" customHeight="1">
      <c r="A305" s="258">
        <v>170</v>
      </c>
      <c r="B305" s="259">
        <v>44480</v>
      </c>
      <c r="C305" s="259"/>
      <c r="D305" s="260" t="s">
        <v>821</v>
      </c>
      <c r="E305" s="261" t="s">
        <v>620</v>
      </c>
      <c r="F305" s="262" t="s">
        <v>826</v>
      </c>
      <c r="G305" s="261"/>
      <c r="H305" s="261"/>
      <c r="I305" s="261">
        <v>145</v>
      </c>
      <c r="J305" s="263" t="s">
        <v>592</v>
      </c>
      <c r="K305" s="258"/>
      <c r="L305" s="259"/>
      <c r="M305" s="259"/>
      <c r="N305" s="260"/>
      <c r="O305" s="41"/>
      <c r="R305" s="243" t="s">
        <v>781</v>
      </c>
    </row>
    <row r="306" spans="1:18" ht="12.75" customHeight="1">
      <c r="A306" s="264">
        <v>171</v>
      </c>
      <c r="B306" s="265">
        <v>44481</v>
      </c>
      <c r="C306" s="265"/>
      <c r="D306" s="266" t="s">
        <v>260</v>
      </c>
      <c r="E306" s="267" t="s">
        <v>620</v>
      </c>
      <c r="F306" s="268" t="s">
        <v>823</v>
      </c>
      <c r="G306" s="267"/>
      <c r="H306" s="267"/>
      <c r="I306" s="267">
        <v>380</v>
      </c>
      <c r="J306" s="269" t="s">
        <v>592</v>
      </c>
      <c r="K306" s="264"/>
      <c r="L306" s="265"/>
      <c r="M306" s="265"/>
      <c r="N306" s="266"/>
      <c r="O306" s="41"/>
      <c r="R306" s="243" t="s">
        <v>781</v>
      </c>
    </row>
    <row r="307" spans="1:18" ht="12.75" customHeight="1">
      <c r="A307" s="264">
        <v>172</v>
      </c>
      <c r="B307" s="265">
        <v>44481</v>
      </c>
      <c r="C307" s="265"/>
      <c r="D307" s="266" t="s">
        <v>400</v>
      </c>
      <c r="E307" s="267" t="s">
        <v>620</v>
      </c>
      <c r="F307" s="268" t="s">
        <v>824</v>
      </c>
      <c r="G307" s="267"/>
      <c r="H307" s="267"/>
      <c r="I307" s="267">
        <v>56</v>
      </c>
      <c r="J307" s="269" t="s">
        <v>592</v>
      </c>
      <c r="K307" s="264"/>
      <c r="L307" s="265"/>
      <c r="M307" s="265"/>
      <c r="N307" s="266"/>
      <c r="O307" s="41"/>
      <c r="R307" s="243"/>
    </row>
    <row r="308" spans="1:18" ht="12.75" customHeight="1">
      <c r="A308" s="364">
        <v>173</v>
      </c>
      <c r="B308" s="365">
        <v>44551</v>
      </c>
      <c r="C308" s="364"/>
      <c r="D308" s="364" t="s">
        <v>118</v>
      </c>
      <c r="E308" s="366" t="s">
        <v>620</v>
      </c>
      <c r="F308" s="366">
        <v>2360</v>
      </c>
      <c r="G308" s="366"/>
      <c r="H308" s="366">
        <v>2820</v>
      </c>
      <c r="I308" s="366">
        <v>3000</v>
      </c>
      <c r="J308" s="367" t="s">
        <v>867</v>
      </c>
      <c r="K308" s="368">
        <f t="shared" ref="K308" si="127">H308-F308</f>
        <v>460</v>
      </c>
      <c r="L308" s="369">
        <f t="shared" ref="L308" si="128">K308/F308</f>
        <v>0.19491525423728814</v>
      </c>
      <c r="M308" s="370" t="s">
        <v>589</v>
      </c>
      <c r="N308" s="371">
        <v>44608</v>
      </c>
      <c r="O308" s="41"/>
      <c r="R308" s="243"/>
    </row>
    <row r="309" spans="1:18" ht="12.75" customHeight="1">
      <c r="A309" s="270">
        <v>174</v>
      </c>
      <c r="B309" s="265">
        <v>44606</v>
      </c>
      <c r="C309" s="270"/>
      <c r="D309" s="270" t="s">
        <v>426</v>
      </c>
      <c r="E309" s="267" t="s">
        <v>620</v>
      </c>
      <c r="F309" s="267" t="s">
        <v>865</v>
      </c>
      <c r="G309" s="267"/>
      <c r="H309" s="267"/>
      <c r="I309" s="267">
        <v>764</v>
      </c>
      <c r="J309" s="267" t="s">
        <v>592</v>
      </c>
      <c r="K309" s="267"/>
      <c r="L309" s="267"/>
      <c r="M309" s="267"/>
      <c r="N309" s="270"/>
      <c r="O309" s="41"/>
      <c r="R309" s="243"/>
    </row>
    <row r="310" spans="1:18" ht="12.75" customHeight="1">
      <c r="A310" s="270">
        <v>175</v>
      </c>
      <c r="B310" s="265">
        <v>44613</v>
      </c>
      <c r="C310" s="270"/>
      <c r="D310" s="270" t="s">
        <v>819</v>
      </c>
      <c r="E310" s="267" t="s">
        <v>620</v>
      </c>
      <c r="F310" s="267" t="s">
        <v>869</v>
      </c>
      <c r="G310" s="267"/>
      <c r="H310" s="267"/>
      <c r="I310" s="267">
        <v>1510</v>
      </c>
      <c r="J310" s="267" t="s">
        <v>592</v>
      </c>
      <c r="K310" s="267"/>
      <c r="L310" s="267"/>
      <c r="M310" s="267"/>
      <c r="N310" s="270"/>
      <c r="O310" s="41"/>
      <c r="R310" s="243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243"/>
    </row>
    <row r="312" spans="1:18" ht="12.75" customHeight="1">
      <c r="A312" s="242"/>
      <c r="B312" s="244" t="s">
        <v>815</v>
      </c>
      <c r="F312" s="56"/>
      <c r="G312" s="56"/>
      <c r="H312" s="56"/>
      <c r="I312" s="56"/>
      <c r="J312" s="41"/>
      <c r="K312" s="56"/>
      <c r="L312" s="56"/>
      <c r="M312" s="56"/>
      <c r="O312" s="41"/>
      <c r="R312" s="243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1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1:18" ht="12.75" customHeight="1">
      <c r="A322" s="245"/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1:18" ht="12.75" customHeight="1">
      <c r="A323" s="245"/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A324" s="53"/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</sheetData>
  <autoFilter ref="R1:R32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2022-03-11T02:40:44Z</dcterms:modified>
</cp:coreProperties>
</file>