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1" i="7"/>
  <c r="M101" s="1"/>
  <c r="L47"/>
  <c r="K47"/>
  <c r="M47" s="1"/>
  <c r="K97"/>
  <c r="M97" s="1"/>
  <c r="L43"/>
  <c r="K43"/>
  <c r="L32"/>
  <c r="K32"/>
  <c r="L78"/>
  <c r="K78"/>
  <c r="L77"/>
  <c r="K77"/>
  <c r="L81"/>
  <c r="K81"/>
  <c r="L80"/>
  <c r="K80"/>
  <c r="L79"/>
  <c r="K79"/>
  <c r="K95"/>
  <c r="M95" s="1"/>
  <c r="L75"/>
  <c r="K75"/>
  <c r="L76"/>
  <c r="K76"/>
  <c r="L33"/>
  <c r="K33"/>
  <c r="L39"/>
  <c r="K39"/>
  <c r="L74"/>
  <c r="K74"/>
  <c r="K73"/>
  <c r="L73"/>
  <c r="K96"/>
  <c r="M96" s="1"/>
  <c r="L71"/>
  <c r="K71"/>
  <c r="L36"/>
  <c r="K36"/>
  <c r="L72"/>
  <c r="K72"/>
  <c r="L69"/>
  <c r="K69"/>
  <c r="L15"/>
  <c r="K15"/>
  <c r="L66"/>
  <c r="K66"/>
  <c r="L70"/>
  <c r="K70"/>
  <c r="K94"/>
  <c r="M94" s="1"/>
  <c r="K93"/>
  <c r="M93" s="1"/>
  <c r="K289"/>
  <c r="L289" s="1"/>
  <c r="L68"/>
  <c r="K68"/>
  <c r="L67"/>
  <c r="K67"/>
  <c r="L14"/>
  <c r="K14"/>
  <c r="L63"/>
  <c r="K63"/>
  <c r="L65"/>
  <c r="K65"/>
  <c r="L64"/>
  <c r="K64"/>
  <c r="K60"/>
  <c r="L60"/>
  <c r="L62"/>
  <c r="K62"/>
  <c r="L37"/>
  <c r="K37"/>
  <c r="L31"/>
  <c r="K31"/>
  <c r="L30"/>
  <c r="K30"/>
  <c r="L61"/>
  <c r="K61"/>
  <c r="L57"/>
  <c r="K57"/>
  <c r="L59"/>
  <c r="K59"/>
  <c r="L58"/>
  <c r="K58"/>
  <c r="L35"/>
  <c r="K35"/>
  <c r="L34"/>
  <c r="K34"/>
  <c r="L29"/>
  <c r="K29"/>
  <c r="L13"/>
  <c r="K13"/>
  <c r="L12"/>
  <c r="K12"/>
  <c r="M43" l="1"/>
  <c r="M77"/>
  <c r="M32"/>
  <c r="M78"/>
  <c r="M81"/>
  <c r="M80"/>
  <c r="M79"/>
  <c r="M36"/>
  <c r="M75"/>
  <c r="M33"/>
  <c r="M76"/>
  <c r="M39"/>
  <c r="M15"/>
  <c r="M71"/>
  <c r="M73"/>
  <c r="M69"/>
  <c r="M74"/>
  <c r="M62"/>
  <c r="M72"/>
  <c r="M66"/>
  <c r="M70"/>
  <c r="M31"/>
  <c r="M68"/>
  <c r="M30"/>
  <c r="M14"/>
  <c r="M67"/>
  <c r="M64"/>
  <c r="M37"/>
  <c r="M63"/>
  <c r="M65"/>
  <c r="M60"/>
  <c r="M34"/>
  <c r="M61"/>
  <c r="M57"/>
  <c r="M35"/>
  <c r="M59"/>
  <c r="M58"/>
  <c r="M29"/>
  <c r="M13"/>
  <c r="M12"/>
  <c r="L11"/>
  <c r="K11"/>
  <c r="L10"/>
  <c r="K10"/>
  <c r="M11" l="1"/>
  <c r="M10"/>
  <c r="K287" l="1"/>
  <c r="L287" s="1"/>
  <c r="K284" l="1"/>
  <c r="L284" s="1"/>
  <c r="M7" l="1"/>
  <c r="F272" l="1"/>
  <c r="K273"/>
  <c r="L273" s="1"/>
  <c r="K264"/>
  <c r="L264" s="1"/>
  <c r="K267"/>
  <c r="L267" s="1"/>
  <c r="K275" l="1"/>
  <c r="L275" s="1"/>
  <c r="F266"/>
  <c r="F265"/>
  <c r="F263"/>
  <c r="K263" s="1"/>
  <c r="L263" s="1"/>
  <c r="F243"/>
  <c r="F195"/>
  <c r="K274" l="1"/>
  <c r="L274" s="1"/>
  <c r="K272"/>
  <c r="L272" s="1"/>
  <c r="K278"/>
  <c r="L278" s="1"/>
  <c r="K279"/>
  <c r="L279" s="1"/>
  <c r="K271"/>
  <c r="L271" s="1"/>
  <c r="K281"/>
  <c r="L281" s="1"/>
  <c r="K277"/>
  <c r="L277" s="1"/>
  <c r="K270" l="1"/>
  <c r="L270" s="1"/>
  <c r="K259"/>
  <c r="L259" s="1"/>
  <c r="K261"/>
  <c r="L261" s="1"/>
  <c r="K258"/>
  <c r="L258" s="1"/>
  <c r="K260"/>
  <c r="L260" s="1"/>
  <c r="K189"/>
  <c r="L189" s="1"/>
  <c r="K242"/>
  <c r="L242" s="1"/>
  <c r="K256"/>
  <c r="L256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4"/>
  <c r="L244" s="1"/>
  <c r="K243"/>
  <c r="L243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3"/>
  <c r="L213" s="1"/>
  <c r="K211"/>
  <c r="L211" s="1"/>
  <c r="K210"/>
  <c r="L210" s="1"/>
  <c r="K209"/>
  <c r="L209" s="1"/>
  <c r="K207"/>
  <c r="L207" s="1"/>
  <c r="K206"/>
  <c r="L206" s="1"/>
  <c r="K205"/>
  <c r="L205" s="1"/>
  <c r="K204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H194"/>
  <c r="K194" s="1"/>
  <c r="L194" s="1"/>
  <c r="K191"/>
  <c r="L191" s="1"/>
  <c r="K190"/>
  <c r="L190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H160"/>
  <c r="K160" s="1"/>
  <c r="L160" s="1"/>
  <c r="F159"/>
  <c r="K159" s="1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D7" i="6"/>
  <c r="K6" i="4"/>
  <c r="K6" i="3"/>
  <c r="L6" i="2"/>
</calcChain>
</file>

<file path=xl/sharedStrings.xml><?xml version="1.0" encoding="utf-8"?>
<sst xmlns="http://schemas.openxmlformats.org/spreadsheetml/2006/main" count="7768" uniqueCount="3851">
  <si>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</si>
  <si>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</si>
  <si>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</si>
  <si>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</si>
  <si>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</si>
  <si>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</si>
  <si>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</si>
  <si>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</si>
  <si>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</si>
  <si>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</si>
  <si>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</si>
  <si>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</si>
  <si>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</si>
  <si>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</si>
  <si>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</si>
  <si>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</si>
  <si>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</si>
  <si>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</si>
  <si>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</si>
  <si>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</si>
  <si>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</si>
  <si>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</si>
  <si>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</si>
  <si>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</si>
  <si>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</si>
  <si>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</si>
  <si>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</si>
  <si>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</si>
  <si>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</si>
  <si>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</si>
  <si>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</si>
  <si>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</si>
  <si>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</si>
  <si>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</si>
  <si>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</si>
  <si>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</si>
  <si>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</si>
  <si>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</si>
  <si>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</si>
  <si>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</si>
  <si>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</si>
  <si>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</si>
  <si>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</si>
  <si>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</si>
  <si>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</si>
  <si>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</si>
  <si>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</si>
  <si>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</si>
  <si>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</si>
  <si>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</si>
  <si>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</si>
  <si>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</si>
  <si>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</si>
  <si>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</si>
  <si>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</si>
  <si>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</si>
  <si>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</si>
  <si>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</si>
  <si>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</si>
  <si>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</si>
  <si>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</si>
  <si>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</si>
  <si>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</si>
  <si>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</si>
  <si>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</si>
  <si>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</si>
  <si>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</si>
  <si>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</si>
  <si>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</si>
  <si>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</si>
  <si>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</si>
  <si>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</si>
  <si>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</si>
  <si>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</si>
  <si>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</si>
  <si>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</si>
  <si>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</si>
  <si>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</si>
  <si>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</si>
  <si>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</si>
  <si>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</si>
  <si>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</si>
  <si>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</si>
  <si>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</si>
  <si>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</si>
  <si>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</si>
  <si>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</si>
  <si>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</si>
  <si>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</si>
  <si>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</si>
  <si>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</si>
  <si>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</si>
  <si>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</si>
  <si>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</si>
  <si>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</si>
  <si>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</si>
  <si>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</si>
  <si>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</si>
  <si>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</si>
  <si>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</si>
  <si>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</si>
  <si>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</si>
  <si>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</si>
  <si>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</si>
  <si>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</si>
  <si>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</si>
  <si>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</si>
  <si>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</si>
  <si>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</si>
  <si>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</si>
  <si>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</si>
  <si>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</si>
  <si>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</si>
  <si>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</si>
  <si>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</si>
  <si>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</si>
  <si>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</si>
  <si>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</si>
  <si>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</si>
  <si>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</si>
  <si>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</si>
  <si>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</si>
  <si>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</si>
  <si>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</si>
  <si>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</si>
  <si>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</si>
  <si>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</si>
  <si>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</si>
  <si>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</si>
  <si>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</si>
  <si>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</si>
  <si>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</si>
  <si>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</si>
  <si>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</si>
  <si>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</si>
  <si>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</si>
  <si>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</si>
  <si>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</si>
  <si>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</si>
  <si>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</si>
  <si>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</si>
  <si>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</si>
  <si>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</si>
  <si>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</si>
  <si>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</si>
  <si>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</si>
  <si>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</si>
  <si>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</si>
  <si>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</si>
  <si>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</si>
  <si>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</si>
  <si>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</si>
  <si>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</si>
  <si>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</si>
  <si>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</si>
  <si>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</si>
  <si>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</si>
  <si>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</si>
  <si>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</si>
  <si>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</si>
  <si>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</si>
  <si>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</si>
  <si>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</si>
  <si>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</si>
  <si>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</si>
  <si>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</si>
  <si>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</si>
  <si>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</si>
  <si>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</si>
  <si>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</si>
  <si>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</si>
  <si>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</si>
  <si>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</si>
  <si>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</si>
  <si>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</si>
  <si>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</si>
  <si>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</si>
  <si>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</si>
  <si>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</si>
  <si>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</si>
  <si>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</si>
  <si>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</si>
  <si>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</si>
  <si>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</si>
  <si>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</si>
  <si>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</si>
  <si>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</si>
  <si>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</si>
  <si>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</si>
  <si>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</si>
  <si>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</si>
  <si>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</si>
  <si>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</si>
  <si>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</si>
  <si>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</si>
  <si>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</si>
  <si>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</si>
  <si>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</si>
  <si>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</si>
  <si>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</si>
  <si>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</si>
  <si>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</si>
  <si>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</si>
  <si>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</si>
  <si>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</si>
  <si>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</si>
  <si>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</si>
  <si>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</si>
  <si>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</si>
  <si>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</si>
  <si>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</si>
  <si>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</si>
  <si>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</si>
  <si>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</si>
  <si>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</si>
  <si>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</si>
  <si>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</si>
  <si>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</si>
  <si>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</si>
  <si>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</si>
  <si>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</si>
  <si>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</si>
  <si>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</si>
  <si>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</si>
  <si>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</si>
  <si>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</si>
  <si>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</si>
  <si>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</si>
  <si>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</si>
  <si>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</si>
  <si>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</si>
  <si>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</si>
  <si>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</si>
  <si>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</si>
  <si>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</si>
  <si>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</si>
  <si>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</si>
  <si>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</si>
  <si>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</si>
  <si>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</si>
  <si>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</si>
  <si>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</si>
  <si>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</si>
  <si>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</si>
  <si>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</si>
  <si>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</si>
  <si>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</si>
  <si>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</si>
  <si>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</si>
  <si>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</si>
  <si>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</si>
  <si>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</si>
  <si>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</si>
  <si>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</si>
  <si>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</si>
  <si>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</si>
  <si>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</si>
  <si>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</si>
  <si>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</si>
  <si>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</si>
  <si>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</si>
  <si>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</si>
  <si>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</si>
  <si>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</si>
  <si>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</si>
  <si>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</si>
  <si>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</si>
  <si>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</si>
  <si>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</si>
  <si>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</si>
  <si>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</si>
  <si>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</si>
  <si>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</si>
  <si>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</si>
  <si>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</si>
  <si>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</si>
  <si>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</si>
  <si>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</si>
  <si>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</si>
  <si>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</si>
  <si>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</si>
  <si>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</si>
  <si>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</si>
  <si>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</si>
  <si>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</si>
  <si>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</si>
  <si>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</si>
  <si>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</si>
  <si>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</si>
  <si>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</si>
  <si>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</si>
  <si>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</si>
  <si>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</si>
  <si>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</si>
  <si>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</si>
  <si>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</si>
  <si>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</si>
  <si>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</si>
  <si>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</si>
  <si>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</si>
  <si>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</si>
  <si>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</si>
  <si>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</si>
  <si>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</si>
  <si>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</si>
  <si>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</si>
  <si>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</si>
  <si>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</si>
  <si>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</si>
  <si>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</si>
  <si>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</si>
  <si>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</si>
  <si>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</si>
  <si>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</si>
  <si>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</si>
  <si>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</si>
  <si>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</si>
  <si>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</si>
  <si>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</si>
  <si>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</si>
  <si>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</si>
  <si>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</si>
  <si>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</si>
  <si>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</si>
  <si>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</si>
  <si>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</si>
  <si>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</si>
  <si>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</si>
  <si>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</si>
  <si>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</si>
  <si>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</si>
  <si>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</si>
  <si>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</si>
  <si>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</si>
  <si>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</si>
  <si>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</si>
  <si>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</si>
  <si>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</si>
  <si>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</si>
  <si>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</si>
  <si>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</si>
  <si>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</si>
  <si>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</si>
  <si>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</si>
  <si>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</si>
  <si>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</si>
  <si>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</si>
  <si>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</si>
  <si>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</si>
  <si>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</si>
  <si>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</si>
  <si>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</si>
  <si>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</si>
  <si>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</si>
  <si>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</si>
  <si>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</si>
  <si>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</si>
  <si>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</si>
  <si>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</si>
  <si>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</si>
  <si>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</si>
  <si>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</si>
  <si>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</si>
  <si>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</si>
  <si>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</si>
  <si>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</si>
  <si>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</si>
  <si>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</si>
  <si>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</si>
  <si>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</si>
  <si>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</si>
  <si>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</si>
  <si>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</si>
  <si>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</si>
  <si>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</si>
  <si>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</si>
  <si>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</si>
  <si>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</si>
  <si>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</si>
  <si>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</si>
  <si>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</si>
  <si>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</si>
  <si>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</si>
  <si>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</si>
  <si>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</si>
  <si>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</si>
  <si>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</si>
  <si>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</si>
  <si>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</si>
  <si>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</si>
  <si>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</si>
  <si>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</si>
  <si>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</si>
  <si>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</si>
  <si>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</si>
  <si>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</si>
  <si>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</si>
  <si>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</si>
  <si>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</si>
  <si>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</si>
  <si>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</si>
  <si>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</si>
  <si>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</si>
  <si>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</si>
  <si>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</si>
  <si>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</si>
  <si>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</si>
  <si>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</si>
  <si>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</si>
  <si>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</si>
  <si>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</si>
  <si>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</si>
  <si>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</si>
  <si>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</si>
  <si>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</si>
  <si>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</si>
  <si>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</si>
  <si>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</si>
  <si>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</si>
  <si>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</si>
  <si>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</si>
  <si>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</si>
  <si>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</si>
  <si>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</si>
  <si>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</si>
  <si>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</si>
  <si>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</si>
  <si>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</si>
  <si>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</si>
  <si>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</si>
  <si>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</si>
  <si>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</si>
  <si>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</si>
  <si>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</si>
  <si>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</si>
  <si>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</si>
  <si>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</si>
  <si>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</si>
  <si>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</si>
  <si>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</si>
  <si>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</si>
  <si>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</si>
  <si>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</si>
  <si>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</si>
  <si>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</si>
  <si>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</si>
  <si>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</si>
  <si>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</si>
  <si>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</si>
  <si>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</si>
  <si>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</si>
  <si>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</si>
  <si>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</si>
  <si>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</si>
  <si>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</si>
  <si>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</si>
  <si>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</si>
  <si>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</si>
  <si>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</si>
  <si>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</si>
  <si>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</si>
  <si>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</si>
  <si>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</si>
  <si>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</si>
  <si>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</si>
  <si>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</si>
  <si>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</si>
  <si>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</si>
  <si>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</si>
  <si>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</si>
  <si>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</si>
  <si>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</si>
  <si>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</si>
  <si>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</si>
  <si>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</si>
  <si>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</si>
  <si>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</si>
  <si>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</si>
  <si>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</si>
  <si>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</si>
  <si>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</si>
  <si>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</si>
  <si>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</si>
  <si>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</si>
  <si>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</si>
  <si>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</si>
  <si>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</si>
  <si>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</si>
  <si>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</si>
  <si>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</si>
  <si>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</si>
  <si>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</si>
  <si>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</si>
  <si>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</si>
  <si>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</si>
  <si>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</si>
  <si>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</si>
  <si>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</si>
  <si>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</si>
  <si>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</si>
  <si>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</si>
  <si>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</si>
  <si>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</si>
  <si>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</si>
  <si>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</si>
  <si>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</si>
  <si>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</si>
  <si>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</si>
  <si>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</si>
  <si>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</si>
  <si>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</si>
  <si>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</si>
  <si>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</si>
  <si>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</si>
  <si>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</si>
  <si>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</si>
  <si>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</si>
  <si>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</si>
  <si>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</si>
  <si>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</si>
  <si>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</si>
  <si>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</si>
  <si>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</si>
  <si>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</si>
  <si>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</si>
  <si>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</si>
  <si>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</si>
  <si>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</si>
  <si>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</si>
  <si>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</si>
  <si>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</si>
  <si>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</si>
  <si>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</si>
  <si>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</si>
  <si>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</si>
  <si>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</si>
  <si>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</si>
  <si>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</si>
  <si>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</si>
  <si>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</si>
  <si>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</si>
  <si>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</si>
  <si>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</si>
  <si>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</si>
  <si>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</si>
  <si>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</si>
  <si>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</si>
  <si>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</si>
  <si>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</si>
  <si>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</si>
  <si>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</si>
  <si>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</si>
  <si>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</si>
  <si>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</si>
  <si>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</si>
  <si>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</si>
  <si>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</si>
  <si>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</si>
  <si>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</si>
  <si>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</si>
  <si>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</si>
  <si>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</si>
  <si>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</si>
  <si>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</si>
  <si>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</si>
  <si>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</si>
  <si>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</si>
  <si>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</si>
  <si>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</si>
  <si>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</si>
  <si>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</si>
  <si>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</si>
  <si>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</si>
  <si>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</si>
  <si>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</si>
  <si>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</si>
  <si>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</si>
  <si>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</si>
  <si>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</si>
  <si>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</si>
  <si>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</si>
  <si>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</si>
  <si>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</si>
  <si>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</si>
  <si>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</si>
  <si>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</si>
  <si>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</si>
  <si>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</si>
  <si>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</si>
  <si>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</si>
  <si>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</si>
  <si>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</si>
  <si>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</si>
  <si>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</si>
  <si>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</si>
  <si>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</si>
  <si>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</si>
  <si>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</si>
  <si>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</si>
  <si>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</si>
  <si>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</si>
  <si>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</si>
  <si>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</si>
  <si>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</si>
  <si>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</si>
  <si>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</si>
  <si>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</si>
  <si>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</si>
  <si>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</si>
  <si>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</si>
  <si>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</si>
  <si>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</si>
  <si>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</si>
  <si>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</si>
  <si>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</si>
  <si>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</si>
  <si>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</si>
  <si>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</si>
  <si>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</si>
  <si>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</si>
  <si>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</si>
  <si>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</si>
  <si>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</si>
  <si>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</si>
  <si>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</si>
  <si>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</si>
  <si>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</si>
  <si>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</si>
  <si>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</si>
  <si>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</si>
  <si>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</si>
  <si>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</si>
  <si>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</si>
  <si>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</si>
  <si>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</si>
  <si>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</si>
  <si>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</si>
  <si>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</si>
  <si>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</si>
  <si>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</si>
  <si>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</si>
  <si>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</si>
  <si>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</si>
  <si>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</si>
  <si>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</si>
  <si>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</si>
  <si>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</si>
  <si>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</si>
  <si>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</si>
  <si>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</si>
  <si>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</si>
  <si>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</si>
  <si>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</si>
  <si>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</si>
  <si>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</si>
  <si>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</si>
  <si>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</si>
  <si>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</si>
  <si>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</si>
  <si>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</si>
  <si>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</si>
  <si>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</si>
  <si>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</si>
  <si>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</si>
  <si>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</si>
  <si>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</si>
  <si>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</si>
  <si>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</si>
  <si>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</si>
  <si>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</si>
  <si>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</si>
  <si>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</si>
  <si>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</si>
  <si>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</si>
  <si>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</si>
  <si>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</si>
  <si>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</si>
  <si>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</si>
  <si>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</si>
  <si>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</si>
  <si>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</si>
  <si>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</si>
  <si>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</si>
  <si>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</si>
  <si>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</si>
  <si>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</si>
  <si>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</si>
  <si>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</si>
  <si>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</si>
  <si>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</si>
  <si>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</si>
  <si>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</si>
  <si>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</si>
  <si>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</si>
  <si>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</si>
  <si>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</si>
  <si>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</si>
  <si>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</si>
  <si>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</si>
  <si>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</si>
  <si>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</si>
  <si>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</si>
  <si>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</si>
  <si>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</si>
  <si>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</si>
  <si>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</si>
  <si>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</si>
  <si>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</si>
  <si>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</si>
  <si>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</si>
  <si>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</si>
  <si>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</si>
  <si>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</si>
  <si>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</si>
  <si>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</si>
  <si>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</si>
  <si>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</si>
  <si>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</si>
  <si>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</si>
  <si>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</si>
  <si>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</si>
  <si>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</si>
  <si>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</si>
  <si>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</si>
  <si>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</si>
  <si>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</si>
  <si>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</si>
  <si>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</si>
  <si>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</si>
  <si>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</si>
  <si>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</si>
  <si>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</si>
  <si>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</si>
  <si>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</si>
  <si>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</si>
  <si>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</si>
  <si>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</si>
  <si>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</si>
  <si>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</si>
  <si>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</si>
  <si>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</si>
  <si>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</si>
  <si>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</si>
  <si>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</si>
  <si>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</si>
  <si>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</si>
  <si>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</si>
  <si>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</si>
  <si>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</si>
  <si>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</si>
  <si>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</si>
  <si>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</si>
  <si>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</si>
  <si>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</si>
  <si>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</si>
  <si>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</si>
  <si>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</si>
  <si>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</si>
  <si>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</si>
  <si>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</si>
  <si>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</si>
  <si>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</si>
  <si>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</si>
  <si>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</si>
  <si>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</si>
  <si>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</si>
  <si>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</si>
  <si>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</si>
  <si>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</si>
  <si>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</si>
  <si>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</si>
  <si>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</si>
  <si>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</si>
  <si>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</si>
  <si>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</si>
  <si>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</si>
  <si>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</si>
  <si>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</si>
  <si>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</si>
  <si>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</si>
  <si>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</si>
  <si>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</si>
  <si>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</si>
  <si>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</si>
  <si>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</si>
  <si>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</si>
  <si>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</si>
  <si>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</si>
  <si>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</si>
  <si>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</si>
  <si>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</si>
  <si>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</si>
  <si>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</si>
  <si>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</si>
  <si>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</si>
  <si>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</si>
  <si>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</si>
  <si>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</si>
  <si>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</si>
  <si>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</si>
  <si>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</si>
  <si>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</si>
  <si>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</si>
  <si>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</si>
  <si>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</si>
  <si>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</si>
  <si>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</si>
  <si>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</si>
  <si>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</si>
  <si>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</si>
  <si>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</si>
  <si>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</si>
  <si>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</si>
  <si>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</si>
  <si>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</si>
  <si>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</si>
  <si>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</si>
  <si>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</si>
  <si>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</si>
  <si>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</si>
  <si>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</si>
  <si>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</si>
  <si>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</si>
  <si>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</si>
  <si>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</si>
  <si>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</si>
  <si>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</si>
  <si>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</si>
  <si>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</si>
  <si>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</si>
  <si>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</si>
  <si>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</si>
  <si>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</si>
  <si>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</si>
  <si>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</si>
  <si>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</si>
  <si>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</si>
  <si>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</si>
  <si>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</si>
  <si>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</si>
  <si>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</si>
  <si>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</si>
  <si>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</si>
  <si>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</si>
  <si>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</si>
  <si>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</si>
  <si>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</si>
  <si>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</si>
  <si>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</si>
  <si>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</si>
  <si>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</si>
  <si>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</si>
  <si>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</si>
  <si>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</si>
  <si>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</si>
  <si>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</si>
  <si>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</si>
  <si>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</si>
  <si>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</si>
  <si>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</si>
  <si>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</si>
  <si>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</si>
  <si>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</si>
  <si>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</si>
  <si>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</si>
  <si>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</si>
  <si>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</si>
  <si>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</si>
  <si>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</si>
  <si>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</si>
  <si>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</si>
  <si>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</si>
  <si>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</si>
  <si>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</si>
  <si>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</si>
  <si>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</si>
  <si>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</si>
  <si>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</si>
  <si>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</si>
  <si>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</si>
  <si>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</si>
  <si>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</si>
  <si>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</si>
  <si>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</si>
  <si>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</si>
  <si>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</si>
  <si>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</si>
  <si>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</si>
  <si>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</si>
  <si>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</si>
  <si>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</si>
  <si>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</si>
  <si>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</si>
  <si>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</si>
  <si>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</si>
  <si>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</si>
  <si>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</si>
  <si>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</si>
  <si>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</si>
  <si>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</si>
  <si>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</si>
  <si>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</si>
  <si>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</si>
  <si>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</si>
  <si>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</si>
  <si>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</si>
  <si>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</si>
  <si>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</si>
  <si>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</si>
  <si>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</si>
  <si>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</si>
  <si>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</si>
  <si>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</si>
  <si>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</si>
  <si>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</si>
  <si>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</si>
  <si>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</si>
  <si>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</si>
  <si>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</si>
  <si>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</si>
  <si>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</si>
  <si>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</si>
  <si>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</si>
  <si>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</si>
  <si>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</si>
  <si>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</si>
  <si>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</si>
  <si>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</si>
  <si>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</si>
  <si>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</si>
  <si>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</si>
  <si>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</si>
  <si>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</si>
  <si>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</si>
  <si>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</si>
  <si>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</si>
  <si>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</si>
  <si>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</si>
  <si>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</si>
  <si>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</si>
  <si>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</si>
  <si>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</si>
  <si>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</si>
  <si>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</si>
  <si>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</si>
  <si>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</si>
  <si>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</si>
  <si>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</si>
  <si>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</si>
  <si>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</si>
  <si>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</si>
  <si>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</si>
  <si>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</si>
  <si>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</si>
  <si>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</si>
  <si>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</si>
  <si>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</si>
  <si>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</si>
  <si>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</si>
  <si>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</si>
  <si>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</si>
  <si>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</si>
  <si>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</si>
  <si>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</si>
  <si>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</si>
  <si>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</si>
  <si>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</si>
  <si>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</si>
  <si>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</si>
  <si>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</si>
  <si>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</si>
  <si>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</si>
  <si>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</si>
  <si>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</si>
  <si>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</si>
  <si>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</si>
  <si>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</si>
  <si>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</si>
  <si>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</si>
  <si>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</si>
  <si>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</si>
  <si>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</si>
  <si>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</si>
  <si>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</si>
  <si>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</si>
  <si>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</si>
  <si>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</si>
  <si>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</si>
  <si>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</si>
  <si>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</si>
  <si>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</si>
  <si>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</si>
  <si>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</si>
  <si>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</si>
  <si>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</si>
  <si>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</si>
  <si>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</si>
  <si>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</si>
  <si>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</si>
  <si>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</si>
  <si>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</si>
  <si>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</si>
  <si>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</si>
  <si>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</si>
  <si>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</si>
  <si>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</si>
  <si>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</si>
  <si>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</si>
  <si>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</si>
  <si>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</si>
  <si>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</si>
  <si>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</si>
  <si>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</si>
  <si>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</si>
  <si>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</si>
  <si>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</si>
  <si>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</si>
  <si>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</si>
  <si>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</si>
  <si>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</si>
  <si>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</si>
  <si>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</si>
  <si>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</si>
  <si>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</si>
  <si>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</si>
  <si>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</si>
  <si>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</si>
  <si>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</si>
  <si>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</si>
  <si>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</si>
  <si>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</si>
  <si>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</si>
  <si>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</si>
  <si>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</si>
  <si>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</si>
  <si>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</si>
  <si>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</si>
  <si>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</si>
  <si>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</si>
  <si>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</si>
  <si>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</si>
  <si>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</si>
  <si>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</si>
  <si>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</si>
  <si>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</si>
  <si>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</si>
  <si>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</si>
  <si>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</si>
  <si>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</si>
  <si>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</si>
  <si>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</si>
  <si>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</si>
  <si>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</si>
  <si>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</si>
  <si>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</si>
  <si>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</si>
  <si>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</si>
  <si>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</si>
  <si>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</si>
  <si>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</si>
  <si>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</si>
  <si>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</si>
  <si>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</si>
  <si>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</si>
  <si>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</si>
  <si>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</si>
  <si>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</si>
  <si>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</si>
  <si>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</si>
  <si>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</si>
  <si>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</si>
  <si>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</si>
  <si>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</si>
  <si>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</si>
  <si>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</si>
  <si>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</si>
  <si>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</si>
  <si>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</si>
  <si>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</si>
  <si>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</si>
  <si>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</si>
  <si>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</si>
  <si>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</si>
  <si>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</si>
  <si>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</si>
  <si>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</si>
  <si>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</si>
  <si>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</si>
  <si>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</si>
  <si>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</si>
  <si>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</si>
  <si>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</si>
  <si>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</si>
  <si>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</si>
  <si>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</si>
  <si>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</si>
  <si>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</si>
  <si>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</si>
  <si>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</si>
  <si>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</si>
  <si>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</si>
  <si>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</si>
  <si>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</si>
  <si>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</si>
  <si>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</si>
  <si>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</si>
  <si>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</si>
  <si>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</si>
  <si>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</si>
  <si>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</si>
  <si>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</si>
  <si>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</si>
  <si>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</si>
  <si>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</si>
  <si>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</si>
  <si>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</si>
  <si>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</si>
  <si>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</si>
  <si>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</si>
  <si>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</si>
  <si>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</si>
  <si>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</si>
  <si>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</si>
  <si>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</si>
  <si>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</si>
  <si>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</si>
  <si>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</si>
  <si>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</si>
  <si>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</si>
  <si>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</si>
  <si>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</si>
  <si>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</si>
  <si>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</si>
  <si>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</si>
  <si>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</si>
  <si>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</si>
  <si>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</si>
  <si>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</si>
  <si>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</si>
  <si>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</si>
  <si>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</si>
  <si>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</si>
  <si>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</si>
  <si>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</si>
  <si>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</si>
  <si>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</si>
  <si>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</si>
  <si>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</si>
  <si>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</si>
  <si>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</si>
  <si>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</si>
  <si>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</si>
  <si>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</si>
  <si>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</si>
  <si>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</si>
  <si>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</si>
  <si>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</si>
  <si>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</si>
  <si>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</si>
  <si>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</si>
  <si>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</si>
  <si>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</si>
  <si>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</si>
  <si>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</si>
  <si>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</si>
  <si>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</si>
  <si>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</si>
  <si>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</si>
  <si>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</si>
  <si>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</si>
  <si>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</si>
  <si>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</si>
  <si>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</si>
  <si>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</si>
  <si>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</si>
  <si>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</si>
  <si>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</si>
  <si>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</si>
  <si>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</si>
  <si>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</si>
  <si>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</si>
  <si>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</si>
  <si>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</si>
  <si>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</si>
  <si>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</si>
  <si>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</si>
  <si>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</si>
  <si>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</si>
  <si>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</si>
  <si>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</si>
  <si>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</si>
  <si>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</si>
  <si>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</si>
  <si>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</si>
  <si>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</si>
  <si>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</si>
  <si>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</si>
  <si>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</si>
  <si>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</si>
  <si>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</si>
  <si>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</si>
  <si>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</si>
  <si>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</si>
  <si>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</si>
  <si>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</si>
  <si>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</si>
  <si>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</si>
  <si>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</si>
  <si>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</si>
  <si>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</si>
  <si>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</si>
  <si>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</si>
  <si>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</si>
  <si>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</si>
  <si>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</si>
  <si>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</si>
  <si>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</si>
  <si>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</si>
  <si>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</si>
  <si>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</si>
  <si>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</si>
  <si>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</si>
  <si>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</si>
  <si>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</si>
  <si>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</si>
  <si>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</si>
  <si>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</si>
  <si>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</si>
  <si>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</si>
  <si>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</si>
  <si>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</si>
  <si>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</si>
  <si>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</si>
  <si>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</si>
  <si>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</si>
  <si>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</si>
  <si>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</si>
  <si>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</si>
  <si>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</si>
  <si>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</si>
  <si>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</si>
  <si>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</si>
  <si>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</si>
  <si>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</si>
  <si>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</si>
  <si>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</si>
  <si>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</si>
  <si>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</si>
  <si>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</si>
  <si>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</si>
  <si>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</si>
  <si>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</si>
  <si>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</si>
  <si>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</si>
  <si>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</si>
  <si>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</si>
  <si>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</si>
  <si>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</si>
  <si>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</si>
  <si>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</si>
  <si>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</si>
  <si>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</si>
  <si>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</si>
  <si>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</si>
  <si>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</si>
  <si>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</si>
  <si>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</si>
  <si>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</si>
  <si>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</si>
  <si>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</si>
  <si>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</si>
  <si>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</si>
  <si>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</si>
  <si>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</si>
  <si>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</si>
  <si>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</si>
  <si>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</si>
  <si>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</si>
  <si>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</si>
  <si>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</si>
  <si>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</si>
  <si>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</si>
  <si>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</si>
  <si>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</si>
  <si>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</si>
  <si>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</si>
  <si>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</si>
  <si>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</si>
  <si>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</si>
  <si>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</si>
  <si>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</si>
  <si>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</si>
  <si>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</si>
  <si>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</si>
  <si>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</si>
  <si>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</si>
  <si>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</si>
  <si>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</si>
  <si>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</si>
  <si>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</si>
  <si>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</si>
  <si>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</si>
  <si>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</si>
  <si>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</si>
  <si>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</si>
  <si>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</si>
  <si>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</si>
  <si>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</si>
  <si>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</si>
  <si>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</si>
  <si>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</si>
  <si>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</si>
  <si>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</si>
  <si>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</si>
  <si>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</si>
  <si>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</si>
  <si>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</si>
  <si>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</si>
  <si>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</si>
  <si>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</si>
  <si>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</si>
  <si>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</si>
  <si>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</si>
  <si>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</si>
  <si>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</si>
  <si>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</si>
  <si>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</si>
  <si>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</si>
  <si>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</si>
  <si>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</si>
  <si>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</si>
  <si>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</si>
  <si>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</si>
  <si>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</si>
  <si>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</si>
  <si>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</si>
  <si>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</si>
  <si>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</si>
  <si>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</si>
  <si>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</si>
  <si>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</si>
  <si>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</si>
  <si>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</si>
  <si>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</si>
  <si>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</si>
  <si>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</si>
  <si>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</si>
  <si>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</si>
  <si>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</si>
  <si>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</si>
  <si>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</si>
  <si>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</si>
  <si>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</si>
  <si>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</si>
  <si>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</si>
  <si>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</si>
  <si>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</si>
  <si>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</si>
  <si>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</si>
  <si>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</si>
  <si>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</si>
  <si>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</si>
  <si>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</si>
  <si>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</si>
  <si>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</si>
  <si>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</si>
  <si>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</si>
  <si>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</si>
  <si>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</si>
  <si>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</si>
  <si>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</si>
  <si>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</si>
  <si>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</si>
  <si>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</si>
  <si>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</si>
  <si>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</si>
  <si>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</si>
  <si>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</si>
  <si>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</si>
  <si>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</si>
  <si>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</si>
  <si>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</si>
  <si>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</si>
  <si>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</si>
  <si>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</si>
  <si>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</si>
  <si>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</si>
  <si>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</si>
  <si>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</si>
  <si>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</si>
  <si>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</si>
  <si>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</si>
  <si>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</si>
  <si>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</si>
  <si>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</si>
  <si>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</si>
  <si>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</si>
  <si>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</si>
  <si>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</si>
  <si>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</si>
  <si>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</si>
  <si>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</si>
  <si>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</si>
  <si>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</si>
  <si>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</si>
  <si>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</si>
  <si>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</si>
  <si>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</si>
  <si>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</si>
  <si>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</si>
  <si>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</si>
  <si>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</si>
  <si>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</si>
  <si>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</si>
  <si>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</si>
  <si>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</si>
  <si>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</si>
  <si>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</si>
  <si>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</si>
  <si>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</si>
  <si>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</si>
  <si>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</si>
  <si>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</si>
  <si>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</si>
  <si>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</si>
  <si>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</si>
  <si>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</si>
  <si>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</si>
  <si>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</si>
  <si>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</si>
  <si>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</si>
  <si>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</si>
  <si>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</si>
  <si>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</si>
  <si>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</si>
  <si>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</si>
  <si>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</si>
  <si>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</si>
  <si>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</si>
  <si>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</si>
  <si>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</si>
  <si>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</si>
  <si>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</si>
  <si>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</si>
  <si>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</si>
  <si>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</si>
  <si>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</si>
  <si>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</si>
  <si>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</si>
  <si>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</si>
  <si>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</si>
  <si>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</si>
  <si>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</si>
  <si>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</si>
  <si>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</si>
  <si>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</si>
  <si>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</si>
  <si>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</si>
  <si>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</si>
  <si>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</si>
  <si>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</si>
  <si>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</si>
  <si>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</si>
  <si>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</si>
  <si>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</si>
  <si>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</si>
  <si>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</si>
  <si>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</si>
  <si>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</si>
  <si>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</si>
  <si>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</si>
  <si>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</si>
  <si>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</si>
  <si>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</si>
  <si>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</si>
  <si>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</si>
  <si>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</si>
  <si>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</si>
  <si>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</si>
  <si>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</si>
  <si>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</si>
  <si>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</si>
  <si>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</si>
  <si>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</si>
  <si>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</si>
  <si>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</si>
  <si>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</si>
  <si>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</si>
  <si>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</si>
  <si>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</si>
  <si>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</si>
  <si>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</si>
  <si>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</si>
  <si>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</si>
  <si>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</si>
  <si>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</si>
  <si>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</si>
  <si>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</si>
  <si>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</si>
  <si>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</si>
  <si>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</si>
  <si>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</si>
  <si>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</si>
  <si>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</si>
  <si>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</si>
  <si>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</si>
  <si>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</si>
  <si>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</si>
  <si>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</si>
  <si>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</si>
  <si>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</si>
  <si>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</si>
  <si>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</si>
  <si>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</si>
  <si>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</si>
  <si>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</si>
  <si>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</si>
  <si>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</si>
  <si>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</si>
  <si>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</si>
  <si>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</si>
  <si>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</si>
  <si>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</si>
  <si>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</si>
  <si>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</si>
  <si>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</si>
  <si>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</si>
  <si>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</si>
  <si>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</si>
  <si>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</si>
  <si>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</si>
  <si>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</si>
  <si>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</si>
  <si>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</si>
  <si>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</si>
  <si>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</si>
  <si>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</si>
  <si>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</si>
  <si>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</si>
  <si>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</si>
  <si>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</si>
  <si>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</si>
  <si>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</si>
  <si>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</si>
  <si>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</si>
  <si>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</si>
  <si>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</si>
  <si>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</si>
  <si>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</si>
  <si>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</si>
  <si>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</si>
  <si>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</si>
  <si>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</si>
  <si>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</si>
  <si>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</si>
  <si>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</si>
  <si>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</si>
  <si>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</si>
  <si>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</si>
  <si>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</si>
  <si>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</si>
  <si>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</si>
  <si>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</si>
  <si>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</si>
  <si>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</si>
  <si>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</si>
  <si>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</si>
  <si>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</si>
  <si>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</si>
  <si>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</si>
  <si>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</si>
  <si>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</si>
  <si>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</si>
  <si>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</si>
  <si>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</si>
  <si>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</si>
  <si>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</si>
  <si>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</si>
  <si>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</si>
  <si>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</si>
  <si>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</si>
  <si>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</si>
  <si>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</si>
  <si>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</si>
  <si>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</si>
  <si>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</si>
  <si>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</si>
  <si>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</si>
  <si>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</si>
  <si>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</si>
  <si>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</si>
  <si>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</si>
  <si>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</si>
  <si>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</si>
  <si>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</si>
  <si>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</si>
  <si>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</si>
  <si>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</si>
  <si>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</si>
  <si>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</si>
  <si>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</si>
  <si>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</si>
  <si>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</si>
  <si>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</si>
  <si>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</si>
  <si>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</si>
  <si>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</si>
  <si>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</si>
  <si>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</si>
  <si>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</si>
  <si>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</si>
  <si>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</si>
  <si>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</si>
  <si>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</si>
  <si>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</si>
  <si>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</si>
  <si>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</si>
  <si>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</si>
  <si>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</si>
  <si>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</si>
  <si>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</si>
  <si>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</si>
  <si>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</si>
  <si>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</si>
  <si>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</si>
  <si>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</si>
  <si>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</si>
  <si>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</si>
  <si>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</si>
  <si>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</si>
  <si>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</si>
  <si>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</si>
  <si>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</si>
  <si>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</si>
  <si>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</si>
  <si>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</si>
  <si>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</si>
  <si>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</si>
  <si>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</si>
  <si>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</si>
  <si>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</si>
  <si>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</si>
  <si>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</si>
  <si>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</si>
  <si>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</si>
  <si>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</si>
  <si>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</si>
  <si>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</si>
  <si>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</si>
  <si>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</si>
  <si>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</si>
  <si>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</si>
  <si>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</si>
  <si>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</si>
  <si>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</si>
  <si>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</si>
  <si>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</si>
  <si>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</si>
  <si>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</si>
  <si>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</si>
  <si>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</si>
  <si>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</si>
  <si>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</si>
  <si>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</si>
  <si>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</si>
  <si>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</si>
  <si>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</si>
  <si>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</si>
  <si>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</si>
  <si>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</si>
  <si>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</si>
  <si>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</si>
  <si>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</si>
  <si>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</si>
  <si>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</si>
  <si>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</si>
  <si>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</si>
  <si>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</si>
  <si>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</si>
  <si>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</si>
  <si>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</si>
  <si>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</si>
  <si>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</si>
  <si>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</si>
  <si>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</si>
  <si>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</si>
  <si>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</si>
  <si>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</si>
  <si>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</si>
  <si>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</si>
  <si>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</si>
  <si>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</si>
  <si>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</si>
  <si>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</si>
  <si>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</si>
  <si>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</si>
  <si>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</si>
  <si>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</si>
  <si>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</si>
  <si>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</si>
  <si>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</si>
  <si>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</si>
  <si>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</si>
  <si>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</si>
  <si>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</si>
  <si>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</si>
  <si>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</si>
  <si>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</si>
  <si>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</si>
  <si>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</si>
  <si>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</si>
  <si>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</si>
  <si>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</si>
  <si>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</si>
  <si>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</si>
  <si>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</si>
  <si>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</si>
  <si>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</si>
  <si>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</si>
  <si>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</si>
  <si>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</si>
  <si>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</si>
  <si>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</si>
  <si>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</si>
  <si>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</si>
  <si>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</si>
  <si>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</si>
  <si>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</si>
  <si>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</si>
  <si>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</si>
  <si>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</si>
  <si>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</si>
  <si>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</si>
  <si>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</si>
  <si>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</si>
  <si>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</si>
  <si>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</si>
  <si>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</si>
  <si>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</si>
  <si>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</si>
  <si>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</si>
  <si>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</si>
  <si>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</si>
  <si>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</si>
  <si>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</si>
  <si>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</si>
  <si>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</si>
  <si>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</si>
  <si>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</si>
  <si>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</si>
  <si>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</si>
  <si>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</si>
  <si>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</si>
  <si>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</si>
  <si>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</si>
  <si>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</si>
  <si>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</si>
  <si>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</si>
  <si>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</si>
  <si>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</si>
  <si>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</si>
  <si>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</si>
  <si>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</si>
  <si>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</si>
  <si>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</si>
  <si>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</si>
  <si>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</si>
  <si>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</si>
  <si>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</si>
  <si>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</si>
  <si>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</si>
  <si>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</si>
  <si>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</si>
  <si>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</si>
  <si>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</si>
  <si>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</si>
  <si>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</si>
  <si>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</si>
  <si>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</si>
  <si>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</si>
  <si>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</si>
  <si>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</si>
  <si>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</si>
  <si>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</si>
  <si>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</si>
  <si>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</si>
  <si>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</si>
  <si>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</si>
  <si>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</si>
  <si>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</si>
  <si>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</si>
  <si>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</si>
  <si>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</si>
  <si>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</si>
  <si>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</si>
  <si>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</si>
  <si>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</si>
  <si>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</si>
  <si>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</si>
  <si>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</si>
  <si>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</si>
  <si>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</si>
  <si>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</si>
  <si>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</si>
  <si>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</si>
  <si>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</si>
  <si>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</si>
  <si>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</si>
  <si>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</si>
  <si>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</si>
  <si>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</si>
  <si>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</si>
  <si>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</si>
  <si>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</si>
  <si>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</si>
  <si>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</si>
  <si>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</si>
  <si>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</si>
  <si>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</si>
  <si>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</si>
  <si>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</si>
  <si>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</si>
  <si>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</si>
  <si>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</si>
  <si>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</si>
  <si>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</si>
  <si>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</si>
  <si>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</si>
  <si>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</si>
  <si>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</si>
  <si>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</si>
  <si>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</si>
  <si>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</si>
  <si>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</si>
  <si>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</si>
  <si>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</si>
  <si>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</si>
  <si>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</si>
  <si>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</si>
  <si>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</si>
  <si>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</si>
  <si>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</si>
  <si>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</si>
  <si>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</si>
  <si>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</si>
  <si>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</si>
  <si>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</si>
  <si>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</si>
  <si>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</si>
  <si>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</si>
  <si>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</si>
  <si>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</si>
  <si>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</si>
  <si>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</si>
  <si>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</si>
  <si>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</si>
  <si>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</si>
  <si>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</si>
  <si>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</si>
  <si>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</si>
  <si>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</si>
  <si>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</si>
  <si>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</si>
  <si>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</si>
  <si>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</si>
  <si>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</si>
  <si>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</si>
  <si>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</si>
  <si>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</si>
  <si>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</si>
  <si>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</si>
  <si>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</si>
  <si>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</si>
  <si>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</si>
  <si>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</si>
  <si>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</si>
  <si>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</si>
  <si>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</si>
  <si>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</si>
  <si>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</si>
  <si>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</si>
  <si>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</si>
  <si>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</si>
  <si>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</si>
  <si>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</si>
  <si>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</si>
  <si>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</si>
  <si>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</si>
  <si>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</si>
  <si>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</si>
  <si>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</si>
  <si>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</si>
  <si>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</si>
  <si>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</si>
  <si>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</si>
  <si>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</si>
  <si>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</si>
  <si>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</si>
  <si>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</si>
  <si>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</si>
  <si>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</si>
  <si>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</si>
  <si>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</si>
  <si>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</si>
  <si>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</si>
  <si>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</si>
  <si>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</si>
  <si>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</si>
  <si>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</si>
  <si>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</si>
  <si>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</si>
  <si>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</si>
  <si>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</si>
  <si>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</si>
  <si>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</si>
  <si>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</si>
  <si>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</si>
  <si>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</si>
  <si>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</si>
  <si>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</si>
  <si>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</si>
  <si>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</si>
  <si>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</si>
  <si>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</si>
  <si>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</si>
  <si>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</si>
  <si>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</si>
  <si>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</si>
  <si>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</si>
  <si>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</si>
  <si>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</si>
  <si>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</si>
  <si>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</si>
  <si>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</si>
  <si>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</si>
  <si>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</si>
  <si>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</si>
  <si>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</si>
  <si>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</si>
  <si>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</si>
  <si>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</si>
  <si>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</si>
  <si>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</si>
  <si>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</si>
  <si>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</si>
  <si>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</si>
  <si>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</si>
  <si>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</si>
  <si>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</si>
  <si>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</si>
  <si>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</si>
  <si>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</si>
  <si>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</si>
  <si>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</si>
  <si>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</si>
  <si>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</si>
  <si>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</si>
  <si>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</si>
  <si>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</si>
  <si>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</si>
  <si>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</si>
  <si>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</si>
  <si>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</si>
  <si>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</si>
  <si>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</si>
  <si>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</si>
  <si>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</si>
  <si>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</si>
  <si>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</si>
  <si>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</si>
  <si>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</si>
  <si>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</si>
  <si>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</si>
  <si>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</si>
  <si>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</si>
  <si>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</si>
  <si>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</si>
  <si>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</si>
  <si>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</si>
  <si>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</si>
  <si>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</si>
  <si>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</si>
  <si>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</si>
  <si>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</si>
  <si>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</si>
  <si>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</si>
  <si>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</si>
  <si>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</si>
  <si>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</si>
  <si>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</si>
  <si>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</si>
  <si>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</si>
  <si>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</si>
  <si>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</si>
  <si>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</si>
  <si>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</si>
  <si>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</si>
  <si>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</si>
  <si>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</si>
  <si>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</si>
  <si>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</si>
  <si>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</si>
  <si>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</si>
  <si>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</si>
  <si>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</si>
  <si>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</si>
  <si>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</si>
  <si>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</si>
  <si>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</si>
  <si>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</si>
  <si>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</si>
  <si>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</si>
  <si>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</si>
  <si>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</si>
  <si>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</si>
  <si>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</si>
  <si>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</si>
  <si>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</si>
  <si>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</si>
  <si>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</si>
  <si>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</si>
  <si>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</si>
  <si>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</si>
  <si>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</si>
  <si>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</si>
  <si>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</si>
  <si>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</si>
  <si>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</si>
  <si>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</si>
  <si>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</si>
  <si>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</si>
  <si>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</si>
  <si>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</si>
  <si>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</si>
  <si>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</si>
  <si>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</si>
  <si>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</si>
  <si>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</si>
  <si>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</si>
  <si>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</si>
  <si>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</si>
  <si>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</si>
  <si>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</si>
  <si>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</si>
  <si>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</si>
  <si>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</si>
  <si>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</si>
  <si>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</si>
  <si>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</si>
  <si>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</si>
  <si>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</si>
  <si>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</si>
  <si>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</si>
  <si>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</si>
  <si>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</si>
  <si>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</si>
  <si>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</si>
  <si>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</si>
  <si>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</si>
  <si>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</si>
  <si>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</si>
  <si>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</si>
  <si>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</si>
  <si>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</si>
  <si>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</si>
  <si>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</si>
  <si>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</si>
  <si>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</si>
  <si>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</si>
  <si>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</si>
  <si>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</si>
  <si>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</si>
  <si>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</si>
  <si>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</si>
  <si>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</si>
  <si>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</si>
  <si>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</si>
  <si>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</si>
  <si>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</si>
  <si>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</si>
  <si>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</si>
  <si>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</si>
  <si>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</si>
  <si>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</si>
  <si>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</si>
  <si>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</si>
  <si>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</si>
  <si>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</si>
  <si>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</si>
  <si>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</si>
  <si>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</si>
  <si>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</si>
  <si>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</si>
  <si>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</si>
  <si>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</si>
  <si>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</si>
  <si>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</si>
  <si>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</si>
  <si>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</si>
  <si>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</si>
  <si>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</si>
  <si>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</si>
  <si>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</si>
  <si>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</si>
  <si>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</si>
  <si>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</si>
  <si>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</si>
  <si>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</si>
  <si>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</si>
  <si>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</si>
  <si>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</si>
  <si>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</si>
  <si>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</si>
  <si>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</si>
  <si>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</si>
  <si>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</si>
  <si>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</si>
  <si>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</si>
  <si>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</si>
  <si>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</si>
  <si>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</si>
  <si>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</si>
  <si>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</si>
  <si>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</si>
  <si>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</si>
  <si>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</si>
  <si>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</si>
  <si>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</si>
  <si>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</si>
  <si>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</si>
  <si>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</si>
  <si>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</si>
  <si>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</si>
  <si>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</si>
  <si>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</si>
  <si>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</si>
  <si>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</si>
  <si>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</si>
  <si>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</si>
  <si>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</si>
  <si>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</si>
  <si>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</si>
  <si>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</si>
  <si>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</si>
  <si>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</si>
  <si>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</si>
  <si>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</si>
  <si>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</si>
  <si>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</si>
  <si>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</si>
  <si>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</si>
  <si>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</si>
  <si>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</si>
  <si>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</si>
  <si>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</si>
  <si>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</si>
  <si>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</si>
  <si>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</si>
  <si>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</si>
  <si>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</si>
  <si>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</si>
  <si>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</si>
  <si>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</si>
  <si>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</si>
  <si>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</si>
  <si>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</si>
  <si>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</si>
  <si>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</si>
  <si>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</si>
  <si>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</si>
  <si>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</si>
  <si>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</si>
  <si>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</si>
  <si>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</si>
  <si>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</si>
  <si>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</si>
  <si>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</si>
  <si>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</si>
  <si>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</si>
  <si>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</si>
  <si>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</si>
  <si>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</si>
  <si>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</si>
  <si>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</si>
  <si>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</si>
  <si>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</si>
  <si>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</si>
  <si>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</si>
  <si>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</si>
  <si>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</si>
  <si>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</si>
  <si>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</si>
  <si>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</si>
  <si>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</si>
  <si>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</si>
  <si>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</si>
  <si>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</si>
  <si>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</si>
  <si>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</si>
  <si>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</si>
  <si>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</si>
  <si>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</si>
  <si>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</si>
  <si>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</si>
  <si>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</si>
  <si>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</si>
  <si>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</si>
  <si>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</si>
  <si>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</si>
  <si>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</si>
  <si>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</si>
  <si>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</si>
  <si>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</si>
  <si>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</si>
  <si>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</si>
  <si>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</si>
  <si>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</si>
  <si>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</si>
  <si>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</si>
  <si>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</si>
  <si>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</si>
  <si>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</si>
  <si>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</si>
  <si>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</si>
  <si>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</si>
  <si>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</si>
  <si>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</si>
  <si>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</si>
  <si>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</si>
  <si>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</si>
  <si>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</si>
  <si>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</si>
  <si>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</si>
  <si>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</si>
  <si>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</si>
  <si>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</si>
  <si>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</si>
  <si>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</si>
  <si>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</si>
  <si>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</si>
  <si>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</si>
  <si>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</si>
  <si>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</si>
  <si>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</si>
  <si>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</si>
  <si>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</si>
  <si>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</si>
  <si>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</si>
  <si>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</si>
  <si>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</si>
  <si>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</si>
  <si>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</si>
  <si>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</si>
  <si>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</si>
  <si>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</si>
  <si>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</si>
  <si>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</si>
  <si>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</si>
  <si>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</si>
  <si>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</si>
  <si>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</si>
  <si>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</si>
  <si>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</si>
  <si>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</si>
  <si>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</si>
  <si>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</si>
  <si>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</si>
  <si>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</si>
  <si>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</si>
  <si>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</si>
  <si>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</si>
  <si>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</si>
  <si>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</si>
  <si>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</si>
  <si>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</si>
  <si>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</si>
  <si>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</si>
  <si>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</si>
  <si>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</si>
  <si>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</si>
  <si>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</si>
  <si>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</si>
  <si>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</si>
  <si>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</si>
  <si>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</si>
  <si>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</si>
  <si>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</si>
  <si>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</si>
  <si>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</si>
  <si>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</si>
  <si>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</si>
  <si>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</si>
  <si>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</si>
  <si>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</si>
  <si>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</si>
  <si>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</si>
  <si>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</si>
  <si>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</si>
  <si>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</si>
  <si>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</si>
  <si>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</si>
  <si>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</si>
  <si>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</si>
  <si>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</si>
  <si>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</si>
  <si>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</si>
  <si>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</si>
  <si>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</si>
  <si>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</si>
  <si>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</si>
  <si>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</si>
  <si>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</si>
  <si>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</si>
  <si>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</si>
  <si>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</si>
  <si>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</si>
  <si>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</si>
  <si>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</si>
  <si>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</si>
  <si>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</si>
  <si>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</si>
  <si>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</si>
  <si>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</si>
  <si>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</si>
  <si>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</si>
  <si>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</si>
  <si>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</si>
  <si>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</si>
  <si>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</si>
  <si>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</si>
  <si>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</si>
  <si>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</si>
  <si>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</si>
  <si>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</si>
  <si>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</si>
  <si>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</si>
  <si>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</si>
  <si>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</si>
  <si>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</si>
  <si>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</si>
  <si>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</si>
  <si>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</si>
  <si>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</si>
  <si>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</si>
  <si>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</si>
  <si>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</si>
  <si>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</si>
  <si>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</si>
  <si>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</si>
  <si>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</si>
  <si>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</si>
  <si>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</si>
  <si>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</si>
  <si>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</si>
  <si>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</si>
  <si>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</si>
  <si>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</si>
  <si>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</si>
  <si>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</si>
  <si>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</si>
  <si>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</si>
  <si>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</si>
  <si>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</si>
  <si>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</si>
  <si>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</si>
  <si>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</si>
  <si>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</si>
  <si>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</si>
  <si>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</si>
  <si>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</si>
  <si>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</si>
  <si>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</si>
  <si>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</si>
  <si>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</si>
  <si>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</si>
  <si>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</si>
  <si>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</si>
  <si>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</si>
  <si>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</si>
  <si>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</si>
  <si>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</si>
  <si>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</si>
  <si>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</si>
  <si>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</si>
  <si>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</si>
  <si>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</si>
  <si>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</si>
  <si>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</si>
  <si>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</si>
  <si>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</si>
  <si>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</si>
  <si>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</si>
  <si>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</si>
  <si>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</si>
  <si>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</si>
  <si>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</si>
  <si>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</si>
  <si>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</si>
  <si>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</si>
  <si>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</si>
  <si>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</si>
  <si>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</si>
  <si>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</si>
  <si>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</si>
  <si>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</si>
  <si>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</si>
  <si>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</si>
  <si>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</si>
  <si>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</si>
  <si>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</si>
  <si>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</si>
  <si>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</si>
  <si>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</si>
  <si>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</si>
  <si>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</si>
  <si>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</si>
  <si>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</si>
  <si>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</si>
  <si>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</si>
  <si>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</si>
  <si>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</si>
  <si>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</si>
  <si>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</si>
  <si>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</si>
  <si>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</si>
  <si>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</si>
  <si>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</si>
  <si>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</si>
  <si>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</si>
  <si>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</si>
  <si>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</si>
  <si>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</si>
  <si>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</si>
  <si>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</si>
  <si>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</si>
  <si>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</si>
  <si>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</si>
  <si>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</si>
  <si>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</si>
  <si>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</si>
  <si>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</si>
  <si>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</si>
  <si>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</si>
  <si>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</si>
  <si>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</si>
  <si>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</si>
  <si>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</si>
  <si>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</si>
  <si>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</si>
  <si>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</si>
  <si>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</si>
  <si>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</si>
  <si>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</si>
  <si>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</si>
  <si>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</si>
  <si>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</si>
  <si>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</si>
  <si>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</si>
  <si>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</si>
  <si>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</si>
  <si>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</si>
  <si>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</si>
  <si>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</si>
  <si>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</si>
  <si>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</si>
  <si>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</si>
  <si>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</si>
  <si>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</si>
  <si>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</si>
  <si>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</si>
  <si>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</si>
  <si>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</si>
  <si>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</si>
  <si>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</si>
  <si>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</si>
  <si>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</si>
  <si>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</si>
  <si>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</si>
  <si>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</si>
  <si>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</si>
  <si>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</si>
  <si>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</si>
  <si>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</si>
  <si>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</si>
  <si>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</si>
  <si>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</si>
  <si>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</si>
  <si>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</si>
  <si>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</si>
  <si>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</si>
  <si>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</si>
  <si>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</si>
  <si>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</si>
  <si>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</si>
  <si>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</si>
  <si>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</si>
  <si>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</si>
  <si>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</si>
  <si>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</si>
  <si>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</si>
  <si>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</si>
  <si>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</si>
  <si>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</si>
  <si>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</si>
  <si>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</si>
  <si>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</si>
  <si>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</si>
  <si>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</si>
  <si>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</si>
  <si>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</si>
  <si>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</si>
  <si>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</si>
  <si>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</si>
  <si>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</si>
  <si>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</si>
  <si>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</si>
  <si>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</si>
  <si>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</si>
  <si>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</si>
  <si>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</si>
  <si>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</si>
  <si>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</si>
  <si>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</si>
  <si>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</si>
  <si>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</si>
  <si>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</si>
  <si>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</si>
  <si>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</si>
  <si>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</si>
  <si>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</si>
  <si>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</si>
  <si>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</si>
  <si>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</si>
  <si>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</si>
  <si>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</si>
  <si>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</si>
  <si>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</si>
  <si>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</si>
  <si>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</si>
  <si>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</si>
  <si>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</si>
  <si>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</si>
  <si>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</si>
  <si>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</si>
  <si>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</si>
  <si>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</si>
  <si>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</si>
  <si>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</si>
  <si>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</si>
  <si>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</si>
  <si>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</si>
  <si>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</si>
  <si>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</si>
  <si>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</si>
  <si>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</si>
  <si>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</si>
  <si>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</si>
  <si>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</si>
  <si>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</si>
  <si>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</si>
  <si>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</si>
  <si>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</si>
  <si>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</si>
  <si>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</si>
  <si>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</si>
  <si>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</si>
  <si>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</si>
  <si>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</si>
  <si>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</si>
  <si>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</si>
  <si>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</si>
  <si>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</si>
  <si>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</si>
  <si>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</si>
  <si>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</si>
  <si>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</si>
  <si>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</si>
  <si>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</si>
  <si>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</si>
  <si>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</si>
  <si>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</si>
  <si>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</si>
  <si>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</si>
  <si>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</si>
  <si>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</si>
  <si>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</si>
  <si>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</si>
  <si>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</si>
  <si>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</si>
  <si>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</si>
  <si>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</si>
  <si>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</si>
  <si>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</si>
  <si>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</si>
  <si>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</si>
  <si>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</si>
  <si>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</si>
  <si>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</si>
  <si>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</si>
  <si>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</si>
  <si>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</si>
  <si>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</si>
  <si>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</si>
  <si>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</si>
  <si>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</si>
  <si>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</si>
  <si>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</si>
  <si>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</si>
  <si>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</si>
  <si>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</si>
  <si>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</si>
  <si>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</si>
  <si>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</si>
  <si>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</si>
  <si>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</si>
  <si>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</si>
  <si>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</si>
  <si>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</si>
  <si>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</si>
  <si>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</si>
  <si>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</si>
  <si>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</si>
  <si>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</si>
  <si>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</si>
  <si>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</si>
  <si>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</si>
  <si>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</si>
  <si>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</si>
  <si>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</si>
  <si>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</si>
  <si>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</si>
  <si>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</si>
  <si>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</si>
  <si>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</si>
  <si>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</si>
  <si>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</si>
  <si>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</si>
  <si>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</si>
  <si>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</si>
  <si>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</si>
  <si>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</si>
  <si>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</si>
  <si>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</si>
  <si>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</si>
  <si>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</si>
  <si>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</si>
  <si>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</si>
  <si>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</si>
  <si>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</si>
  <si>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</si>
  <si>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</si>
  <si>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</si>
  <si>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</si>
  <si>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</si>
  <si>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</si>
  <si>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</si>
  <si>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</si>
  <si>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</si>
  <si>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</si>
  <si>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</si>
  <si>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</si>
  <si>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</si>
  <si>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</si>
  <si>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</si>
  <si>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</si>
  <si>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</si>
  <si>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</si>
  <si>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</si>
  <si>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</si>
  <si>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</si>
  <si>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</si>
  <si>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</si>
  <si>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</si>
  <si>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</si>
  <si>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</si>
  <si>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</si>
  <si>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</si>
  <si>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</si>
  <si>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</si>
  <si>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</si>
  <si>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</si>
  <si>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</si>
  <si>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</si>
  <si>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</si>
  <si>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</si>
  <si>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</si>
  <si>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</si>
  <si>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</si>
  <si>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</si>
  <si>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</si>
  <si>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</si>
  <si>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</si>
  <si>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</si>
  <si>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</si>
  <si>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</si>
  <si>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</si>
  <si>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</si>
  <si>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</si>
  <si>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</si>
  <si>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</si>
  <si>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</si>
  <si>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</si>
  <si>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</si>
  <si>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</si>
  <si>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</si>
  <si>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</si>
  <si>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</si>
  <si>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</si>
  <si>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</si>
  <si>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</si>
  <si>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</si>
  <si>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</si>
  <si>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</si>
  <si>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</si>
  <si>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</si>
  <si>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</si>
  <si>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</si>
  <si>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</si>
  <si>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</si>
  <si>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</si>
  <si>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</si>
  <si>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</si>
  <si>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</si>
  <si>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</si>
  <si>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</si>
  <si>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</si>
  <si>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</si>
  <si>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</si>
  <si>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</si>
  <si>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</si>
  <si>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</si>
  <si>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</si>
  <si>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</si>
  <si>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</si>
  <si>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</si>
  <si>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</si>
  <si>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</si>
  <si>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</si>
  <si>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</si>
  <si>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</si>
  <si>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</si>
  <si>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</si>
  <si>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</si>
  <si>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</si>
  <si>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</si>
  <si>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</si>
  <si>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</si>
  <si>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</si>
  <si>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</si>
  <si>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</si>
  <si>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</si>
  <si>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</si>
  <si>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</si>
  <si>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</si>
  <si>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</si>
  <si>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</si>
  <si>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</si>
  <si>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</si>
  <si>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</si>
  <si>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</si>
  <si>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</si>
  <si>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</si>
  <si>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</si>
  <si>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</si>
  <si>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</si>
  <si>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</si>
  <si>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</si>
  <si>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</si>
  <si>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</si>
  <si>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</si>
  <si>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</si>
  <si>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</si>
  <si>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</si>
  <si>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</si>
  <si>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</si>
  <si>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</si>
  <si>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</si>
  <si>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</si>
  <si>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</si>
  <si>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</si>
  <si>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</si>
  <si>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</si>
  <si>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</si>
  <si>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</si>
  <si>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</si>
  <si>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</si>
  <si>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</si>
  <si>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</si>
  <si>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</si>
  <si>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</si>
  <si>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</si>
  <si>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</si>
  <si>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</si>
  <si>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</si>
  <si>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</si>
  <si>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</si>
  <si>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</si>
  <si>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</si>
  <si>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</si>
  <si>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</si>
  <si>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</si>
  <si>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</si>
  <si>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</si>
  <si>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</si>
  <si>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</si>
  <si>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</si>
  <si>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</si>
  <si>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</si>
  <si>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</si>
  <si>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</si>
  <si>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</si>
  <si>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</si>
  <si>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</si>
  <si>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</si>
  <si>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</si>
  <si>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</si>
  <si>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</si>
  <si>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</si>
  <si>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</si>
  <si>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</si>
  <si>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</si>
  <si>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</si>
  <si>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</si>
  <si>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</si>
  <si>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</si>
  <si>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</si>
  <si>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</si>
  <si>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</si>
  <si>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</si>
  <si>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</si>
  <si>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</si>
  <si>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</si>
  <si>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</si>
  <si>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</si>
  <si>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</si>
  <si>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</si>
  <si>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</si>
  <si>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</si>
  <si>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</si>
  <si>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</si>
  <si>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</si>
  <si>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</si>
  <si>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</si>
  <si>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</si>
  <si>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</si>
  <si>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</si>
  <si>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</si>
  <si>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</si>
  <si>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</si>
  <si>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</si>
  <si>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</si>
  <si>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</si>
  <si>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</si>
  <si>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</si>
  <si>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</si>
  <si>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</si>
  <si>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</si>
  <si>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</si>
  <si>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</si>
  <si>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</si>
  <si>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</si>
  <si>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</si>
  <si>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</si>
  <si>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</si>
  <si>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</si>
  <si>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</si>
  <si>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</si>
  <si>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</si>
  <si>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</si>
  <si>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</si>
  <si>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</si>
  <si>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</si>
  <si>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</si>
  <si>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</si>
  <si>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</si>
  <si>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</si>
  <si>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</si>
  <si>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</si>
  <si>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</si>
  <si>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</si>
  <si>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</si>
  <si>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</si>
  <si>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</si>
  <si>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</si>
  <si>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</si>
  <si>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</si>
  <si>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</si>
  <si>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</si>
  <si>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</si>
  <si>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</si>
  <si>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</si>
  <si>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</si>
  <si>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</si>
  <si>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</si>
  <si>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</si>
  <si>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</si>
  <si>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</si>
  <si>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</si>
  <si>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</si>
  <si>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</si>
  <si>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</si>
  <si>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</si>
  <si>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</si>
  <si>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</si>
  <si>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</si>
  <si>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</si>
  <si>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</si>
  <si>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</si>
  <si>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</si>
  <si>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</si>
  <si>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</si>
  <si>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</si>
  <si>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</si>
  <si>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</si>
  <si>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</si>
  <si>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</si>
  <si>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</si>
  <si>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</si>
  <si>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</si>
  <si>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</si>
  <si>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</si>
  <si>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</si>
  <si>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</si>
  <si>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</si>
  <si>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</si>
  <si>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</si>
  <si>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</si>
  <si>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</si>
  <si>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</si>
  <si>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</si>
  <si>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</si>
  <si>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</si>
  <si>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</si>
  <si>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</si>
  <si>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</si>
  <si>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</si>
  <si>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</si>
  <si>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</si>
  <si>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</si>
  <si>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</si>
  <si>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</si>
  <si>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</si>
  <si>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</si>
  <si>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</si>
  <si>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</si>
  <si>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</si>
  <si>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</si>
  <si>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</si>
  <si>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</si>
  <si>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</si>
  <si>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</si>
  <si>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</si>
  <si>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</si>
  <si>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</si>
  <si>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</si>
  <si>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</si>
  <si>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</si>
  <si>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</si>
  <si>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</si>
  <si>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</si>
  <si>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</si>
  <si>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</si>
  <si>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</si>
  <si>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</si>
  <si>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</si>
  <si>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</si>
  <si>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</si>
  <si>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</si>
  <si>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</si>
  <si>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</si>
  <si>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</si>
  <si>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</si>
  <si>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</si>
  <si>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</si>
  <si>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</si>
  <si>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</si>
  <si>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</si>
  <si>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</si>
  <si>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</si>
  <si>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</si>
  <si>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</si>
  <si>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</si>
  <si>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</si>
  <si>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</si>
  <si>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</si>
  <si>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</si>
  <si>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</si>
  <si>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</si>
  <si>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</si>
  <si>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</si>
  <si>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</si>
  <si>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</si>
  <si>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</si>
  <si>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</si>
  <si>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</si>
  <si>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</si>
  <si>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</si>
  <si>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</si>
  <si>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</si>
  <si>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</si>
  <si>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</si>
  <si>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</si>
  <si>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</si>
  <si>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</si>
  <si>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</si>
  <si>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</si>
  <si>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</si>
  <si>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</si>
  <si>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</si>
  <si>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</si>
  <si>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</si>
  <si>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</si>
  <si>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</si>
  <si>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</si>
  <si>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</si>
  <si>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</si>
  <si>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</si>
  <si>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</si>
  <si>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</si>
  <si>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</si>
  <si>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</si>
  <si>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</si>
  <si>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</si>
  <si>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</si>
  <si>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</si>
  <si>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</si>
  <si>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</si>
  <si>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</si>
  <si>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</si>
  <si>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</si>
  <si>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</si>
  <si>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</si>
  <si>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</si>
  <si>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</si>
  <si>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</si>
  <si>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</si>
  <si>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</si>
  <si>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</si>
  <si>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</si>
  <si>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</si>
  <si>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</si>
  <si>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</si>
  <si>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</si>
  <si>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</si>
  <si>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</si>
  <si>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</si>
  <si>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</si>
  <si>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</si>
  <si>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</si>
  <si>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</si>
  <si>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</si>
  <si>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</si>
  <si>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</si>
  <si>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</si>
  <si>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</si>
  <si>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</si>
  <si>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</si>
  <si>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</si>
  <si>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</si>
  <si>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</si>
  <si>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</si>
  <si>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</si>
  <si>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</si>
  <si>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</si>
  <si>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</si>
  <si>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</si>
  <si>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</si>
  <si>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</si>
  <si>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</si>
  <si>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</si>
  <si>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</si>
  <si>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</si>
  <si>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</si>
  <si>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</si>
  <si>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</si>
  <si>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</si>
  <si>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</si>
  <si>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</si>
  <si>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</si>
  <si>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</si>
  <si>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</si>
  <si>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</si>
  <si>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</si>
  <si>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</si>
  <si>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</si>
  <si>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</si>
  <si>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</si>
  <si>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</si>
  <si>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</si>
  <si>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</si>
  <si>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</si>
  <si>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</si>
  <si>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</si>
  <si>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</si>
  <si>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</si>
  <si>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</si>
  <si>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</si>
  <si>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</si>
  <si>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</si>
  <si>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</si>
  <si>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</si>
  <si>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</si>
  <si>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</si>
  <si>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</si>
  <si>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</si>
  <si>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</si>
  <si>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</si>
  <si>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</si>
  <si>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</si>
  <si>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</si>
  <si>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</si>
  <si>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</si>
  <si>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</si>
  <si>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</si>
  <si>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</si>
  <si>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</si>
  <si>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</si>
  <si>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</si>
  <si>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</si>
  <si>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</si>
  <si>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</si>
  <si>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</si>
  <si>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</si>
  <si>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</si>
  <si>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</si>
  <si>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</si>
  <si>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</si>
  <si>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</si>
  <si>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</si>
  <si>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</si>
  <si>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</si>
  <si>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</si>
  <si>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</si>
  <si>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</si>
  <si>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</si>
  <si>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</si>
  <si>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</si>
  <si>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</si>
  <si>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</si>
  <si>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</si>
  <si>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</si>
  <si>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</si>
  <si>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</si>
  <si>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</si>
  <si>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</si>
  <si>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</si>
  <si>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</si>
  <si>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</si>
  <si>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</si>
  <si>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</si>
  <si>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</si>
  <si>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</si>
  <si>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</si>
  <si>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</si>
  <si>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</si>
  <si>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</si>
  <si>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</si>
  <si>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</si>
  <si>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</si>
  <si>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</si>
  <si>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</si>
  <si>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</si>
  <si>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</si>
  <si>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</si>
  <si>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</si>
  <si>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</si>
  <si>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</si>
  <si>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</si>
  <si>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</si>
  <si>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</si>
  <si>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</si>
  <si>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</si>
  <si>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</si>
  <si>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</si>
  <si>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</si>
  <si>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</si>
  <si>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</si>
  <si>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</si>
  <si>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</si>
  <si>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</si>
  <si>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</si>
  <si>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</si>
  <si>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</si>
  <si>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</si>
  <si>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</si>
  <si>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</si>
  <si>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</si>
  <si>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</si>
  <si>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</si>
  <si>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</si>
  <si>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</si>
  <si>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</si>
  <si>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</si>
  <si>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</si>
  <si>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</si>
  <si>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</si>
  <si>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</si>
  <si>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</si>
  <si>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</si>
  <si>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</si>
  <si>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</si>
  <si>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</si>
  <si>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</si>
  <si>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</si>
  <si>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</si>
  <si>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</si>
  <si>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</si>
  <si>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</si>
  <si>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</si>
  <si>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</si>
  <si>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</si>
  <si>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</si>
  <si>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</si>
  <si>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</si>
  <si>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</si>
  <si>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</si>
  <si>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</si>
  <si>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</si>
  <si>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</si>
  <si>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</si>
  <si>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</si>
  <si>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</si>
  <si>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</si>
  <si>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</si>
  <si>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</si>
  <si>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</si>
  <si>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</si>
  <si>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</si>
  <si>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</si>
  <si>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</si>
  <si>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</si>
  <si>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</si>
  <si>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</si>
  <si>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</si>
  <si>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</si>
  <si>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</si>
  <si>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</si>
  <si>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</si>
  <si>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</si>
  <si>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</si>
  <si>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</si>
  <si>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</si>
  <si>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</si>
  <si>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</si>
  <si>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</si>
  <si>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</si>
  <si>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</si>
  <si>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</si>
  <si>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</si>
  <si>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</si>
  <si>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</si>
  <si>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</si>
  <si>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</si>
  <si>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</si>
  <si>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</si>
  <si>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</si>
  <si>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</si>
  <si>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</si>
  <si>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</si>
  <si>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</si>
  <si>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</si>
  <si>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</si>
  <si>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</si>
  <si>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</si>
  <si>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</si>
  <si>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</si>
  <si>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</si>
  <si>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</si>
  <si>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</si>
  <si>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</si>
  <si>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</si>
  <si>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</si>
  <si>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</si>
  <si>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</si>
  <si>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</si>
  <si>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</si>
  <si>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</si>
  <si>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</si>
  <si>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</si>
  <si>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</si>
  <si>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</si>
  <si>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</si>
  <si>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</si>
  <si>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</si>
  <si>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</si>
  <si>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</si>
  <si>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</si>
  <si>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</si>
  <si>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</si>
  <si>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</si>
  <si>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</si>
  <si>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</si>
  <si>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</si>
  <si>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</si>
  <si>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</si>
  <si>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</si>
  <si>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</si>
  <si>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</si>
  <si>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</si>
  <si>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</si>
  <si>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</si>
  <si>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</si>
  <si>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</si>
  <si>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</si>
  <si>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</si>
  <si>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</si>
  <si>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</si>
  <si>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</si>
  <si>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</si>
  <si>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</si>
  <si>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</si>
  <si>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</si>
  <si>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</si>
  <si>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</si>
  <si>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</si>
  <si>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</si>
  <si>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</si>
  <si>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</si>
  <si>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</si>
  <si>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</si>
  <si>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</si>
  <si>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</si>
  <si>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</si>
  <si>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</si>
  <si>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</si>
  <si>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</si>
  <si>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</si>
  <si>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</si>
  <si>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</si>
  <si>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</si>
  <si>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</si>
  <si>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</si>
  <si>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</si>
  <si>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</si>
  <si>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</si>
  <si>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</si>
  <si>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</si>
  <si>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</si>
  <si>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</si>
  <si>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</si>
  <si>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</si>
  <si>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</si>
  <si>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</si>
  <si>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</si>
  <si>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</si>
  <si>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</si>
  <si>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</si>
  <si>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</si>
  <si>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</si>
  <si>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</si>
  <si>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</si>
  <si>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</si>
  <si>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</si>
  <si>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</si>
  <si>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</si>
  <si>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</si>
  <si>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</si>
  <si>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</si>
  <si>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</si>
  <si>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</si>
  <si>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</si>
  <si>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</si>
  <si>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</si>
  <si>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</si>
  <si>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</si>
  <si>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</si>
  <si>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</si>
  <si>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</si>
  <si>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</si>
  <si>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</si>
  <si>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</si>
  <si>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</si>
  <si>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</si>
  <si>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</si>
  <si>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</si>
  <si>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</si>
  <si>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</si>
  <si>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</si>
  <si>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</si>
  <si>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</si>
  <si>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</si>
  <si>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</si>
  <si>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</si>
  <si>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</si>
  <si>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</si>
  <si>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</si>
  <si>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</si>
  <si>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</si>
  <si>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</si>
  <si>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</si>
  <si>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</si>
  <si>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</si>
  <si>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</si>
  <si>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</si>
  <si>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</si>
  <si>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</si>
  <si>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</si>
  <si>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</si>
  <si>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</si>
  <si>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</si>
  <si>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</si>
  <si>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</si>
  <si>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</si>
  <si>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</si>
  <si>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</si>
  <si>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</si>
  <si>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</si>
  <si>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</si>
  <si>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</si>
  <si>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</si>
  <si>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</si>
  <si>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</si>
  <si>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</si>
  <si>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</si>
  <si>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</si>
  <si>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</si>
  <si>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</si>
  <si>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</si>
  <si>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</si>
  <si>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</si>
  <si>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</si>
  <si>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</si>
  <si>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</si>
  <si>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</si>
  <si>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</si>
  <si>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</si>
  <si>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</si>
  <si>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</si>
  <si>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</si>
  <si>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</si>
  <si>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</si>
  <si>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</si>
  <si>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</si>
  <si>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</si>
  <si>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</si>
  <si>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</si>
  <si>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</si>
  <si>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</si>
  <si>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</si>
  <si>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</si>
  <si>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</si>
  <si>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</si>
  <si>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</si>
  <si>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</si>
  <si>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</si>
  <si>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</si>
  <si>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</si>
  <si>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</si>
  <si>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</si>
  <si>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</si>
  <si>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</si>
  <si>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</si>
  <si>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</si>
  <si>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</si>
  <si>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</si>
  <si>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</si>
  <si>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</si>
  <si>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</si>
  <si>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</si>
  <si>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</si>
  <si>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</si>
  <si>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</si>
  <si>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</si>
  <si>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</si>
  <si>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</si>
  <si>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</si>
  <si>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</si>
  <si>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</si>
  <si>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</si>
  <si>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</si>
  <si>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</si>
  <si>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</si>
  <si>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</si>
  <si>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</si>
  <si>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</si>
  <si>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</si>
  <si>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</si>
  <si>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</si>
  <si>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</si>
  <si>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</si>
  <si>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</si>
  <si>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</si>
  <si>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</si>
  <si>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</si>
  <si>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</si>
  <si>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</si>
  <si>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</si>
  <si>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</si>
  <si>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</si>
  <si>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</si>
  <si>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</si>
  <si>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</si>
  <si>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</si>
  <si>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</si>
  <si>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</si>
  <si>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</si>
  <si>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</si>
  <si>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</si>
  <si>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</si>
  <si>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</si>
  <si>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</si>
  <si>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</si>
  <si>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</si>
  <si>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</si>
  <si>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</si>
  <si>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</si>
  <si>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</si>
  <si>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</si>
  <si>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</si>
  <si>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</si>
  <si>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</si>
  <si>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</si>
  <si>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</si>
  <si>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</si>
  <si>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</si>
  <si>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</si>
  <si>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</si>
  <si>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</si>
  <si>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</si>
  <si>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</si>
  <si>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</si>
  <si>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</si>
  <si>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</si>
  <si>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</si>
  <si>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</si>
  <si>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</si>
  <si>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</si>
  <si>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</si>
  <si>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</si>
  <si>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</si>
  <si>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</si>
  <si>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</si>
  <si>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</si>
  <si>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</si>
  <si>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</si>
  <si>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</si>
  <si>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</si>
  <si>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</si>
  <si>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</si>
  <si>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</si>
  <si>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</si>
  <si>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</si>
  <si>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</si>
  <si>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</si>
  <si>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</si>
  <si>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</si>
  <si>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</si>
  <si>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</si>
  <si>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</si>
  <si>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</si>
  <si>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</si>
  <si>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</si>
  <si>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</si>
  <si>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</si>
  <si>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</si>
  <si>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</si>
  <si>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</si>
  <si>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</si>
  <si>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</si>
  <si>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</si>
  <si>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</si>
  <si>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</si>
  <si>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</si>
  <si>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</si>
  <si>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</si>
  <si>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</si>
  <si>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</si>
  <si>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</si>
  <si>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</si>
  <si>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</si>
  <si>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</si>
  <si>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</si>
  <si>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</si>
  <si>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</si>
  <si>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</si>
  <si>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</si>
  <si>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</si>
  <si>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</si>
  <si>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</si>
  <si>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</si>
  <si>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</si>
  <si>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</si>
  <si>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</si>
  <si>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</si>
  <si>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</si>
  <si>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</si>
  <si>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</si>
  <si>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</si>
  <si>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</si>
  <si>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</si>
  <si>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</si>
  <si>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</si>
  <si>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</si>
  <si>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</si>
  <si>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</si>
  <si>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</si>
  <si>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</si>
  <si>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</si>
  <si>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</si>
  <si>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</si>
  <si>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</si>
  <si>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</si>
  <si>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</si>
  <si>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</si>
  <si>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</si>
  <si>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</si>
  <si>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</si>
  <si>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</si>
  <si>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</si>
  <si>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</si>
  <si>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</si>
  <si>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</si>
  <si>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</si>
  <si>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</si>
  <si>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</si>
  <si>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</si>
  <si>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</si>
  <si>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</si>
  <si>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</si>
  <si>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</si>
  <si>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</si>
  <si>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</si>
  <si>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</si>
  <si>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</si>
  <si>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</si>
  <si>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</si>
  <si>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</si>
  <si>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</si>
  <si>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</si>
  <si>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</si>
  <si>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</si>
  <si>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</si>
  <si>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</si>
  <si>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</si>
  <si>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</si>
  <si>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204-208</t>
  </si>
  <si>
    <t>245-250</t>
  </si>
  <si>
    <t>330-335</t>
  </si>
  <si>
    <t>237.5-242.5</t>
  </si>
  <si>
    <t>Part Profit of Rs.38.50/-</t>
  </si>
  <si>
    <t>Profit of Rs.9.5/-</t>
  </si>
  <si>
    <t>1550-1600</t>
  </si>
  <si>
    <t>Part Profit of Rs.72.5/-</t>
  </si>
  <si>
    <t>225-230</t>
  </si>
  <si>
    <t>Part Profit of Rs.8.5/-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</si>
  <si>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</si>
  <si>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</si>
  <si>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</si>
  <si>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</si>
  <si>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</si>
  <si>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</si>
  <si>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</si>
  <si>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</si>
  <si>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420-425</t>
  </si>
  <si>
    <t>ALPHA LEON ENTERPRISES LLP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</si>
  <si>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</si>
  <si>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</si>
  <si>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</si>
  <si>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</si>
  <si>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</si>
  <si>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</si>
  <si>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</si>
  <si>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</si>
  <si>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</si>
  <si>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</si>
  <si>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</si>
  <si>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</si>
  <si>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</si>
  <si>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</si>
  <si>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</si>
  <si>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</si>
  <si>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MAHACORP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</si>
  <si>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</si>
  <si>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</si>
  <si>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</si>
  <si>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</si>
  <si>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</si>
  <si>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</si>
  <si>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329-331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</si>
  <si>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</si>
  <si>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</si>
  <si>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</si>
  <si>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</si>
  <si>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</si>
  <si>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</si>
  <si>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</si>
  <si>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3530-3550</t>
  </si>
  <si>
    <t>3900-4000</t>
  </si>
  <si>
    <t>935-940</t>
  </si>
  <si>
    <t>ICICIPRULI JAN FUT</t>
  </si>
  <si>
    <t>Profit of Rs.170/-</t>
  </si>
  <si>
    <t>NIFTY 14100 PE 7-JAN</t>
  </si>
  <si>
    <t>Profit of Rs.15/-</t>
  </si>
  <si>
    <t>VIRALKUMAR RASIKBHAI PATEL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</si>
  <si>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</si>
  <si>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</si>
  <si>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</si>
  <si>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</si>
  <si>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</si>
  <si>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</si>
  <si>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</si>
  <si>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</si>
  <si>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</si>
  <si>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</si>
  <si>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</si>
  <si>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</si>
  <si>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</si>
  <si>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</si>
  <si>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</si>
  <si>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ATHARVENT</t>
  </si>
  <si>
    <t>PRANAY RAMESH MEHTA</t>
  </si>
  <si>
    <t>310-320</t>
  </si>
  <si>
    <t>360-380</t>
  </si>
  <si>
    <t>Profit of Rs.22.5/-</t>
  </si>
  <si>
    <t>TVSMOTOR JAN FUT</t>
  </si>
  <si>
    <t>Profit of Rs.5.5/-</t>
  </si>
  <si>
    <t>Profit of Rs.23.5/-</t>
  </si>
  <si>
    <t>128-128.5</t>
  </si>
  <si>
    <t>135-138</t>
  </si>
  <si>
    <t>BGJL</t>
  </si>
  <si>
    <t>CHANDRAP</t>
  </si>
  <si>
    <t>RICHA ARNEJA</t>
  </si>
  <si>
    <t>MNIL</t>
  </si>
  <si>
    <t>Sanco Industries Ltd.</t>
  </si>
  <si>
    <t>SUNIL BHANDARI</t>
  </si>
  <si>
    <t>Profit of Rs.185/-</t>
  </si>
  <si>
    <t>523-526</t>
  </si>
  <si>
    <t>550-560</t>
  </si>
  <si>
    <t>Profit of Rs.6/-</t>
  </si>
  <si>
    <t>DABUR 550 CE JAN</t>
  </si>
  <si>
    <t>20-22</t>
  </si>
  <si>
    <t>936-938</t>
  </si>
  <si>
    <t>Profit of Rs.10.5/-</t>
  </si>
  <si>
    <t>720-728</t>
  </si>
  <si>
    <t>1443-1447</t>
  </si>
  <si>
    <t>1530-1550</t>
  </si>
  <si>
    <t>526-527</t>
  </si>
  <si>
    <t>VOLTAS JAN FUT</t>
  </si>
  <si>
    <t>930-935</t>
  </si>
  <si>
    <t>Loss of Rs.110/-</t>
  </si>
  <si>
    <t xml:space="preserve">NIFTY JAN FUT </t>
  </si>
  <si>
    <t>PURSHOTTAM AGARWAL</t>
  </si>
  <si>
    <t>SHALVI PAVAN THAKKAR</t>
  </si>
  <si>
    <t>JANUSCORP</t>
  </si>
  <si>
    <t>DEV GANPAT PAWAR</t>
  </si>
  <si>
    <t>NISHIL SURENDRABHAI MARFATIA</t>
  </si>
  <si>
    <t>DISHANT BHARATBHAI SHAH</t>
  </si>
  <si>
    <t>PROFINC</t>
  </si>
  <si>
    <t>SHRENI CONSTRUCTION PRIVATE LIMITED</t>
  </si>
  <si>
    <t>ASHWIN STOCKS AND INVESTMENT PRIVATE LIMITED</t>
  </si>
  <si>
    <t>GRAVITON RESEARCH CAPITAL LLP</t>
  </si>
  <si>
    <t>12-12.5</t>
  </si>
  <si>
    <t>Profit of Rs.1.75/-</t>
  </si>
  <si>
    <t>1300-1310</t>
  </si>
  <si>
    <t>1350-1360</t>
  </si>
  <si>
    <t>173.5-175.5</t>
  </si>
  <si>
    <t>200-210</t>
  </si>
  <si>
    <t>HINDUNILVR  2440 CE JAN</t>
  </si>
  <si>
    <t>43-45</t>
  </si>
  <si>
    <t>NIFTY 14450 PE 14-JAN</t>
  </si>
  <si>
    <t>75-78</t>
  </si>
  <si>
    <t>1920-1930</t>
  </si>
  <si>
    <t>2020-2050</t>
  </si>
  <si>
    <t>2280-2300</t>
  </si>
  <si>
    <t>2500-2600</t>
  </si>
  <si>
    <t>260-262</t>
  </si>
  <si>
    <t>297-298</t>
  </si>
  <si>
    <t>Profit of Rs.5/-</t>
  </si>
  <si>
    <t>SBIN  300 CE JAN</t>
  </si>
  <si>
    <t>Profit of Rs.0.9/-</t>
  </si>
  <si>
    <t>SBIN JAN FUT</t>
  </si>
  <si>
    <t>293.5-294.5</t>
  </si>
  <si>
    <t>FINNIFTY</t>
  </si>
  <si>
    <t>AML</t>
  </si>
  <si>
    <t>MEHTA JALPA K</t>
  </si>
  <si>
    <t>ARCHITORG</t>
  </si>
  <si>
    <t>ANSU INVESTMENT</t>
  </si>
  <si>
    <t>SILKON TRADES LLP</t>
  </si>
  <si>
    <t>ASIANTNE</t>
  </si>
  <si>
    <t>AAKASH DOSHI</t>
  </si>
  <si>
    <t>COMPETENT FINLEASE PRIVATE LIMITED</t>
  </si>
  <si>
    <t>BEEYU</t>
  </si>
  <si>
    <t>DASHARAJ BHIMADEO KOLHE</t>
  </si>
  <si>
    <t>CBPL</t>
  </si>
  <si>
    <t>FALAN TRADING CO.</t>
  </si>
  <si>
    <t>RUPALBEN JAYESHKUMAR SHAH</t>
  </si>
  <si>
    <t>KURANI PRIJESH</t>
  </si>
  <si>
    <t>ELEMARB</t>
  </si>
  <si>
    <t>S S K SCRIPTS PRIVATE LIMITED</t>
  </si>
  <si>
    <t>RAXA MAYUR PARIKH</t>
  </si>
  <si>
    <t>FIVEXTRADE</t>
  </si>
  <si>
    <t>PRAVEEN KUMAR</t>
  </si>
  <si>
    <t>KANUNGO</t>
  </si>
  <si>
    <t>AMRISH SHAH</t>
  </si>
  <si>
    <t>MILAN BHANUKUMAR SOLANKI</t>
  </si>
  <si>
    <t>KRISHNACAP</t>
  </si>
  <si>
    <t>SAVITABEN DANARAM MEDTIYA</t>
  </si>
  <si>
    <t>OSIAJEE</t>
  </si>
  <si>
    <t>ACVC FOREX PRIVATE LIMITED</t>
  </si>
  <si>
    <t>SHIVAAY TRADING COMPANY</t>
  </si>
  <si>
    <t>PIYUSHBHAI MAHENDRABHAI DOSHI</t>
  </si>
  <si>
    <t>PREMSYN</t>
  </si>
  <si>
    <t>JAIN MAHAVEER</t>
  </si>
  <si>
    <t>KULINSHANTILALVORA</t>
  </si>
  <si>
    <t>PURPLE</t>
  </si>
  <si>
    <t>RESHMA CHAUHAN</t>
  </si>
  <si>
    <t>VAGHELA PRAKASH KANTILAL</t>
  </si>
  <si>
    <t>SHUBHAM</t>
  </si>
  <si>
    <t>TRANSFD</t>
  </si>
  <si>
    <t>BHARATULA NIRMALA KUMARI</t>
  </si>
  <si>
    <t>MUDAGANDURPUTTASWAMYKESHAVA</t>
  </si>
  <si>
    <t>T ASHOK KUMAR</t>
  </si>
  <si>
    <t>TWINSTAR</t>
  </si>
  <si>
    <t>VANDANA NARESH RUNGTA</t>
  </si>
  <si>
    <t>UNJHAFOR</t>
  </si>
  <si>
    <t>Alkali Metals Limited</t>
  </si>
  <si>
    <t>MUKUL  MAHESHWARI</t>
  </si>
  <si>
    <t>MONEY GROW INVESTMENT</t>
  </si>
  <si>
    <t>SHAH NIRAJ RAJNIKANT</t>
  </si>
  <si>
    <t>URMILA  DOSHI</t>
  </si>
  <si>
    <t>ASLIND</t>
  </si>
  <si>
    <t>ASL Industries Limited</t>
  </si>
  <si>
    <t>MARFATIA NISHIL SURENDRA</t>
  </si>
  <si>
    <t>Bliss GVS Pharma Ltd</t>
  </si>
  <si>
    <t>LTS INVESTMENT FUND LTD</t>
  </si>
  <si>
    <t>Radha Madhav Corporation</t>
  </si>
  <si>
    <t>ANTARA INDIA EVERGREEN FUND LTD</t>
  </si>
  <si>
    <t>Tata Motors Limited</t>
  </si>
  <si>
    <t>JUMP TRADING FINANCIAL INDIA PRIVATE LIMITED</t>
  </si>
  <si>
    <t>TOWER RESEARCH CAPITAL MARKETS INDIA PRIVATE LIMITED</t>
  </si>
  <si>
    <t>Tata Motors DVR 'A' Ord</t>
  </si>
  <si>
    <t>SHADOWFAX TRADERS RAMESH CHAND JAIN</t>
  </si>
  <si>
    <t>Ujaas Energy Limited</t>
  </si>
  <si>
    <t>DESAI YOGESH</t>
  </si>
  <si>
    <t>INVESTGUARD VENTURES</t>
  </si>
  <si>
    <t>GAURAV PALIWAL</t>
  </si>
  <si>
    <t>BYTES AND PIXELS FINSOFT LLP .</t>
  </si>
  <si>
    <t>MULTIPLIER S AND S ADV PVT LTD</t>
  </si>
  <si>
    <t>Vertoz Advertising Ltd</t>
  </si>
  <si>
    <t>ARIHANT TRACOM PRIVATE LIMITED</t>
  </si>
  <si>
    <t>POOJA BHALOTIA</t>
  </si>
  <si>
    <t>Ballarpur Industries Limi</t>
  </si>
  <si>
    <t>VISTRA ITCL INDIA LIMITED</t>
  </si>
  <si>
    <t>GSS Infotech Limited</t>
  </si>
  <si>
    <t>NAIMESH BHUPENDRA PATEL</t>
  </si>
  <si>
    <t>HESHIKA GROWTH FUND</t>
  </si>
  <si>
    <t>Sanwaria Consumer Ltd.</t>
  </si>
  <si>
    <t>ARJUN SOLAR ONE PRIVATE LIMITED</t>
  </si>
  <si>
    <t>SNEHIL  MEHTA</t>
  </si>
  <si>
    <t>V2 Retail Limited</t>
  </si>
  <si>
    <t>BENNETT COLEMAN &amp; CO LTD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</si>
</sst>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0" borderId="36" xfId="139" applyBorder="1"/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44209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44209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6" t="s">
        <v>16</v>
      </c>
      <c r="B9" s="558" t="s">
        <v>17</v>
      </c>
      <c r="C9" s="558" t="s">
        <v>18</v>
      </c>
      <c r="D9" s="273" t="s">
        <v>19</v>
      </c>
      <c r="E9" s="273" t="s">
        <v>20</v>
      </c>
      <c r="F9" s="553" t="s">
        <v>21</v>
      </c>
      <c r="G9" s="554"/>
      <c r="H9" s="555"/>
      <c r="I9" s="553" t="s">
        <v>22</v>
      </c>
      <c r="J9" s="554"/>
      <c r="K9" s="555"/>
      <c r="L9" s="273"/>
      <c r="M9" s="280"/>
      <c r="N9" s="280"/>
      <c r="O9" s="280"/>
    </row>
    <row r="10" spans="1:15" ht="59.25" customHeight="1">
      <c r="A10" s="557"/>
      <c r="B10" s="559" t="s">
        <v>17</v>
      </c>
      <c r="C10" s="559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32455.05</v>
      </c>
      <c r="E11" s="302">
        <v>32257.983333333334</v>
      </c>
      <c r="F11" s="314">
        <v>32007.066666666666</v>
      </c>
      <c r="G11" s="314">
        <v>31559.083333333332</v>
      </c>
      <c r="H11" s="314">
        <v>31308.166666666664</v>
      </c>
      <c r="I11" s="314">
        <v>32705.966666666667</v>
      </c>
      <c r="J11" s="314">
        <v>32956.883333333331</v>
      </c>
      <c r="K11" s="314">
        <v>33404.866666666669</v>
      </c>
      <c r="L11" s="301">
        <v>32508.9</v>
      </c>
      <c r="M11" s="301">
        <v>31810</v>
      </c>
      <c r="N11" s="551">
        <v>1692975</v>
      </c>
      <c r="O11" s="552">
        <v>1.4936851134313349E-3</v>
      </c>
    </row>
    <row r="12" spans="1:15" ht="15">
      <c r="A12" s="276">
        <v>2</v>
      </c>
      <c r="B12" s="386" t="s">
        <v>34</v>
      </c>
      <c r="C12" s="276" t="s">
        <v>36</v>
      </c>
      <c r="D12" s="315">
        <v>14597.95</v>
      </c>
      <c r="E12" s="315">
        <v>14558.800000000001</v>
      </c>
      <c r="F12" s="316">
        <v>14493.600000000002</v>
      </c>
      <c r="G12" s="316">
        <v>14389.250000000002</v>
      </c>
      <c r="H12" s="316">
        <v>14324.050000000003</v>
      </c>
      <c r="I12" s="316">
        <v>14663.150000000001</v>
      </c>
      <c r="J12" s="316">
        <v>14728.350000000002</v>
      </c>
      <c r="K12" s="316">
        <v>14832.7</v>
      </c>
      <c r="L12" s="303">
        <v>14624</v>
      </c>
      <c r="M12" s="303">
        <v>14454.45</v>
      </c>
      <c r="N12" s="318">
        <v>15205050</v>
      </c>
      <c r="O12" s="319">
        <v>5.9443474118767861E-3</v>
      </c>
    </row>
    <row r="13" spans="1:15" ht="15">
      <c r="A13" s="276">
        <v>3</v>
      </c>
      <c r="B13" s="386" t="s">
        <v>34</v>
      </c>
      <c r="C13" s="524" t="s">
        <v>3772</v>
      </c>
      <c r="D13" s="450">
        <v>15767.3</v>
      </c>
      <c r="E13" s="450">
        <v>15716.683333333334</v>
      </c>
      <c r="F13" s="451">
        <v>15650.566666666669</v>
      </c>
      <c r="G13" s="451">
        <v>15533.833333333336</v>
      </c>
      <c r="H13" s="451">
        <v>15467.716666666671</v>
      </c>
      <c r="I13" s="451">
        <v>15833.416666666668</v>
      </c>
      <c r="J13" s="451">
        <v>15899.533333333333</v>
      </c>
      <c r="K13" s="451">
        <v>16016.266666666666</v>
      </c>
      <c r="L13" s="452">
        <v>15782.8</v>
      </c>
      <c r="M13" s="452">
        <v>15599.95</v>
      </c>
      <c r="N13" s="453">
        <v>96040</v>
      </c>
      <c r="O13" s="454">
        <v>0.23317925012840268</v>
      </c>
    </row>
    <row r="14" spans="1:15" ht="15">
      <c r="A14" s="276">
        <v>4</v>
      </c>
      <c r="B14" s="406" t="s">
        <v>39</v>
      </c>
      <c r="C14" s="276" t="s">
        <v>802</v>
      </c>
      <c r="D14" s="315">
        <v>1287.45</v>
      </c>
      <c r="E14" s="315">
        <v>1297.4666666666667</v>
      </c>
      <c r="F14" s="316">
        <v>1272.4833333333333</v>
      </c>
      <c r="G14" s="316">
        <v>1257.5166666666667</v>
      </c>
      <c r="H14" s="316">
        <v>1232.5333333333333</v>
      </c>
      <c r="I14" s="316">
        <v>1312.4333333333334</v>
      </c>
      <c r="J14" s="316">
        <v>1337.416666666667</v>
      </c>
      <c r="K14" s="316">
        <v>1352.3833333333334</v>
      </c>
      <c r="L14" s="303">
        <v>1322.45</v>
      </c>
      <c r="M14" s="303">
        <v>1282.5</v>
      </c>
      <c r="N14" s="318">
        <v>397375</v>
      </c>
      <c r="O14" s="319">
        <v>4.7032474804031353E-2</v>
      </c>
    </row>
    <row r="15" spans="1:15" ht="15">
      <c r="A15" s="276">
        <v>5</v>
      </c>
      <c r="B15" s="386" t="s">
        <v>37</v>
      </c>
      <c r="C15" s="276" t="s">
        <v>38</v>
      </c>
      <c r="D15" s="315">
        <v>1798.5</v>
      </c>
      <c r="E15" s="315">
        <v>1797.8333333333333</v>
      </c>
      <c r="F15" s="316">
        <v>1780.6666666666665</v>
      </c>
      <c r="G15" s="316">
        <v>1762.8333333333333</v>
      </c>
      <c r="H15" s="316">
        <v>1745.6666666666665</v>
      </c>
      <c r="I15" s="316">
        <v>1815.6666666666665</v>
      </c>
      <c r="J15" s="316">
        <v>1832.833333333333</v>
      </c>
      <c r="K15" s="316">
        <v>1850.6666666666665</v>
      </c>
      <c r="L15" s="303">
        <v>1815</v>
      </c>
      <c r="M15" s="303">
        <v>1780</v>
      </c>
      <c r="N15" s="318">
        <v>2411500</v>
      </c>
      <c r="O15" s="319">
        <v>-2.1703853955375253E-2</v>
      </c>
    </row>
    <row r="16" spans="1:15" ht="15">
      <c r="A16" s="276">
        <v>6</v>
      </c>
      <c r="B16" s="386" t="s">
        <v>39</v>
      </c>
      <c r="C16" s="276" t="s">
        <v>40</v>
      </c>
      <c r="D16" s="315">
        <v>528</v>
      </c>
      <c r="E16" s="315">
        <v>528.11666666666667</v>
      </c>
      <c r="F16" s="316">
        <v>518.43333333333339</v>
      </c>
      <c r="G16" s="316">
        <v>508.86666666666667</v>
      </c>
      <c r="H16" s="316">
        <v>499.18333333333339</v>
      </c>
      <c r="I16" s="316">
        <v>537.68333333333339</v>
      </c>
      <c r="J16" s="316">
        <v>547.36666666666656</v>
      </c>
      <c r="K16" s="316">
        <v>556.93333333333339</v>
      </c>
      <c r="L16" s="303">
        <v>537.79999999999995</v>
      </c>
      <c r="M16" s="303">
        <v>518.54999999999995</v>
      </c>
      <c r="N16" s="318">
        <v>19252000</v>
      </c>
      <c r="O16" s="319">
        <v>-5.3730109526761724E-3</v>
      </c>
    </row>
    <row r="17" spans="1:15" ht="15">
      <c r="A17" s="276">
        <v>7</v>
      </c>
      <c r="B17" s="386" t="s">
        <v>39</v>
      </c>
      <c r="C17" s="276" t="s">
        <v>41</v>
      </c>
      <c r="D17" s="315">
        <v>513.85</v>
      </c>
      <c r="E17" s="315">
        <v>513.35</v>
      </c>
      <c r="F17" s="316">
        <v>503.70000000000005</v>
      </c>
      <c r="G17" s="316">
        <v>493.55</v>
      </c>
      <c r="H17" s="316">
        <v>483.90000000000003</v>
      </c>
      <c r="I17" s="316">
        <v>523.5</v>
      </c>
      <c r="J17" s="316">
        <v>533.14999999999986</v>
      </c>
      <c r="K17" s="316">
        <v>543.30000000000007</v>
      </c>
      <c r="L17" s="303">
        <v>523</v>
      </c>
      <c r="M17" s="303">
        <v>503.2</v>
      </c>
      <c r="N17" s="318">
        <v>45047500</v>
      </c>
      <c r="O17" s="319">
        <v>1.9750990379173741E-2</v>
      </c>
    </row>
    <row r="18" spans="1:15" ht="15">
      <c r="A18" s="276">
        <v>8</v>
      </c>
      <c r="B18" s="386" t="s">
        <v>44</v>
      </c>
      <c r="C18" s="276" t="s">
        <v>45</v>
      </c>
      <c r="D18" s="315">
        <v>993</v>
      </c>
      <c r="E18" s="315">
        <v>995.7166666666667</v>
      </c>
      <c r="F18" s="316">
        <v>981.43333333333339</v>
      </c>
      <c r="G18" s="316">
        <v>969.86666666666667</v>
      </c>
      <c r="H18" s="316">
        <v>955.58333333333337</v>
      </c>
      <c r="I18" s="316">
        <v>1007.2833333333334</v>
      </c>
      <c r="J18" s="316">
        <v>1021.5666666666667</v>
      </c>
      <c r="K18" s="316">
        <v>1033.1333333333334</v>
      </c>
      <c r="L18" s="303">
        <v>1010</v>
      </c>
      <c r="M18" s="303">
        <v>984.15</v>
      </c>
      <c r="N18" s="318">
        <v>1983000</v>
      </c>
      <c r="O18" s="319">
        <v>8.8962108731466233E-2</v>
      </c>
    </row>
    <row r="19" spans="1:15" ht="15">
      <c r="A19" s="276">
        <v>9</v>
      </c>
      <c r="B19" s="386" t="s">
        <v>37</v>
      </c>
      <c r="C19" s="276" t="s">
        <v>46</v>
      </c>
      <c r="D19" s="315">
        <v>269.5</v>
      </c>
      <c r="E19" s="315">
        <v>271.05</v>
      </c>
      <c r="F19" s="316">
        <v>266.70000000000005</v>
      </c>
      <c r="G19" s="316">
        <v>263.90000000000003</v>
      </c>
      <c r="H19" s="316">
        <v>259.55000000000007</v>
      </c>
      <c r="I19" s="316">
        <v>273.85000000000002</v>
      </c>
      <c r="J19" s="316">
        <v>278.20000000000005</v>
      </c>
      <c r="K19" s="316">
        <v>281</v>
      </c>
      <c r="L19" s="303">
        <v>275.39999999999998</v>
      </c>
      <c r="M19" s="303">
        <v>268.25</v>
      </c>
      <c r="N19" s="318">
        <v>18177000</v>
      </c>
      <c r="O19" s="319">
        <v>-1.1539729640619848E-3</v>
      </c>
    </row>
    <row r="20" spans="1:15" ht="15">
      <c r="A20" s="276">
        <v>10</v>
      </c>
      <c r="B20" s="386" t="s">
        <v>39</v>
      </c>
      <c r="C20" s="276" t="s">
        <v>47</v>
      </c>
      <c r="D20" s="315">
        <v>2523.65</v>
      </c>
      <c r="E20" s="315">
        <v>2541.5666666666671</v>
      </c>
      <c r="F20" s="316">
        <v>2496.0833333333339</v>
      </c>
      <c r="G20" s="316">
        <v>2468.5166666666669</v>
      </c>
      <c r="H20" s="316">
        <v>2423.0333333333338</v>
      </c>
      <c r="I20" s="316">
        <v>2569.1333333333341</v>
      </c>
      <c r="J20" s="316">
        <v>2614.6166666666668</v>
      </c>
      <c r="K20" s="316">
        <v>2642.1833333333343</v>
      </c>
      <c r="L20" s="303">
        <v>2587.0500000000002</v>
      </c>
      <c r="M20" s="303">
        <v>2514</v>
      </c>
      <c r="N20" s="318">
        <v>1665500</v>
      </c>
      <c r="O20" s="319">
        <v>-7.7450104259755735E-3</v>
      </c>
    </row>
    <row r="21" spans="1:15" ht="15">
      <c r="A21" s="276">
        <v>11</v>
      </c>
      <c r="B21" s="386" t="s">
        <v>44</v>
      </c>
      <c r="C21" s="276" t="s">
        <v>48</v>
      </c>
      <c r="D21" s="315">
        <v>193.8</v>
      </c>
      <c r="E21" s="315">
        <v>195.15</v>
      </c>
      <c r="F21" s="316">
        <v>190.95000000000002</v>
      </c>
      <c r="G21" s="316">
        <v>188.10000000000002</v>
      </c>
      <c r="H21" s="316">
        <v>183.90000000000003</v>
      </c>
      <c r="I21" s="316">
        <v>198</v>
      </c>
      <c r="J21" s="316">
        <v>202.2</v>
      </c>
      <c r="K21" s="316">
        <v>205.04999999999998</v>
      </c>
      <c r="L21" s="303">
        <v>199.35</v>
      </c>
      <c r="M21" s="303">
        <v>192.3</v>
      </c>
      <c r="N21" s="318">
        <v>10820000</v>
      </c>
      <c r="O21" s="319">
        <v>-2.8725314183123879E-2</v>
      </c>
    </row>
    <row r="22" spans="1:15" ht="15">
      <c r="A22" s="276">
        <v>12</v>
      </c>
      <c r="B22" s="386" t="s">
        <v>44</v>
      </c>
      <c r="C22" s="276" t="s">
        <v>49</v>
      </c>
      <c r="D22" s="315">
        <v>122.1</v>
      </c>
      <c r="E22" s="315">
        <v>121.18333333333332</v>
      </c>
      <c r="F22" s="316">
        <v>116.56666666666665</v>
      </c>
      <c r="G22" s="316">
        <v>111.03333333333333</v>
      </c>
      <c r="H22" s="316">
        <v>106.41666666666666</v>
      </c>
      <c r="I22" s="316">
        <v>126.71666666666664</v>
      </c>
      <c r="J22" s="316">
        <v>131.33333333333331</v>
      </c>
      <c r="K22" s="316">
        <v>136.86666666666662</v>
      </c>
      <c r="L22" s="303">
        <v>125.8</v>
      </c>
      <c r="M22" s="303">
        <v>115.65</v>
      </c>
      <c r="N22" s="318">
        <v>39834000</v>
      </c>
      <c r="O22" s="319">
        <v>-9.5627298733142629E-2</v>
      </c>
    </row>
    <row r="23" spans="1:15" ht="15">
      <c r="A23" s="276">
        <v>13</v>
      </c>
      <c r="B23" s="386" t="s">
        <v>50</v>
      </c>
      <c r="C23" s="276" t="s">
        <v>51</v>
      </c>
      <c r="D23" s="315">
        <v>2760.2</v>
      </c>
      <c r="E23" s="315">
        <v>2784.3166666666671</v>
      </c>
      <c r="F23" s="316">
        <v>2713.8833333333341</v>
      </c>
      <c r="G23" s="316">
        <v>2667.5666666666671</v>
      </c>
      <c r="H23" s="316">
        <v>2597.1333333333341</v>
      </c>
      <c r="I23" s="316">
        <v>2830.6333333333341</v>
      </c>
      <c r="J23" s="316">
        <v>2901.0666666666675</v>
      </c>
      <c r="K23" s="316">
        <v>2947.3833333333341</v>
      </c>
      <c r="L23" s="303">
        <v>2854.75</v>
      </c>
      <c r="M23" s="303">
        <v>2738</v>
      </c>
      <c r="N23" s="318">
        <v>5405400</v>
      </c>
      <c r="O23" s="319">
        <v>7.1798227351139138E-2</v>
      </c>
    </row>
    <row r="24" spans="1:15" ht="15">
      <c r="A24" s="276">
        <v>14</v>
      </c>
      <c r="B24" s="386" t="s">
        <v>52</v>
      </c>
      <c r="C24" s="276" t="s">
        <v>53</v>
      </c>
      <c r="D24" s="315">
        <v>960.05</v>
      </c>
      <c r="E24" s="315">
        <v>964.36666666666667</v>
      </c>
      <c r="F24" s="316">
        <v>949.68333333333339</v>
      </c>
      <c r="G24" s="316">
        <v>939.31666666666672</v>
      </c>
      <c r="H24" s="316">
        <v>924.63333333333344</v>
      </c>
      <c r="I24" s="316">
        <v>974.73333333333335</v>
      </c>
      <c r="J24" s="316">
        <v>989.41666666666652</v>
      </c>
      <c r="K24" s="316">
        <v>999.7833333333333</v>
      </c>
      <c r="L24" s="303">
        <v>979.05</v>
      </c>
      <c r="M24" s="303">
        <v>954</v>
      </c>
      <c r="N24" s="318">
        <v>9413300</v>
      </c>
      <c r="O24" s="319">
        <v>-1.5164909894593676E-2</v>
      </c>
    </row>
    <row r="25" spans="1:15" ht="15">
      <c r="A25" s="276">
        <v>15</v>
      </c>
      <c r="B25" s="386" t="s">
        <v>54</v>
      </c>
      <c r="C25" s="276" t="s">
        <v>55</v>
      </c>
      <c r="D25" s="315">
        <v>678.5</v>
      </c>
      <c r="E25" s="315">
        <v>676.13333333333333</v>
      </c>
      <c r="F25" s="316">
        <v>664.41666666666663</v>
      </c>
      <c r="G25" s="316">
        <v>650.33333333333326</v>
      </c>
      <c r="H25" s="316">
        <v>638.61666666666656</v>
      </c>
      <c r="I25" s="316">
        <v>690.2166666666667</v>
      </c>
      <c r="J25" s="316">
        <v>701.93333333333339</v>
      </c>
      <c r="K25" s="316">
        <v>716.01666666666677</v>
      </c>
      <c r="L25" s="303">
        <v>687.85</v>
      </c>
      <c r="M25" s="303">
        <v>662.05</v>
      </c>
      <c r="N25" s="318">
        <v>48876000</v>
      </c>
      <c r="O25" s="319">
        <v>2.6228929930207361E-2</v>
      </c>
    </row>
    <row r="26" spans="1:15" ht="15">
      <c r="A26" s="276">
        <v>16</v>
      </c>
      <c r="B26" s="386" t="s">
        <v>44</v>
      </c>
      <c r="C26" s="276" t="s">
        <v>56</v>
      </c>
      <c r="D26" s="315">
        <v>3629.25</v>
      </c>
      <c r="E26" s="315">
        <v>3618.8666666666668</v>
      </c>
      <c r="F26" s="316">
        <v>3583.7333333333336</v>
      </c>
      <c r="G26" s="316">
        <v>3538.2166666666667</v>
      </c>
      <c r="H26" s="316">
        <v>3503.0833333333335</v>
      </c>
      <c r="I26" s="316">
        <v>3664.3833333333337</v>
      </c>
      <c r="J26" s="316">
        <v>3699.5166666666669</v>
      </c>
      <c r="K26" s="316">
        <v>3745.0333333333338</v>
      </c>
      <c r="L26" s="303">
        <v>3654</v>
      </c>
      <c r="M26" s="303">
        <v>3573.35</v>
      </c>
      <c r="N26" s="318">
        <v>1854750</v>
      </c>
      <c r="O26" s="319">
        <v>7.7424612876935616E-3</v>
      </c>
    </row>
    <row r="27" spans="1:15" ht="15">
      <c r="A27" s="276">
        <v>17</v>
      </c>
      <c r="B27" s="386" t="s">
        <v>57</v>
      </c>
      <c r="C27" s="276" t="s">
        <v>58</v>
      </c>
      <c r="D27" s="315">
        <v>9000.1</v>
      </c>
      <c r="E27" s="315">
        <v>9008.8333333333339</v>
      </c>
      <c r="F27" s="316">
        <v>8934.6666666666679</v>
      </c>
      <c r="G27" s="316">
        <v>8869.2333333333336</v>
      </c>
      <c r="H27" s="316">
        <v>8795.0666666666675</v>
      </c>
      <c r="I27" s="316">
        <v>9074.2666666666682</v>
      </c>
      <c r="J27" s="316">
        <v>9148.4333333333361</v>
      </c>
      <c r="K27" s="316">
        <v>9213.8666666666686</v>
      </c>
      <c r="L27" s="303">
        <v>9083</v>
      </c>
      <c r="M27" s="303">
        <v>8943.4</v>
      </c>
      <c r="N27" s="318">
        <v>801000</v>
      </c>
      <c r="O27" s="319">
        <v>6.7110741049125733E-2</v>
      </c>
    </row>
    <row r="28" spans="1:15" ht="15">
      <c r="A28" s="276">
        <v>18</v>
      </c>
      <c r="B28" s="386" t="s">
        <v>57</v>
      </c>
      <c r="C28" s="276" t="s">
        <v>59</v>
      </c>
      <c r="D28" s="315">
        <v>5066.1499999999996</v>
      </c>
      <c r="E28" s="315">
        <v>5051.4166666666661</v>
      </c>
      <c r="F28" s="316">
        <v>4980.6333333333323</v>
      </c>
      <c r="G28" s="316">
        <v>4895.1166666666659</v>
      </c>
      <c r="H28" s="316">
        <v>4824.3333333333321</v>
      </c>
      <c r="I28" s="316">
        <v>5136.9333333333325</v>
      </c>
      <c r="J28" s="316">
        <v>5207.7166666666653</v>
      </c>
      <c r="K28" s="316">
        <v>5293.2333333333327</v>
      </c>
      <c r="L28" s="303">
        <v>5122.2</v>
      </c>
      <c r="M28" s="303">
        <v>4965.8999999999996</v>
      </c>
      <c r="N28" s="318">
        <v>5818250</v>
      </c>
      <c r="O28" s="319">
        <v>7.620037234272849E-3</v>
      </c>
    </row>
    <row r="29" spans="1:15" ht="15">
      <c r="A29" s="276">
        <v>19</v>
      </c>
      <c r="B29" s="386" t="s">
        <v>44</v>
      </c>
      <c r="C29" s="276" t="s">
        <v>60</v>
      </c>
      <c r="D29" s="315">
        <v>1698.05</v>
      </c>
      <c r="E29" s="315">
        <v>1711.7</v>
      </c>
      <c r="F29" s="316">
        <v>1678.6000000000001</v>
      </c>
      <c r="G29" s="316">
        <v>1659.15</v>
      </c>
      <c r="H29" s="316">
        <v>1626.0500000000002</v>
      </c>
      <c r="I29" s="316">
        <v>1731.15</v>
      </c>
      <c r="J29" s="316">
        <v>1764.25</v>
      </c>
      <c r="K29" s="316">
        <v>1783.7</v>
      </c>
      <c r="L29" s="303">
        <v>1744.8</v>
      </c>
      <c r="M29" s="303">
        <v>1692.25</v>
      </c>
      <c r="N29" s="318">
        <v>1814400</v>
      </c>
      <c r="O29" s="319">
        <v>7.5391180654338544E-2</v>
      </c>
    </row>
    <row r="30" spans="1:15" ht="15">
      <c r="A30" s="276">
        <v>20</v>
      </c>
      <c r="B30" s="386" t="s">
        <v>54</v>
      </c>
      <c r="C30" s="276" t="s">
        <v>233</v>
      </c>
      <c r="D30" s="315">
        <v>391.9</v>
      </c>
      <c r="E30" s="315">
        <v>395.76666666666671</v>
      </c>
      <c r="F30" s="316">
        <v>385.23333333333341</v>
      </c>
      <c r="G30" s="316">
        <v>378.56666666666672</v>
      </c>
      <c r="H30" s="316">
        <v>368.03333333333342</v>
      </c>
      <c r="I30" s="316">
        <v>402.43333333333339</v>
      </c>
      <c r="J30" s="316">
        <v>412.9666666666667</v>
      </c>
      <c r="K30" s="316">
        <v>419.63333333333338</v>
      </c>
      <c r="L30" s="303">
        <v>406.3</v>
      </c>
      <c r="M30" s="303">
        <v>389.1</v>
      </c>
      <c r="N30" s="318">
        <v>18325800</v>
      </c>
      <c r="O30" s="319">
        <v>0.39887331684528715</v>
      </c>
    </row>
    <row r="31" spans="1:15" ht="15">
      <c r="A31" s="276">
        <v>21</v>
      </c>
      <c r="B31" s="386" t="s">
        <v>54</v>
      </c>
      <c r="C31" s="276" t="s">
        <v>61</v>
      </c>
      <c r="D31" s="315">
        <v>71.150000000000006</v>
      </c>
      <c r="E31" s="315">
        <v>69</v>
      </c>
      <c r="F31" s="316">
        <v>65.150000000000006</v>
      </c>
      <c r="G31" s="316">
        <v>59.150000000000006</v>
      </c>
      <c r="H31" s="316">
        <v>55.300000000000011</v>
      </c>
      <c r="I31" s="316">
        <v>75</v>
      </c>
      <c r="J31" s="316">
        <v>78.849999999999994</v>
      </c>
      <c r="K31" s="316">
        <v>84.85</v>
      </c>
      <c r="L31" s="303">
        <v>72.849999999999994</v>
      </c>
      <c r="M31" s="303">
        <v>63</v>
      </c>
      <c r="N31" s="318">
        <v>76518000</v>
      </c>
      <c r="O31" s="319">
        <v>0.1542534415813625</v>
      </c>
    </row>
    <row r="32" spans="1:15" ht="15">
      <c r="A32" s="276">
        <v>22</v>
      </c>
      <c r="B32" s="386" t="s">
        <v>50</v>
      </c>
      <c r="C32" s="276" t="s">
        <v>63</v>
      </c>
      <c r="D32" s="315">
        <v>1628.2</v>
      </c>
      <c r="E32" s="315">
        <v>1637.0833333333333</v>
      </c>
      <c r="F32" s="316">
        <v>1613.1666666666665</v>
      </c>
      <c r="G32" s="316">
        <v>1598.1333333333332</v>
      </c>
      <c r="H32" s="316">
        <v>1574.2166666666665</v>
      </c>
      <c r="I32" s="316">
        <v>1652.1166666666666</v>
      </c>
      <c r="J32" s="316">
        <v>1676.0333333333331</v>
      </c>
      <c r="K32" s="316">
        <v>1691.0666666666666</v>
      </c>
      <c r="L32" s="303">
        <v>1661</v>
      </c>
      <c r="M32" s="303">
        <v>1622.05</v>
      </c>
      <c r="N32" s="318">
        <v>1165450</v>
      </c>
      <c r="O32" s="319">
        <v>-2.976190476190476E-2</v>
      </c>
    </row>
    <row r="33" spans="1:15" ht="15">
      <c r="A33" s="276">
        <v>23</v>
      </c>
      <c r="B33" s="386" t="s">
        <v>64</v>
      </c>
      <c r="C33" s="276" t="s">
        <v>65</v>
      </c>
      <c r="D33" s="315">
        <v>134.85</v>
      </c>
      <c r="E33" s="315">
        <v>135.05000000000001</v>
      </c>
      <c r="F33" s="316">
        <v>133.60000000000002</v>
      </c>
      <c r="G33" s="316">
        <v>132.35000000000002</v>
      </c>
      <c r="H33" s="316">
        <v>130.90000000000003</v>
      </c>
      <c r="I33" s="316">
        <v>136.30000000000001</v>
      </c>
      <c r="J33" s="316">
        <v>137.75</v>
      </c>
      <c r="K33" s="316">
        <v>139</v>
      </c>
      <c r="L33" s="303">
        <v>136.5</v>
      </c>
      <c r="M33" s="303">
        <v>133.80000000000001</v>
      </c>
      <c r="N33" s="318">
        <v>27694400</v>
      </c>
      <c r="O33" s="319">
        <v>-1.8054432767448128E-2</v>
      </c>
    </row>
    <row r="34" spans="1:15" ht="15">
      <c r="A34" s="276">
        <v>24</v>
      </c>
      <c r="B34" s="386" t="s">
        <v>50</v>
      </c>
      <c r="C34" s="276" t="s">
        <v>66</v>
      </c>
      <c r="D34" s="315">
        <v>804.65</v>
      </c>
      <c r="E34" s="315">
        <v>806.94999999999993</v>
      </c>
      <c r="F34" s="316">
        <v>799.19999999999982</v>
      </c>
      <c r="G34" s="316">
        <v>793.74999999999989</v>
      </c>
      <c r="H34" s="316">
        <v>785.99999999999977</v>
      </c>
      <c r="I34" s="316">
        <v>812.39999999999986</v>
      </c>
      <c r="J34" s="316">
        <v>820.15000000000009</v>
      </c>
      <c r="K34" s="316">
        <v>825.59999999999991</v>
      </c>
      <c r="L34" s="303">
        <v>814.7</v>
      </c>
      <c r="M34" s="303">
        <v>801.5</v>
      </c>
      <c r="N34" s="318">
        <v>2361700</v>
      </c>
      <c r="O34" s="319">
        <v>4.3753038405444825E-2</v>
      </c>
    </row>
    <row r="35" spans="1:15" ht="15">
      <c r="A35" s="276">
        <v>25</v>
      </c>
      <c r="B35" s="386" t="s">
        <v>44</v>
      </c>
      <c r="C35" s="276" t="s">
        <v>67</v>
      </c>
      <c r="D35" s="315">
        <v>623.9</v>
      </c>
      <c r="E35" s="315">
        <v>619.6</v>
      </c>
      <c r="F35" s="316">
        <v>611.75</v>
      </c>
      <c r="G35" s="316">
        <v>599.6</v>
      </c>
      <c r="H35" s="316">
        <v>591.75</v>
      </c>
      <c r="I35" s="316">
        <v>631.75</v>
      </c>
      <c r="J35" s="316">
        <v>639.60000000000014</v>
      </c>
      <c r="K35" s="316">
        <v>651.75</v>
      </c>
      <c r="L35" s="303">
        <v>627.45000000000005</v>
      </c>
      <c r="M35" s="303">
        <v>607.45000000000005</v>
      </c>
      <c r="N35" s="318">
        <v>5730000</v>
      </c>
      <c r="O35" s="319">
        <v>-2.5758735016577404E-2</v>
      </c>
    </row>
    <row r="36" spans="1:15" ht="15">
      <c r="A36" s="276">
        <v>26</v>
      </c>
      <c r="B36" s="386" t="s">
        <v>68</v>
      </c>
      <c r="C36" s="276" t="s">
        <v>69</v>
      </c>
      <c r="D36" s="315">
        <v>569.04999999999995</v>
      </c>
      <c r="E36" s="315">
        <v>562.4666666666667</v>
      </c>
      <c r="F36" s="316">
        <v>552.93333333333339</v>
      </c>
      <c r="G36" s="316">
        <v>536.81666666666672</v>
      </c>
      <c r="H36" s="316">
        <v>527.28333333333342</v>
      </c>
      <c r="I36" s="316">
        <v>578.58333333333337</v>
      </c>
      <c r="J36" s="316">
        <v>588.11666666666667</v>
      </c>
      <c r="K36" s="316">
        <v>604.23333333333335</v>
      </c>
      <c r="L36" s="303">
        <v>572</v>
      </c>
      <c r="M36" s="303">
        <v>546.35</v>
      </c>
      <c r="N36" s="318">
        <v>104611116</v>
      </c>
      <c r="O36" s="319">
        <v>5.8986658671863292E-2</v>
      </c>
    </row>
    <row r="37" spans="1:15" ht="15">
      <c r="A37" s="276">
        <v>27</v>
      </c>
      <c r="B37" s="386" t="s">
        <v>64</v>
      </c>
      <c r="C37" s="276" t="s">
        <v>70</v>
      </c>
      <c r="D37" s="315">
        <v>39.6</v>
      </c>
      <c r="E37" s="315">
        <v>39.533333333333339</v>
      </c>
      <c r="F37" s="316">
        <v>38.866666666666674</v>
      </c>
      <c r="G37" s="316">
        <v>38.133333333333333</v>
      </c>
      <c r="H37" s="316">
        <v>37.466666666666669</v>
      </c>
      <c r="I37" s="316">
        <v>40.26666666666668</v>
      </c>
      <c r="J37" s="316">
        <v>40.933333333333351</v>
      </c>
      <c r="K37" s="316">
        <v>41.666666666666686</v>
      </c>
      <c r="L37" s="303">
        <v>40.200000000000003</v>
      </c>
      <c r="M37" s="303">
        <v>38.799999999999997</v>
      </c>
      <c r="N37" s="318">
        <v>125685000</v>
      </c>
      <c r="O37" s="319">
        <v>7.2366206664422755E-3</v>
      </c>
    </row>
    <row r="38" spans="1:15" ht="15">
      <c r="A38" s="276">
        <v>28</v>
      </c>
      <c r="B38" s="386" t="s">
        <v>52</v>
      </c>
      <c r="C38" s="276" t="s">
        <v>71</v>
      </c>
      <c r="D38" s="315">
        <v>472.25</v>
      </c>
      <c r="E38" s="315">
        <v>471.34999999999997</v>
      </c>
      <c r="F38" s="316">
        <v>467.94999999999993</v>
      </c>
      <c r="G38" s="316">
        <v>463.65</v>
      </c>
      <c r="H38" s="316">
        <v>460.24999999999994</v>
      </c>
      <c r="I38" s="316">
        <v>475.64999999999992</v>
      </c>
      <c r="J38" s="316">
        <v>479.0499999999999</v>
      </c>
      <c r="K38" s="316">
        <v>483.34999999999991</v>
      </c>
      <c r="L38" s="303">
        <v>474.75</v>
      </c>
      <c r="M38" s="303">
        <v>467.05</v>
      </c>
      <c r="N38" s="318">
        <v>11150400</v>
      </c>
      <c r="O38" s="319">
        <v>-2.7287319422150885E-2</v>
      </c>
    </row>
    <row r="39" spans="1:15" ht="15">
      <c r="A39" s="276">
        <v>29</v>
      </c>
      <c r="B39" s="386" t="s">
        <v>44</v>
      </c>
      <c r="C39" s="276" t="s">
        <v>72</v>
      </c>
      <c r="D39" s="315">
        <v>14657.1</v>
      </c>
      <c r="E39" s="315">
        <v>14512.383333333333</v>
      </c>
      <c r="F39" s="316">
        <v>14027.966666666667</v>
      </c>
      <c r="G39" s="316">
        <v>13398.833333333334</v>
      </c>
      <c r="H39" s="316">
        <v>12914.416666666668</v>
      </c>
      <c r="I39" s="316">
        <v>15141.516666666666</v>
      </c>
      <c r="J39" s="316">
        <v>15625.933333333334</v>
      </c>
      <c r="K39" s="316">
        <v>16255.066666666666</v>
      </c>
      <c r="L39" s="303">
        <v>14996.8</v>
      </c>
      <c r="M39" s="303">
        <v>13883.25</v>
      </c>
      <c r="N39" s="318">
        <v>161300</v>
      </c>
      <c r="O39" s="319">
        <v>-3.3842467804731956E-2</v>
      </c>
    </row>
    <row r="40" spans="1:15" ht="15">
      <c r="A40" s="276">
        <v>30</v>
      </c>
      <c r="B40" s="386" t="s">
        <v>73</v>
      </c>
      <c r="C40" s="276" t="s">
        <v>74</v>
      </c>
      <c r="D40" s="315">
        <v>404.35</v>
      </c>
      <c r="E40" s="315">
        <v>404.86666666666662</v>
      </c>
      <c r="F40" s="316">
        <v>398.63333333333321</v>
      </c>
      <c r="G40" s="316">
        <v>392.91666666666657</v>
      </c>
      <c r="H40" s="316">
        <v>386.68333333333317</v>
      </c>
      <c r="I40" s="316">
        <v>410.58333333333326</v>
      </c>
      <c r="J40" s="316">
        <v>416.81666666666672</v>
      </c>
      <c r="K40" s="316">
        <v>422.5333333333333</v>
      </c>
      <c r="L40" s="303">
        <v>411.1</v>
      </c>
      <c r="M40" s="303">
        <v>399.15</v>
      </c>
      <c r="N40" s="318">
        <v>25545600</v>
      </c>
      <c r="O40" s="319">
        <v>1.1546685673556665E-2</v>
      </c>
    </row>
    <row r="41" spans="1:15" ht="15">
      <c r="A41" s="276">
        <v>31</v>
      </c>
      <c r="B41" s="386" t="s">
        <v>50</v>
      </c>
      <c r="C41" s="276" t="s">
        <v>75</v>
      </c>
      <c r="D41" s="315">
        <v>3638.55</v>
      </c>
      <c r="E41" s="315">
        <v>3627.85</v>
      </c>
      <c r="F41" s="316">
        <v>3602.7</v>
      </c>
      <c r="G41" s="316">
        <v>3566.85</v>
      </c>
      <c r="H41" s="316">
        <v>3541.7</v>
      </c>
      <c r="I41" s="316">
        <v>3663.7</v>
      </c>
      <c r="J41" s="316">
        <v>3688.8500000000004</v>
      </c>
      <c r="K41" s="316">
        <v>3724.7</v>
      </c>
      <c r="L41" s="303">
        <v>3653</v>
      </c>
      <c r="M41" s="303">
        <v>3592</v>
      </c>
      <c r="N41" s="318">
        <v>2673600</v>
      </c>
      <c r="O41" s="319">
        <v>-7.1860029160591546E-2</v>
      </c>
    </row>
    <row r="42" spans="1:15" ht="15">
      <c r="A42" s="276">
        <v>32</v>
      </c>
      <c r="B42" s="386" t="s">
        <v>52</v>
      </c>
      <c r="C42" s="276" t="s">
        <v>76</v>
      </c>
      <c r="D42" s="315">
        <v>491.75</v>
      </c>
      <c r="E42" s="315">
        <v>493.38333333333338</v>
      </c>
      <c r="F42" s="316">
        <v>489.01666666666677</v>
      </c>
      <c r="G42" s="316">
        <v>486.28333333333336</v>
      </c>
      <c r="H42" s="316">
        <v>481.91666666666674</v>
      </c>
      <c r="I42" s="316">
        <v>496.11666666666679</v>
      </c>
      <c r="J42" s="316">
        <v>500.48333333333346</v>
      </c>
      <c r="K42" s="316">
        <v>503.21666666666681</v>
      </c>
      <c r="L42" s="303">
        <v>497.75</v>
      </c>
      <c r="M42" s="303">
        <v>490.65</v>
      </c>
      <c r="N42" s="318">
        <v>9255400</v>
      </c>
      <c r="O42" s="319">
        <v>4.2885473475458603E-2</v>
      </c>
    </row>
    <row r="43" spans="1:15" ht="15">
      <c r="A43" s="276">
        <v>33</v>
      </c>
      <c r="B43" s="386" t="s">
        <v>54</v>
      </c>
      <c r="C43" s="276" t="s">
        <v>77</v>
      </c>
      <c r="D43" s="315">
        <v>139.69999999999999</v>
      </c>
      <c r="E43" s="315">
        <v>136.35</v>
      </c>
      <c r="F43" s="316">
        <v>131.1</v>
      </c>
      <c r="G43" s="316">
        <v>122.5</v>
      </c>
      <c r="H43" s="316">
        <v>117.25</v>
      </c>
      <c r="I43" s="316">
        <v>144.94999999999999</v>
      </c>
      <c r="J43" s="316">
        <v>150.19999999999999</v>
      </c>
      <c r="K43" s="316">
        <v>158.79999999999998</v>
      </c>
      <c r="L43" s="303">
        <v>141.6</v>
      </c>
      <c r="M43" s="303">
        <v>127.75</v>
      </c>
      <c r="N43" s="318">
        <v>53076600</v>
      </c>
      <c r="O43" s="319">
        <v>0.14771134983652498</v>
      </c>
    </row>
    <row r="44" spans="1:15" ht="15">
      <c r="A44" s="276">
        <v>34</v>
      </c>
      <c r="B44" s="386" t="s">
        <v>57</v>
      </c>
      <c r="C44" s="276" t="s">
        <v>82</v>
      </c>
      <c r="D44" s="315">
        <v>444.6</v>
      </c>
      <c r="E44" s="315">
        <v>438.84999999999997</v>
      </c>
      <c r="F44" s="316">
        <v>424.74999999999994</v>
      </c>
      <c r="G44" s="316">
        <v>404.9</v>
      </c>
      <c r="H44" s="316">
        <v>390.79999999999995</v>
      </c>
      <c r="I44" s="316">
        <v>458.69999999999993</v>
      </c>
      <c r="J44" s="316">
        <v>472.79999999999995</v>
      </c>
      <c r="K44" s="316">
        <v>492.64999999999992</v>
      </c>
      <c r="L44" s="303">
        <v>452.95</v>
      </c>
      <c r="M44" s="303">
        <v>419</v>
      </c>
      <c r="N44" s="318">
        <v>4752500</v>
      </c>
      <c r="O44" s="319">
        <v>9.5046082949308761E-2</v>
      </c>
    </row>
    <row r="45" spans="1:15" ht="15">
      <c r="A45" s="276">
        <v>35</v>
      </c>
      <c r="B45" s="386" t="s">
        <v>52</v>
      </c>
      <c r="C45" s="276" t="s">
        <v>83</v>
      </c>
      <c r="D45" s="315">
        <v>845.25</v>
      </c>
      <c r="E45" s="315">
        <v>851.16666666666663</v>
      </c>
      <c r="F45" s="316">
        <v>836.48333333333323</v>
      </c>
      <c r="G45" s="316">
        <v>827.71666666666658</v>
      </c>
      <c r="H45" s="316">
        <v>813.03333333333319</v>
      </c>
      <c r="I45" s="316">
        <v>859.93333333333328</v>
      </c>
      <c r="J45" s="316">
        <v>874.61666666666667</v>
      </c>
      <c r="K45" s="316">
        <v>883.38333333333333</v>
      </c>
      <c r="L45" s="303">
        <v>865.85</v>
      </c>
      <c r="M45" s="303">
        <v>842.4</v>
      </c>
      <c r="N45" s="318">
        <v>15440100</v>
      </c>
      <c r="O45" s="319">
        <v>-4.8596564725596984E-3</v>
      </c>
    </row>
    <row r="46" spans="1:15" ht="15">
      <c r="A46" s="276">
        <v>36</v>
      </c>
      <c r="B46" s="386" t="s">
        <v>39</v>
      </c>
      <c r="C46" s="276" t="s">
        <v>84</v>
      </c>
      <c r="D46" s="315">
        <v>147.4</v>
      </c>
      <c r="E46" s="315">
        <v>145.75</v>
      </c>
      <c r="F46" s="316">
        <v>143.25</v>
      </c>
      <c r="G46" s="316">
        <v>139.1</v>
      </c>
      <c r="H46" s="316">
        <v>136.6</v>
      </c>
      <c r="I46" s="316">
        <v>149.9</v>
      </c>
      <c r="J46" s="316">
        <v>152.4</v>
      </c>
      <c r="K46" s="316">
        <v>156.55000000000001</v>
      </c>
      <c r="L46" s="303">
        <v>148.25</v>
      </c>
      <c r="M46" s="303">
        <v>141.6</v>
      </c>
      <c r="N46" s="318">
        <v>32445000</v>
      </c>
      <c r="O46" s="319">
        <v>8.6173129651390522E-3</v>
      </c>
    </row>
    <row r="47" spans="1:15" ht="15">
      <c r="A47" s="276">
        <v>37</v>
      </c>
      <c r="B47" s="406" t="s">
        <v>107</v>
      </c>
      <c r="C47" s="276" t="s">
        <v>3633</v>
      </c>
      <c r="D47" s="315">
        <v>2787.55</v>
      </c>
      <c r="E47" s="315">
        <v>2797.2333333333336</v>
      </c>
      <c r="F47" s="316">
        <v>2755.5166666666673</v>
      </c>
      <c r="G47" s="316">
        <v>2723.4833333333336</v>
      </c>
      <c r="H47" s="316">
        <v>2681.7666666666673</v>
      </c>
      <c r="I47" s="316">
        <v>2829.2666666666673</v>
      </c>
      <c r="J47" s="316">
        <v>2870.9833333333336</v>
      </c>
      <c r="K47" s="316">
        <v>2903.0166666666673</v>
      </c>
      <c r="L47" s="303">
        <v>2838.95</v>
      </c>
      <c r="M47" s="303">
        <v>2765.2</v>
      </c>
      <c r="N47" s="318">
        <v>650625</v>
      </c>
      <c r="O47" s="319">
        <v>-1.69971671388102E-2</v>
      </c>
    </row>
    <row r="48" spans="1:15" ht="15">
      <c r="A48" s="276">
        <v>38</v>
      </c>
      <c r="B48" s="386" t="s">
        <v>50</v>
      </c>
      <c r="C48" s="276" t="s">
        <v>85</v>
      </c>
      <c r="D48" s="315">
        <v>1621.25</v>
      </c>
      <c r="E48" s="315">
        <v>1626.0666666666666</v>
      </c>
      <c r="F48" s="316">
        <v>1602.1333333333332</v>
      </c>
      <c r="G48" s="316">
        <v>1583.0166666666667</v>
      </c>
      <c r="H48" s="316">
        <v>1559.0833333333333</v>
      </c>
      <c r="I48" s="316">
        <v>1645.1833333333332</v>
      </c>
      <c r="J48" s="316">
        <v>1669.1166666666666</v>
      </c>
      <c r="K48" s="316">
        <v>1688.2333333333331</v>
      </c>
      <c r="L48" s="303">
        <v>1650</v>
      </c>
      <c r="M48" s="303">
        <v>1606.95</v>
      </c>
      <c r="N48" s="318">
        <v>2449300</v>
      </c>
      <c r="O48" s="319">
        <v>-1.9965772960638907E-3</v>
      </c>
    </row>
    <row r="49" spans="1:15" ht="15">
      <c r="A49" s="276">
        <v>39</v>
      </c>
      <c r="B49" s="386" t="s">
        <v>39</v>
      </c>
      <c r="C49" s="276" t="s">
        <v>86</v>
      </c>
      <c r="D49" s="315">
        <v>446.4</v>
      </c>
      <c r="E49" s="315">
        <v>444.4666666666667</v>
      </c>
      <c r="F49" s="316">
        <v>438.33333333333337</v>
      </c>
      <c r="G49" s="316">
        <v>430.26666666666665</v>
      </c>
      <c r="H49" s="316">
        <v>424.13333333333333</v>
      </c>
      <c r="I49" s="316">
        <v>452.53333333333342</v>
      </c>
      <c r="J49" s="316">
        <v>458.66666666666674</v>
      </c>
      <c r="K49" s="316">
        <v>466.73333333333346</v>
      </c>
      <c r="L49" s="303">
        <v>450.6</v>
      </c>
      <c r="M49" s="303">
        <v>436.4</v>
      </c>
      <c r="N49" s="318">
        <v>10625274</v>
      </c>
      <c r="O49" s="319">
        <v>5.6213017751479289E-3</v>
      </c>
    </row>
    <row r="50" spans="1:15" ht="15">
      <c r="A50" s="276">
        <v>40</v>
      </c>
      <c r="B50" s="386" t="s">
        <v>64</v>
      </c>
      <c r="C50" s="276" t="s">
        <v>87</v>
      </c>
      <c r="D50" s="315">
        <v>626.20000000000005</v>
      </c>
      <c r="E50" s="315">
        <v>627.21666666666658</v>
      </c>
      <c r="F50" s="316">
        <v>619.53333333333319</v>
      </c>
      <c r="G50" s="316">
        <v>612.86666666666656</v>
      </c>
      <c r="H50" s="316">
        <v>605.18333333333317</v>
      </c>
      <c r="I50" s="316">
        <v>633.88333333333321</v>
      </c>
      <c r="J50" s="316">
        <v>641.56666666666661</v>
      </c>
      <c r="K50" s="316">
        <v>648.23333333333323</v>
      </c>
      <c r="L50" s="303">
        <v>634.9</v>
      </c>
      <c r="M50" s="303">
        <v>620.54999999999995</v>
      </c>
      <c r="N50" s="318">
        <v>2637600</v>
      </c>
      <c r="O50" s="319">
        <v>1.430549146285187E-2</v>
      </c>
    </row>
    <row r="51" spans="1:15" ht="15">
      <c r="A51" s="276">
        <v>41</v>
      </c>
      <c r="B51" s="386" t="s">
        <v>50</v>
      </c>
      <c r="C51" s="276" t="s">
        <v>88</v>
      </c>
      <c r="D51" s="315">
        <v>543.5</v>
      </c>
      <c r="E51" s="315">
        <v>545.81666666666672</v>
      </c>
      <c r="F51" s="316">
        <v>539.23333333333346</v>
      </c>
      <c r="G51" s="316">
        <v>534.9666666666667</v>
      </c>
      <c r="H51" s="316">
        <v>528.38333333333344</v>
      </c>
      <c r="I51" s="316">
        <v>550.08333333333348</v>
      </c>
      <c r="J51" s="316">
        <v>556.66666666666674</v>
      </c>
      <c r="K51" s="316">
        <v>560.93333333333351</v>
      </c>
      <c r="L51" s="303">
        <v>552.4</v>
      </c>
      <c r="M51" s="303">
        <v>541.54999999999995</v>
      </c>
      <c r="N51" s="318">
        <v>14838750</v>
      </c>
      <c r="O51" s="319">
        <v>8.4954549316115877E-3</v>
      </c>
    </row>
    <row r="52" spans="1:15" ht="15">
      <c r="A52" s="276">
        <v>42</v>
      </c>
      <c r="B52" s="386" t="s">
        <v>52</v>
      </c>
      <c r="C52" s="276" t="s">
        <v>91</v>
      </c>
      <c r="D52" s="315">
        <v>3785.9</v>
      </c>
      <c r="E52" s="315">
        <v>3792.6999999999994</v>
      </c>
      <c r="F52" s="316">
        <v>3746.3999999999987</v>
      </c>
      <c r="G52" s="316">
        <v>3706.8999999999992</v>
      </c>
      <c r="H52" s="316">
        <v>3660.5999999999985</v>
      </c>
      <c r="I52" s="316">
        <v>3832.1999999999989</v>
      </c>
      <c r="J52" s="316">
        <v>3878.4999999999991</v>
      </c>
      <c r="K52" s="316">
        <v>3917.9999999999991</v>
      </c>
      <c r="L52" s="303">
        <v>3839</v>
      </c>
      <c r="M52" s="303">
        <v>3753.2</v>
      </c>
      <c r="N52" s="318">
        <v>2658400</v>
      </c>
      <c r="O52" s="319">
        <v>3.2147849044882743E-2</v>
      </c>
    </row>
    <row r="53" spans="1:15" ht="15">
      <c r="A53" s="276">
        <v>43</v>
      </c>
      <c r="B53" s="386" t="s">
        <v>92</v>
      </c>
      <c r="C53" s="276" t="s">
        <v>93</v>
      </c>
      <c r="D53" s="315">
        <v>268.45</v>
      </c>
      <c r="E53" s="315">
        <v>264.08333333333331</v>
      </c>
      <c r="F53" s="316">
        <v>249.96666666666664</v>
      </c>
      <c r="G53" s="316">
        <v>231.48333333333332</v>
      </c>
      <c r="H53" s="316">
        <v>217.36666666666665</v>
      </c>
      <c r="I53" s="316">
        <v>282.56666666666661</v>
      </c>
      <c r="J53" s="316">
        <v>296.68333333333328</v>
      </c>
      <c r="K53" s="316">
        <v>315.16666666666663</v>
      </c>
      <c r="L53" s="303">
        <v>278.2</v>
      </c>
      <c r="M53" s="303">
        <v>245.6</v>
      </c>
      <c r="N53" s="318">
        <v>25492500</v>
      </c>
      <c r="O53" s="319">
        <v>-3.049698795180723E-2</v>
      </c>
    </row>
    <row r="54" spans="1:15" ht="15">
      <c r="A54" s="276">
        <v>44</v>
      </c>
      <c r="B54" s="386" t="s">
        <v>52</v>
      </c>
      <c r="C54" s="276" t="s">
        <v>94</v>
      </c>
      <c r="D54" s="315">
        <v>5372.1</v>
      </c>
      <c r="E54" s="315">
        <v>5392.55</v>
      </c>
      <c r="F54" s="316">
        <v>5334.8</v>
      </c>
      <c r="G54" s="316">
        <v>5297.5</v>
      </c>
      <c r="H54" s="316">
        <v>5239.75</v>
      </c>
      <c r="I54" s="316">
        <v>5429.85</v>
      </c>
      <c r="J54" s="316">
        <v>5487.6</v>
      </c>
      <c r="K54" s="316">
        <v>5524.9000000000005</v>
      </c>
      <c r="L54" s="303">
        <v>5450.3</v>
      </c>
      <c r="M54" s="303">
        <v>5355.25</v>
      </c>
      <c r="N54" s="318">
        <v>2822500</v>
      </c>
      <c r="O54" s="319">
        <v>-1.9007205056800602E-3</v>
      </c>
    </row>
    <row r="55" spans="1:15" ht="15">
      <c r="A55" s="276">
        <v>45</v>
      </c>
      <c r="B55" s="386" t="s">
        <v>44</v>
      </c>
      <c r="C55" s="276" t="s">
        <v>95</v>
      </c>
      <c r="D55" s="315">
        <v>2884.65</v>
      </c>
      <c r="E55" s="315">
        <v>2875.7999999999997</v>
      </c>
      <c r="F55" s="316">
        <v>2798.5999999999995</v>
      </c>
      <c r="G55" s="316">
        <v>2712.5499999999997</v>
      </c>
      <c r="H55" s="316">
        <v>2635.3499999999995</v>
      </c>
      <c r="I55" s="316">
        <v>2961.8499999999995</v>
      </c>
      <c r="J55" s="316">
        <v>3039.0499999999993</v>
      </c>
      <c r="K55" s="316">
        <v>3125.0999999999995</v>
      </c>
      <c r="L55" s="303">
        <v>2953</v>
      </c>
      <c r="M55" s="303">
        <v>2789.75</v>
      </c>
      <c r="N55" s="318">
        <v>2417100</v>
      </c>
      <c r="O55" s="319">
        <v>2.4477080551846907E-2</v>
      </c>
    </row>
    <row r="56" spans="1:15" ht="15">
      <c r="A56" s="276">
        <v>46</v>
      </c>
      <c r="B56" s="386" t="s">
        <v>44</v>
      </c>
      <c r="C56" s="276" t="s">
        <v>97</v>
      </c>
      <c r="D56" s="315">
        <v>1382.45</v>
      </c>
      <c r="E56" s="315">
        <v>1373.5166666666667</v>
      </c>
      <c r="F56" s="316">
        <v>1354.6333333333332</v>
      </c>
      <c r="G56" s="316">
        <v>1326.8166666666666</v>
      </c>
      <c r="H56" s="316">
        <v>1307.9333333333332</v>
      </c>
      <c r="I56" s="316">
        <v>1401.3333333333333</v>
      </c>
      <c r="J56" s="316">
        <v>1420.2166666666669</v>
      </c>
      <c r="K56" s="316">
        <v>1448.0333333333333</v>
      </c>
      <c r="L56" s="303">
        <v>1392.4</v>
      </c>
      <c r="M56" s="303">
        <v>1345.7</v>
      </c>
      <c r="N56" s="318">
        <v>3506250</v>
      </c>
      <c r="O56" s="319">
        <v>-1.8626847290640396E-2</v>
      </c>
    </row>
    <row r="57" spans="1:15" ht="15">
      <c r="A57" s="276">
        <v>47</v>
      </c>
      <c r="B57" s="386" t="s">
        <v>44</v>
      </c>
      <c r="C57" s="276" t="s">
        <v>98</v>
      </c>
      <c r="D57" s="315">
        <v>205.25</v>
      </c>
      <c r="E57" s="315">
        <v>204.20000000000002</v>
      </c>
      <c r="F57" s="316">
        <v>199.60000000000002</v>
      </c>
      <c r="G57" s="316">
        <v>193.95000000000002</v>
      </c>
      <c r="H57" s="316">
        <v>189.35000000000002</v>
      </c>
      <c r="I57" s="316">
        <v>209.85000000000002</v>
      </c>
      <c r="J57" s="316">
        <v>214.45</v>
      </c>
      <c r="K57" s="316">
        <v>220.10000000000002</v>
      </c>
      <c r="L57" s="303">
        <v>208.8</v>
      </c>
      <c r="M57" s="303">
        <v>198.55</v>
      </c>
      <c r="N57" s="318">
        <v>13971600</v>
      </c>
      <c r="O57" s="319">
        <v>9.8810872027180072E-2</v>
      </c>
    </row>
    <row r="58" spans="1:15" ht="15">
      <c r="A58" s="276">
        <v>48</v>
      </c>
      <c r="B58" s="386" t="s">
        <v>54</v>
      </c>
      <c r="C58" s="276" t="s">
        <v>99</v>
      </c>
      <c r="D58" s="315">
        <v>76.599999999999994</v>
      </c>
      <c r="E58" s="315">
        <v>75.816666666666677</v>
      </c>
      <c r="F58" s="316">
        <v>74.433333333333351</v>
      </c>
      <c r="G58" s="316">
        <v>72.26666666666668</v>
      </c>
      <c r="H58" s="316">
        <v>70.883333333333354</v>
      </c>
      <c r="I58" s="316">
        <v>77.983333333333348</v>
      </c>
      <c r="J58" s="316">
        <v>79.366666666666674</v>
      </c>
      <c r="K58" s="316">
        <v>81.533333333333346</v>
      </c>
      <c r="L58" s="303">
        <v>77.2</v>
      </c>
      <c r="M58" s="303">
        <v>73.650000000000006</v>
      </c>
      <c r="N58" s="318">
        <v>97710000</v>
      </c>
      <c r="O58" s="319">
        <v>5.2342487883683363E-2</v>
      </c>
    </row>
    <row r="59" spans="1:15" ht="15">
      <c r="A59" s="276">
        <v>49</v>
      </c>
      <c r="B59" s="386" t="s">
        <v>73</v>
      </c>
      <c r="C59" s="276" t="s">
        <v>100</v>
      </c>
      <c r="D59" s="315">
        <v>138.80000000000001</v>
      </c>
      <c r="E59" s="315">
        <v>139</v>
      </c>
      <c r="F59" s="316">
        <v>136.9</v>
      </c>
      <c r="G59" s="316">
        <v>135</v>
      </c>
      <c r="H59" s="316">
        <v>132.9</v>
      </c>
      <c r="I59" s="316">
        <v>140.9</v>
      </c>
      <c r="J59" s="316">
        <v>143.00000000000003</v>
      </c>
      <c r="K59" s="316">
        <v>144.9</v>
      </c>
      <c r="L59" s="303">
        <v>141.1</v>
      </c>
      <c r="M59" s="303">
        <v>137.1</v>
      </c>
      <c r="N59" s="318">
        <v>37954200</v>
      </c>
      <c r="O59" s="319">
        <v>2.7580511973575559E-2</v>
      </c>
    </row>
    <row r="60" spans="1:15" ht="15">
      <c r="A60" s="276">
        <v>50</v>
      </c>
      <c r="B60" s="386" t="s">
        <v>52</v>
      </c>
      <c r="C60" s="276" t="s">
        <v>101</v>
      </c>
      <c r="D60" s="315">
        <v>518.6</v>
      </c>
      <c r="E60" s="315">
        <v>522.88333333333333</v>
      </c>
      <c r="F60" s="316">
        <v>512.86666666666667</v>
      </c>
      <c r="G60" s="316">
        <v>507.13333333333333</v>
      </c>
      <c r="H60" s="316">
        <v>497.11666666666667</v>
      </c>
      <c r="I60" s="316">
        <v>528.61666666666667</v>
      </c>
      <c r="J60" s="316">
        <v>538.63333333333333</v>
      </c>
      <c r="K60" s="316">
        <v>544.36666666666667</v>
      </c>
      <c r="L60" s="303">
        <v>532.9</v>
      </c>
      <c r="M60" s="303">
        <v>517.15</v>
      </c>
      <c r="N60" s="318">
        <v>5229050</v>
      </c>
      <c r="O60" s="319">
        <v>3.1767642387111411E-2</v>
      </c>
    </row>
    <row r="61" spans="1:15" ht="15">
      <c r="A61" s="276">
        <v>51</v>
      </c>
      <c r="B61" s="386" t="s">
        <v>102</v>
      </c>
      <c r="C61" s="276" t="s">
        <v>103</v>
      </c>
      <c r="D61" s="315">
        <v>27.2</v>
      </c>
      <c r="E61" s="315">
        <v>27.150000000000002</v>
      </c>
      <c r="F61" s="316">
        <v>26.800000000000004</v>
      </c>
      <c r="G61" s="316">
        <v>26.400000000000002</v>
      </c>
      <c r="H61" s="316">
        <v>26.050000000000004</v>
      </c>
      <c r="I61" s="316">
        <v>27.550000000000004</v>
      </c>
      <c r="J61" s="316">
        <v>27.900000000000006</v>
      </c>
      <c r="K61" s="316">
        <v>28.300000000000004</v>
      </c>
      <c r="L61" s="303">
        <v>27.5</v>
      </c>
      <c r="M61" s="303">
        <v>26.75</v>
      </c>
      <c r="N61" s="318">
        <v>147262500</v>
      </c>
      <c r="O61" s="319">
        <v>3.0567018187375821E-4</v>
      </c>
    </row>
    <row r="62" spans="1:15" ht="15">
      <c r="A62" s="276">
        <v>52</v>
      </c>
      <c r="B62" s="386" t="s">
        <v>50</v>
      </c>
      <c r="C62" s="276" t="s">
        <v>104</v>
      </c>
      <c r="D62" s="315">
        <v>764.7</v>
      </c>
      <c r="E62" s="315">
        <v>768.86666666666667</v>
      </c>
      <c r="F62" s="316">
        <v>758.83333333333337</v>
      </c>
      <c r="G62" s="316">
        <v>752.9666666666667</v>
      </c>
      <c r="H62" s="316">
        <v>742.93333333333339</v>
      </c>
      <c r="I62" s="316">
        <v>774.73333333333335</v>
      </c>
      <c r="J62" s="316">
        <v>784.76666666666665</v>
      </c>
      <c r="K62" s="316">
        <v>790.63333333333333</v>
      </c>
      <c r="L62" s="303">
        <v>778.9</v>
      </c>
      <c r="M62" s="303">
        <v>763</v>
      </c>
      <c r="N62" s="318">
        <v>4856000</v>
      </c>
      <c r="O62" s="319">
        <v>2.8913672036348617E-3</v>
      </c>
    </row>
    <row r="63" spans="1:15" ht="15">
      <c r="A63" s="276">
        <v>53</v>
      </c>
      <c r="B63" s="406" t="s">
        <v>39</v>
      </c>
      <c r="C63" s="276" t="s">
        <v>248</v>
      </c>
      <c r="D63" s="315">
        <v>1481.8</v>
      </c>
      <c r="E63" s="315">
        <v>1486.1833333333334</v>
      </c>
      <c r="F63" s="316">
        <v>1462.6166666666668</v>
      </c>
      <c r="G63" s="316">
        <v>1443.4333333333334</v>
      </c>
      <c r="H63" s="316">
        <v>1419.8666666666668</v>
      </c>
      <c r="I63" s="316">
        <v>1505.3666666666668</v>
      </c>
      <c r="J63" s="316">
        <v>1528.9333333333334</v>
      </c>
      <c r="K63" s="316">
        <v>1548.1166666666668</v>
      </c>
      <c r="L63" s="303">
        <v>1509.75</v>
      </c>
      <c r="M63" s="303">
        <v>1467</v>
      </c>
      <c r="N63" s="318">
        <v>1609400</v>
      </c>
      <c r="O63" s="319">
        <v>7.6053889613211648E-2</v>
      </c>
    </row>
    <row r="64" spans="1:15" ht="15">
      <c r="A64" s="276">
        <v>54</v>
      </c>
      <c r="B64" s="386" t="s">
        <v>37</v>
      </c>
      <c r="C64" s="276" t="s">
        <v>105</v>
      </c>
      <c r="D64" s="315">
        <v>1014</v>
      </c>
      <c r="E64" s="315">
        <v>1013.1166666666667</v>
      </c>
      <c r="F64" s="316">
        <v>1003.6833333333334</v>
      </c>
      <c r="G64" s="316">
        <v>993.36666666666667</v>
      </c>
      <c r="H64" s="316">
        <v>983.93333333333339</v>
      </c>
      <c r="I64" s="316">
        <v>1023.4333333333334</v>
      </c>
      <c r="J64" s="316">
        <v>1032.8666666666666</v>
      </c>
      <c r="K64" s="316">
        <v>1043.1833333333334</v>
      </c>
      <c r="L64" s="303">
        <v>1022.55</v>
      </c>
      <c r="M64" s="303">
        <v>1002.8</v>
      </c>
      <c r="N64" s="318">
        <v>17461000</v>
      </c>
      <c r="O64" s="319">
        <v>7.077911471661131E-4</v>
      </c>
    </row>
    <row r="65" spans="1:15" ht="15">
      <c r="A65" s="276">
        <v>55</v>
      </c>
      <c r="B65" s="386" t="s">
        <v>39</v>
      </c>
      <c r="C65" s="276" t="s">
        <v>106</v>
      </c>
      <c r="D65" s="315">
        <v>1018.5</v>
      </c>
      <c r="E65" s="315">
        <v>1016.1</v>
      </c>
      <c r="F65" s="316">
        <v>1007.9000000000001</v>
      </c>
      <c r="G65" s="316">
        <v>997.30000000000007</v>
      </c>
      <c r="H65" s="316">
        <v>989.10000000000014</v>
      </c>
      <c r="I65" s="316">
        <v>1026.7</v>
      </c>
      <c r="J65" s="316">
        <v>1034.9000000000001</v>
      </c>
      <c r="K65" s="316">
        <v>1045.5</v>
      </c>
      <c r="L65" s="303">
        <v>1024.3</v>
      </c>
      <c r="M65" s="303">
        <v>1005.5</v>
      </c>
      <c r="N65" s="318">
        <v>3242000</v>
      </c>
      <c r="O65" s="319">
        <v>-3.9938556067588326E-3</v>
      </c>
    </row>
    <row r="66" spans="1:15" ht="15">
      <c r="A66" s="276">
        <v>56</v>
      </c>
      <c r="B66" s="386" t="s">
        <v>107</v>
      </c>
      <c r="C66" s="276" t="s">
        <v>108</v>
      </c>
      <c r="D66" s="315">
        <v>1061.1500000000001</v>
      </c>
      <c r="E66" s="315">
        <v>1054.7166666666667</v>
      </c>
      <c r="F66" s="316">
        <v>1044.6833333333334</v>
      </c>
      <c r="G66" s="316">
        <v>1028.2166666666667</v>
      </c>
      <c r="H66" s="316">
        <v>1018.1833333333334</v>
      </c>
      <c r="I66" s="316">
        <v>1071.1833333333334</v>
      </c>
      <c r="J66" s="316">
        <v>1081.2166666666667</v>
      </c>
      <c r="K66" s="316">
        <v>1097.6833333333334</v>
      </c>
      <c r="L66" s="303">
        <v>1064.75</v>
      </c>
      <c r="M66" s="303">
        <v>1038.25</v>
      </c>
      <c r="N66" s="318">
        <v>19539800</v>
      </c>
      <c r="O66" s="319">
        <v>2.6589680408958847E-2</v>
      </c>
    </row>
    <row r="67" spans="1:15" ht="15">
      <c r="A67" s="276">
        <v>57</v>
      </c>
      <c r="B67" s="386" t="s">
        <v>57</v>
      </c>
      <c r="C67" s="524" t="s">
        <v>109</v>
      </c>
      <c r="D67" s="450">
        <v>2756.95</v>
      </c>
      <c r="E67" s="450">
        <v>2747.9166666666665</v>
      </c>
      <c r="F67" s="451">
        <v>2733.2333333333331</v>
      </c>
      <c r="G67" s="451">
        <v>2709.5166666666664</v>
      </c>
      <c r="H67" s="451">
        <v>2694.833333333333</v>
      </c>
      <c r="I67" s="451">
        <v>2771.6333333333332</v>
      </c>
      <c r="J67" s="451">
        <v>2786.3166666666666</v>
      </c>
      <c r="K67" s="451">
        <v>2810.0333333333333</v>
      </c>
      <c r="L67" s="452">
        <v>2762.6</v>
      </c>
      <c r="M67" s="452">
        <v>2724.2</v>
      </c>
      <c r="N67" s="453">
        <v>19504500</v>
      </c>
      <c r="O67" s="454">
        <v>1.3879142300194932E-2</v>
      </c>
    </row>
    <row r="68" spans="1:15" ht="15">
      <c r="A68" s="276">
        <v>58</v>
      </c>
      <c r="B68" s="406" t="s">
        <v>57</v>
      </c>
      <c r="C68" s="276" t="s">
        <v>252</v>
      </c>
      <c r="D68" s="315">
        <v>3219.4</v>
      </c>
      <c r="E68" s="315">
        <v>3211.9</v>
      </c>
      <c r="F68" s="316">
        <v>3182.8500000000004</v>
      </c>
      <c r="G68" s="316">
        <v>3146.3</v>
      </c>
      <c r="H68" s="316">
        <v>3117.2500000000005</v>
      </c>
      <c r="I68" s="316">
        <v>3248.4500000000003</v>
      </c>
      <c r="J68" s="316">
        <v>3277.5000000000005</v>
      </c>
      <c r="K68" s="316">
        <v>3314.05</v>
      </c>
      <c r="L68" s="303">
        <v>3240.95</v>
      </c>
      <c r="M68" s="303">
        <v>3175.35</v>
      </c>
      <c r="N68" s="318">
        <v>237000</v>
      </c>
      <c r="O68" s="319">
        <v>-1.7412935323383085E-2</v>
      </c>
    </row>
    <row r="69" spans="1:15" ht="15">
      <c r="A69" s="276">
        <v>59</v>
      </c>
      <c r="B69" s="386" t="s">
        <v>54</v>
      </c>
      <c r="C69" s="276" t="s">
        <v>110</v>
      </c>
      <c r="D69" s="315">
        <v>1485.3</v>
      </c>
      <c r="E69" s="315">
        <v>1476.75</v>
      </c>
      <c r="F69" s="316">
        <v>1462.25</v>
      </c>
      <c r="G69" s="316">
        <v>1439.2</v>
      </c>
      <c r="H69" s="316">
        <v>1424.7</v>
      </c>
      <c r="I69" s="316">
        <v>1499.8</v>
      </c>
      <c r="J69" s="316">
        <v>1514.3</v>
      </c>
      <c r="K69" s="316">
        <v>1537.35</v>
      </c>
      <c r="L69" s="303">
        <v>1491.25</v>
      </c>
      <c r="M69" s="303">
        <v>1453.7</v>
      </c>
      <c r="N69" s="318">
        <v>33838200</v>
      </c>
      <c r="O69" s="319">
        <v>-6.1706458178528737E-3</v>
      </c>
    </row>
    <row r="70" spans="1:15" ht="15">
      <c r="A70" s="276">
        <v>60</v>
      </c>
      <c r="B70" s="386" t="s">
        <v>57</v>
      </c>
      <c r="C70" s="276" t="s">
        <v>253</v>
      </c>
      <c r="D70" s="315">
        <v>721.8</v>
      </c>
      <c r="E70" s="315">
        <v>722.69999999999993</v>
      </c>
      <c r="F70" s="316">
        <v>716.09999999999991</v>
      </c>
      <c r="G70" s="316">
        <v>710.4</v>
      </c>
      <c r="H70" s="316">
        <v>703.8</v>
      </c>
      <c r="I70" s="316">
        <v>728.39999999999986</v>
      </c>
      <c r="J70" s="316">
        <v>735</v>
      </c>
      <c r="K70" s="316">
        <v>740.69999999999982</v>
      </c>
      <c r="L70" s="303">
        <v>729.3</v>
      </c>
      <c r="M70" s="303">
        <v>717</v>
      </c>
      <c r="N70" s="318">
        <v>7665900</v>
      </c>
      <c r="O70" s="319">
        <v>1.648191365227538E-2</v>
      </c>
    </row>
    <row r="71" spans="1:15" ht="15">
      <c r="A71" s="276">
        <v>61</v>
      </c>
      <c r="B71" s="386" t="s">
        <v>44</v>
      </c>
      <c r="C71" s="276" t="s">
        <v>111</v>
      </c>
      <c r="D71" s="315">
        <v>3260.3</v>
      </c>
      <c r="E71" s="315">
        <v>3252.9333333333338</v>
      </c>
      <c r="F71" s="316">
        <v>3197.2166666666676</v>
      </c>
      <c r="G71" s="316">
        <v>3134.1333333333337</v>
      </c>
      <c r="H71" s="316">
        <v>3078.4166666666674</v>
      </c>
      <c r="I71" s="316">
        <v>3316.0166666666678</v>
      </c>
      <c r="J71" s="316">
        <v>3371.733333333334</v>
      </c>
      <c r="K71" s="316">
        <v>3434.816666666668</v>
      </c>
      <c r="L71" s="303">
        <v>3308.65</v>
      </c>
      <c r="M71" s="303">
        <v>3189.85</v>
      </c>
      <c r="N71" s="318">
        <v>4026600</v>
      </c>
      <c r="O71" s="319">
        <v>-1.3523445538732913E-2</v>
      </c>
    </row>
    <row r="72" spans="1:15" ht="15">
      <c r="A72" s="276">
        <v>62</v>
      </c>
      <c r="B72" s="386" t="s">
        <v>113</v>
      </c>
      <c r="C72" s="276" t="s">
        <v>114</v>
      </c>
      <c r="D72" s="315">
        <v>265.25</v>
      </c>
      <c r="E72" s="315">
        <v>265.75</v>
      </c>
      <c r="F72" s="316">
        <v>260.7</v>
      </c>
      <c r="G72" s="316">
        <v>256.14999999999998</v>
      </c>
      <c r="H72" s="316">
        <v>251.09999999999997</v>
      </c>
      <c r="I72" s="316">
        <v>270.3</v>
      </c>
      <c r="J72" s="316">
        <v>275.34999999999997</v>
      </c>
      <c r="K72" s="316">
        <v>279.90000000000003</v>
      </c>
      <c r="L72" s="303">
        <v>270.8</v>
      </c>
      <c r="M72" s="303">
        <v>261.2</v>
      </c>
      <c r="N72" s="318">
        <v>22893200</v>
      </c>
      <c r="O72" s="319">
        <v>3.6806231742940607E-2</v>
      </c>
    </row>
    <row r="73" spans="1:15" ht="15">
      <c r="A73" s="276">
        <v>63</v>
      </c>
      <c r="B73" s="386" t="s">
        <v>73</v>
      </c>
      <c r="C73" s="276" t="s">
        <v>115</v>
      </c>
      <c r="D73" s="315">
        <v>225.8</v>
      </c>
      <c r="E73" s="315">
        <v>226.08333333333334</v>
      </c>
      <c r="F73" s="316">
        <v>222.66666666666669</v>
      </c>
      <c r="G73" s="316">
        <v>219.53333333333333</v>
      </c>
      <c r="H73" s="316">
        <v>216.11666666666667</v>
      </c>
      <c r="I73" s="316">
        <v>229.2166666666667</v>
      </c>
      <c r="J73" s="316">
        <v>232.63333333333338</v>
      </c>
      <c r="K73" s="316">
        <v>235.76666666666671</v>
      </c>
      <c r="L73" s="303">
        <v>229.5</v>
      </c>
      <c r="M73" s="303">
        <v>222.95</v>
      </c>
      <c r="N73" s="318">
        <v>24918300</v>
      </c>
      <c r="O73" s="319">
        <v>1.2840210711150131E-2</v>
      </c>
    </row>
    <row r="74" spans="1:15" ht="15">
      <c r="A74" s="276">
        <v>64</v>
      </c>
      <c r="B74" s="386" t="s">
        <v>50</v>
      </c>
      <c r="C74" s="276" t="s">
        <v>116</v>
      </c>
      <c r="D74" s="315">
        <v>2387.75</v>
      </c>
      <c r="E74" s="315">
        <v>2402.6833333333334</v>
      </c>
      <c r="F74" s="316">
        <v>2370.0666666666666</v>
      </c>
      <c r="G74" s="316">
        <v>2352.3833333333332</v>
      </c>
      <c r="H74" s="316">
        <v>2319.7666666666664</v>
      </c>
      <c r="I74" s="316">
        <v>2420.3666666666668</v>
      </c>
      <c r="J74" s="316">
        <v>2452.9833333333336</v>
      </c>
      <c r="K74" s="316">
        <v>2470.666666666667</v>
      </c>
      <c r="L74" s="303">
        <v>2435.3000000000002</v>
      </c>
      <c r="M74" s="303">
        <v>2385</v>
      </c>
      <c r="N74" s="318">
        <v>6302400</v>
      </c>
      <c r="O74" s="319">
        <v>9.2686986372620406E-2</v>
      </c>
    </row>
    <row r="75" spans="1:15" ht="15">
      <c r="A75" s="276">
        <v>65</v>
      </c>
      <c r="B75" s="386" t="s">
        <v>57</v>
      </c>
      <c r="C75" s="276" t="s">
        <v>117</v>
      </c>
      <c r="D75" s="315">
        <v>235.85</v>
      </c>
      <c r="E75" s="315">
        <v>235.86666666666667</v>
      </c>
      <c r="F75" s="316">
        <v>229.73333333333335</v>
      </c>
      <c r="G75" s="316">
        <v>223.61666666666667</v>
      </c>
      <c r="H75" s="316">
        <v>217.48333333333335</v>
      </c>
      <c r="I75" s="316">
        <v>241.98333333333335</v>
      </c>
      <c r="J75" s="316">
        <v>248.11666666666667</v>
      </c>
      <c r="K75" s="316">
        <v>254.23333333333335</v>
      </c>
      <c r="L75" s="303">
        <v>242</v>
      </c>
      <c r="M75" s="303">
        <v>229.75</v>
      </c>
      <c r="N75" s="318">
        <v>32131500</v>
      </c>
      <c r="O75" s="319">
        <v>2.6440879382055853E-2</v>
      </c>
    </row>
    <row r="76" spans="1:15" ht="15">
      <c r="A76" s="276">
        <v>66</v>
      </c>
      <c r="B76" s="386" t="s">
        <v>54</v>
      </c>
      <c r="C76" t="s">
        <v>118</v>
      </c>
      <c r="D76" s="450">
        <v>550.75</v>
      </c>
      <c r="E76" s="450">
        <v>547.7833333333333</v>
      </c>
      <c r="F76" s="451">
        <v>542.51666666666665</v>
      </c>
      <c r="G76" s="451">
        <v>534.2833333333333</v>
      </c>
      <c r="H76" s="451">
        <v>529.01666666666665</v>
      </c>
      <c r="I76" s="451">
        <v>556.01666666666665</v>
      </c>
      <c r="J76" s="451">
        <v>561.2833333333333</v>
      </c>
      <c r="K76" s="451">
        <v>569.51666666666665</v>
      </c>
      <c r="L76" s="452">
        <v>553.04999999999995</v>
      </c>
      <c r="M76" s="452">
        <v>539.54999999999995</v>
      </c>
      <c r="N76" s="453">
        <v>85570375</v>
      </c>
      <c r="O76" s="454">
        <v>3.9937837341042393E-2</v>
      </c>
    </row>
    <row r="77" spans="1:15" ht="15">
      <c r="A77" s="276">
        <v>67</v>
      </c>
      <c r="B77" s="406" t="s">
        <v>57</v>
      </c>
      <c r="C77" s="276" t="s">
        <v>256</v>
      </c>
      <c r="D77" s="315">
        <v>1573.5</v>
      </c>
      <c r="E77" s="315">
        <v>1586.9333333333334</v>
      </c>
      <c r="F77" s="316">
        <v>1551.7166666666667</v>
      </c>
      <c r="G77" s="316">
        <v>1529.9333333333334</v>
      </c>
      <c r="H77" s="316">
        <v>1494.7166666666667</v>
      </c>
      <c r="I77" s="316">
        <v>1608.7166666666667</v>
      </c>
      <c r="J77" s="316">
        <v>1643.9333333333334</v>
      </c>
      <c r="K77" s="316">
        <v>1665.7166666666667</v>
      </c>
      <c r="L77" s="303">
        <v>1622.15</v>
      </c>
      <c r="M77" s="303">
        <v>1565.15</v>
      </c>
      <c r="N77" s="318">
        <v>657475</v>
      </c>
      <c r="O77" s="319">
        <v>0.12101449275362319</v>
      </c>
    </row>
    <row r="78" spans="1:15" ht="15">
      <c r="A78" s="276">
        <v>68</v>
      </c>
      <c r="B78" s="386" t="s">
        <v>57</v>
      </c>
      <c r="C78" s="276" t="s">
        <v>119</v>
      </c>
      <c r="D78" s="315">
        <v>524.1</v>
      </c>
      <c r="E78" s="315">
        <v>523.23333333333335</v>
      </c>
      <c r="F78" s="316">
        <v>520.66666666666674</v>
      </c>
      <c r="G78" s="316">
        <v>517.23333333333335</v>
      </c>
      <c r="H78" s="316">
        <v>514.66666666666674</v>
      </c>
      <c r="I78" s="316">
        <v>526.66666666666674</v>
      </c>
      <c r="J78" s="316">
        <v>529.23333333333335</v>
      </c>
      <c r="K78" s="316">
        <v>532.66666666666674</v>
      </c>
      <c r="L78" s="303">
        <v>525.79999999999995</v>
      </c>
      <c r="M78" s="303">
        <v>519.79999999999995</v>
      </c>
      <c r="N78" s="318">
        <v>4122000</v>
      </c>
      <c r="O78" s="319">
        <v>-9.372746935832732E-3</v>
      </c>
    </row>
    <row r="79" spans="1:15" ht="15">
      <c r="A79" s="276">
        <v>69</v>
      </c>
      <c r="B79" s="386" t="s">
        <v>68</v>
      </c>
      <c r="C79" s="276" t="s">
        <v>120</v>
      </c>
      <c r="D79" s="315">
        <v>12.2</v>
      </c>
      <c r="E79" s="315">
        <v>11.949999999999998</v>
      </c>
      <c r="F79" s="316">
        <v>11.549999999999995</v>
      </c>
      <c r="G79" s="316">
        <v>10.899999999999999</v>
      </c>
      <c r="H79" s="316">
        <v>10.499999999999996</v>
      </c>
      <c r="I79" s="316">
        <v>12.599999999999994</v>
      </c>
      <c r="J79" s="316">
        <v>12.999999999999996</v>
      </c>
      <c r="K79" s="316">
        <v>13.649999999999993</v>
      </c>
      <c r="L79" s="303">
        <v>12.35</v>
      </c>
      <c r="M79" s="303">
        <v>11.3</v>
      </c>
      <c r="N79" s="318">
        <v>937510000</v>
      </c>
      <c r="O79" s="319">
        <v>8.7623842780574959E-2</v>
      </c>
    </row>
    <row r="80" spans="1:15" ht="15">
      <c r="A80" s="276">
        <v>70</v>
      </c>
      <c r="B80" s="386" t="s">
        <v>54</v>
      </c>
      <c r="C80" s="276" t="s">
        <v>121</v>
      </c>
      <c r="D80" s="315">
        <v>47.25</v>
      </c>
      <c r="E80" s="315">
        <v>46.35</v>
      </c>
      <c r="F80" s="316">
        <v>44.300000000000004</v>
      </c>
      <c r="G80" s="316">
        <v>41.35</v>
      </c>
      <c r="H80" s="316">
        <v>39.300000000000004</v>
      </c>
      <c r="I80" s="316">
        <v>49.300000000000004</v>
      </c>
      <c r="J80" s="316">
        <v>51.35</v>
      </c>
      <c r="K80" s="316">
        <v>54.300000000000004</v>
      </c>
      <c r="L80" s="303">
        <v>48.4</v>
      </c>
      <c r="M80" s="303">
        <v>43.4</v>
      </c>
      <c r="N80" s="318">
        <v>149720000</v>
      </c>
      <c r="O80" s="319">
        <v>1.1034128817038748E-2</v>
      </c>
    </row>
    <row r="81" spans="1:15" ht="15">
      <c r="A81" s="276">
        <v>71</v>
      </c>
      <c r="B81" s="386" t="s">
        <v>73</v>
      </c>
      <c r="C81" s="276" t="s">
        <v>122</v>
      </c>
      <c r="D81" s="315">
        <v>567.15</v>
      </c>
      <c r="E81" s="315">
        <v>565.33333333333337</v>
      </c>
      <c r="F81" s="316">
        <v>557.9666666666667</v>
      </c>
      <c r="G81" s="316">
        <v>548.7833333333333</v>
      </c>
      <c r="H81" s="316">
        <v>541.41666666666663</v>
      </c>
      <c r="I81" s="316">
        <v>574.51666666666677</v>
      </c>
      <c r="J81" s="316">
        <v>581.88333333333333</v>
      </c>
      <c r="K81" s="316">
        <v>591.06666666666683</v>
      </c>
      <c r="L81" s="303">
        <v>572.70000000000005</v>
      </c>
      <c r="M81" s="303">
        <v>556.15</v>
      </c>
      <c r="N81" s="318">
        <v>6249375</v>
      </c>
      <c r="O81" s="319">
        <v>4.4198895027624313E-3</v>
      </c>
    </row>
    <row r="82" spans="1:15" ht="15">
      <c r="A82" s="276">
        <v>72</v>
      </c>
      <c r="B82" s="386" t="s">
        <v>39</v>
      </c>
      <c r="C82" s="276" t="s">
        <v>123</v>
      </c>
      <c r="D82" s="315">
        <v>1687.7</v>
      </c>
      <c r="E82" s="315">
        <v>1700.2666666666667</v>
      </c>
      <c r="F82" s="316">
        <v>1672.4833333333333</v>
      </c>
      <c r="G82" s="316">
        <v>1657.2666666666667</v>
      </c>
      <c r="H82" s="316">
        <v>1629.4833333333333</v>
      </c>
      <c r="I82" s="316">
        <v>1715.4833333333333</v>
      </c>
      <c r="J82" s="316">
        <v>1743.2666666666667</v>
      </c>
      <c r="K82" s="316">
        <v>1758.4833333333333</v>
      </c>
      <c r="L82" s="303">
        <v>1728.05</v>
      </c>
      <c r="M82" s="303">
        <v>1685.05</v>
      </c>
      <c r="N82" s="318">
        <v>3093500</v>
      </c>
      <c r="O82" s="319">
        <v>2.5866357154700714E-2</v>
      </c>
    </row>
    <row r="83" spans="1:15" ht="15">
      <c r="A83" s="276">
        <v>73</v>
      </c>
      <c r="B83" s="386" t="s">
        <v>54</v>
      </c>
      <c r="C83" s="276" t="s">
        <v>124</v>
      </c>
      <c r="D83" s="315">
        <v>931.7</v>
      </c>
      <c r="E83" s="315">
        <v>928.11666666666667</v>
      </c>
      <c r="F83" s="316">
        <v>910.98333333333335</v>
      </c>
      <c r="G83" s="316">
        <v>890.26666666666665</v>
      </c>
      <c r="H83" s="316">
        <v>873.13333333333333</v>
      </c>
      <c r="I83" s="316">
        <v>948.83333333333337</v>
      </c>
      <c r="J83" s="316">
        <v>965.96666666666681</v>
      </c>
      <c r="K83" s="316">
        <v>986.68333333333339</v>
      </c>
      <c r="L83" s="303">
        <v>945.25</v>
      </c>
      <c r="M83" s="303">
        <v>907.4</v>
      </c>
      <c r="N83" s="318">
        <v>15964200</v>
      </c>
      <c r="O83" s="319">
        <v>4.4948453608247424E-2</v>
      </c>
    </row>
    <row r="84" spans="1:15" ht="15">
      <c r="A84" s="276">
        <v>74</v>
      </c>
      <c r="B84" s="386" t="s">
        <v>68</v>
      </c>
      <c r="C84" s="276" t="s">
        <v>3647</v>
      </c>
      <c r="D84" s="315">
        <v>262.35000000000002</v>
      </c>
      <c r="E84" s="315">
        <v>263.06666666666666</v>
      </c>
      <c r="F84" s="316">
        <v>256.73333333333335</v>
      </c>
      <c r="G84" s="316">
        <v>251.11666666666667</v>
      </c>
      <c r="H84" s="316">
        <v>244.78333333333336</v>
      </c>
      <c r="I84" s="316">
        <v>268.68333333333334</v>
      </c>
      <c r="J84" s="316">
        <v>275.01666666666671</v>
      </c>
      <c r="K84" s="316">
        <v>280.63333333333333</v>
      </c>
      <c r="L84" s="303">
        <v>269.39999999999998</v>
      </c>
      <c r="M84" s="303">
        <v>257.45</v>
      </c>
      <c r="N84" s="318">
        <v>9433200</v>
      </c>
      <c r="O84" s="319">
        <v>0.16292716603382809</v>
      </c>
    </row>
    <row r="85" spans="1:15" ht="15">
      <c r="A85" s="276">
        <v>75</v>
      </c>
      <c r="B85" s="386" t="s">
        <v>107</v>
      </c>
      <c r="C85" s="276" t="s">
        <v>126</v>
      </c>
      <c r="D85" s="315">
        <v>1378.9</v>
      </c>
      <c r="E85" s="315">
        <v>1375.3166666666666</v>
      </c>
      <c r="F85" s="316">
        <v>1366.5833333333333</v>
      </c>
      <c r="G85" s="316">
        <v>1354.2666666666667</v>
      </c>
      <c r="H85" s="316">
        <v>1345.5333333333333</v>
      </c>
      <c r="I85" s="316">
        <v>1387.6333333333332</v>
      </c>
      <c r="J85" s="316">
        <v>1396.3666666666668</v>
      </c>
      <c r="K85" s="316">
        <v>1408.6833333333332</v>
      </c>
      <c r="L85" s="303">
        <v>1384.05</v>
      </c>
      <c r="M85" s="303">
        <v>1363</v>
      </c>
      <c r="N85" s="318">
        <v>35127000</v>
      </c>
      <c r="O85" s="319">
        <v>4.7372846485500116E-2</v>
      </c>
    </row>
    <row r="86" spans="1:15" ht="15">
      <c r="A86" s="276">
        <v>76</v>
      </c>
      <c r="B86" s="386" t="s">
        <v>73</v>
      </c>
      <c r="C86" s="276" t="s">
        <v>127</v>
      </c>
      <c r="D86" s="315">
        <v>98.4</v>
      </c>
      <c r="E86" s="315">
        <v>97.800000000000011</v>
      </c>
      <c r="F86" s="316">
        <v>95.90000000000002</v>
      </c>
      <c r="G86" s="316">
        <v>93.4</v>
      </c>
      <c r="H86" s="316">
        <v>91.500000000000014</v>
      </c>
      <c r="I86" s="316">
        <v>100.30000000000003</v>
      </c>
      <c r="J86" s="316">
        <v>102.2</v>
      </c>
      <c r="K86" s="316">
        <v>104.70000000000003</v>
      </c>
      <c r="L86" s="303">
        <v>99.7</v>
      </c>
      <c r="M86" s="303">
        <v>95.3</v>
      </c>
      <c r="N86" s="318">
        <v>52812500</v>
      </c>
      <c r="O86" s="319">
        <v>5.109961190168176E-2</v>
      </c>
    </row>
    <row r="87" spans="1:15" ht="15">
      <c r="A87" s="276">
        <v>77</v>
      </c>
      <c r="B87" s="386" t="s">
        <v>50</v>
      </c>
      <c r="C87" s="276" t="s">
        <v>128</v>
      </c>
      <c r="D87" s="315">
        <v>207.1</v>
      </c>
      <c r="E87" s="315">
        <v>205.7833333333333</v>
      </c>
      <c r="F87" s="316">
        <v>203.86666666666662</v>
      </c>
      <c r="G87" s="316">
        <v>200.63333333333333</v>
      </c>
      <c r="H87" s="316">
        <v>198.71666666666664</v>
      </c>
      <c r="I87" s="316">
        <v>209.01666666666659</v>
      </c>
      <c r="J87" s="316">
        <v>210.93333333333328</v>
      </c>
      <c r="K87" s="316">
        <v>214.16666666666657</v>
      </c>
      <c r="L87" s="303">
        <v>207.7</v>
      </c>
      <c r="M87" s="303">
        <v>202.55</v>
      </c>
      <c r="N87" s="318">
        <v>121011200</v>
      </c>
      <c r="O87" s="319">
        <v>1.3697895724433721E-2</v>
      </c>
    </row>
    <row r="88" spans="1:15" ht="15">
      <c r="A88" s="276">
        <v>78</v>
      </c>
      <c r="B88" s="386" t="s">
        <v>113</v>
      </c>
      <c r="C88" s="276" t="s">
        <v>129</v>
      </c>
      <c r="D88" s="315">
        <v>295.35000000000002</v>
      </c>
      <c r="E88" s="315">
        <v>298</v>
      </c>
      <c r="F88" s="316">
        <v>288.10000000000002</v>
      </c>
      <c r="G88" s="316">
        <v>280.85000000000002</v>
      </c>
      <c r="H88" s="316">
        <v>270.95000000000005</v>
      </c>
      <c r="I88" s="316">
        <v>305.25</v>
      </c>
      <c r="J88" s="316">
        <v>315.14999999999998</v>
      </c>
      <c r="K88" s="316">
        <v>322.39999999999998</v>
      </c>
      <c r="L88" s="303">
        <v>307.89999999999998</v>
      </c>
      <c r="M88" s="303">
        <v>290.75</v>
      </c>
      <c r="N88" s="318">
        <v>23430000</v>
      </c>
      <c r="O88" s="319">
        <v>-2.7397260273972601E-2</v>
      </c>
    </row>
    <row r="89" spans="1:15" ht="15">
      <c r="A89" s="276">
        <v>79</v>
      </c>
      <c r="B89" s="386" t="s">
        <v>113</v>
      </c>
      <c r="C89" s="276" t="s">
        <v>130</v>
      </c>
      <c r="D89" s="315">
        <v>401.5</v>
      </c>
      <c r="E89" s="315">
        <v>404.43333333333334</v>
      </c>
      <c r="F89" s="316">
        <v>395.06666666666666</v>
      </c>
      <c r="G89" s="316">
        <v>388.63333333333333</v>
      </c>
      <c r="H89" s="316">
        <v>379.26666666666665</v>
      </c>
      <c r="I89" s="316">
        <v>410.86666666666667</v>
      </c>
      <c r="J89" s="316">
        <v>420.23333333333335</v>
      </c>
      <c r="K89" s="316">
        <v>426.66666666666669</v>
      </c>
      <c r="L89" s="303">
        <v>413.8</v>
      </c>
      <c r="M89" s="303">
        <v>398</v>
      </c>
      <c r="N89" s="318">
        <v>34840800</v>
      </c>
      <c r="O89" s="319">
        <v>2.0482404112297351E-2</v>
      </c>
    </row>
    <row r="90" spans="1:15" ht="15">
      <c r="A90" s="276">
        <v>80</v>
      </c>
      <c r="B90" s="386" t="s">
        <v>39</v>
      </c>
      <c r="C90" s="276" t="s">
        <v>131</v>
      </c>
      <c r="D90" s="315">
        <v>2891.3</v>
      </c>
      <c r="E90" s="315">
        <v>2888.9666666666667</v>
      </c>
      <c r="F90" s="316">
        <v>2862.4333333333334</v>
      </c>
      <c r="G90" s="316">
        <v>2833.5666666666666</v>
      </c>
      <c r="H90" s="316">
        <v>2807.0333333333333</v>
      </c>
      <c r="I90" s="316">
        <v>2917.8333333333335</v>
      </c>
      <c r="J90" s="316">
        <v>2944.3666666666672</v>
      </c>
      <c r="K90" s="316">
        <v>2973.2333333333336</v>
      </c>
      <c r="L90" s="303">
        <v>2915.5</v>
      </c>
      <c r="M90" s="303">
        <v>2860.1</v>
      </c>
      <c r="N90" s="318">
        <v>1465500</v>
      </c>
      <c r="O90" s="319">
        <v>-2.5274359827070169E-2</v>
      </c>
    </row>
    <row r="91" spans="1:15" ht="15">
      <c r="A91" s="276">
        <v>81</v>
      </c>
      <c r="B91" s="386" t="s">
        <v>54</v>
      </c>
      <c r="C91" s="276" t="s">
        <v>133</v>
      </c>
      <c r="D91" s="315">
        <v>1911.85</v>
      </c>
      <c r="E91" s="315">
        <v>1917.5999999999997</v>
      </c>
      <c r="F91" s="316">
        <v>1898.6499999999994</v>
      </c>
      <c r="G91" s="316">
        <v>1885.4499999999998</v>
      </c>
      <c r="H91" s="316">
        <v>1866.4999999999995</v>
      </c>
      <c r="I91" s="316">
        <v>1930.7999999999993</v>
      </c>
      <c r="J91" s="316">
        <v>1949.7499999999995</v>
      </c>
      <c r="K91" s="316">
        <v>1962.9499999999991</v>
      </c>
      <c r="L91" s="303">
        <v>1936.55</v>
      </c>
      <c r="M91" s="303">
        <v>1904.4</v>
      </c>
      <c r="N91" s="318">
        <v>18090000</v>
      </c>
      <c r="O91" s="319">
        <v>-8.984332201161389E-3</v>
      </c>
    </row>
    <row r="92" spans="1:15" ht="15">
      <c r="A92" s="276">
        <v>82</v>
      </c>
      <c r="B92" s="386" t="s">
        <v>57</v>
      </c>
      <c r="C92" s="524" t="s">
        <v>134</v>
      </c>
      <c r="D92" s="450">
        <v>103.35</v>
      </c>
      <c r="E92" s="450">
        <v>102.23333333333333</v>
      </c>
      <c r="F92" s="451">
        <v>99.866666666666674</v>
      </c>
      <c r="G92" s="451">
        <v>96.38333333333334</v>
      </c>
      <c r="H92" s="451">
        <v>94.01666666666668</v>
      </c>
      <c r="I92" s="451">
        <v>105.71666666666667</v>
      </c>
      <c r="J92" s="451">
        <v>108.08333333333331</v>
      </c>
      <c r="K92" s="451">
        <v>111.56666666666666</v>
      </c>
      <c r="L92" s="452">
        <v>104.6</v>
      </c>
      <c r="M92" s="452">
        <v>98.75</v>
      </c>
      <c r="N92" s="453">
        <v>27796700</v>
      </c>
      <c r="O92" s="454">
        <v>-1.4420247204237787E-2</v>
      </c>
    </row>
    <row r="93" spans="1:15" ht="15">
      <c r="A93" s="276">
        <v>83</v>
      </c>
      <c r="B93" s="406" t="s">
        <v>39</v>
      </c>
      <c r="C93" s="276" t="s">
        <v>358</v>
      </c>
      <c r="D93" s="315">
        <v>2400.3000000000002</v>
      </c>
      <c r="E93" s="315">
        <v>2402.7833333333333</v>
      </c>
      <c r="F93" s="316">
        <v>2388.5666666666666</v>
      </c>
      <c r="G93" s="316">
        <v>2376.8333333333335</v>
      </c>
      <c r="H93" s="316">
        <v>2362.6166666666668</v>
      </c>
      <c r="I93" s="316">
        <v>2414.5166666666664</v>
      </c>
      <c r="J93" s="316">
        <v>2428.7333333333327</v>
      </c>
      <c r="K93" s="316">
        <v>2440.4666666666662</v>
      </c>
      <c r="L93" s="303">
        <v>2417</v>
      </c>
      <c r="M93" s="303">
        <v>2391.0500000000002</v>
      </c>
      <c r="N93" s="318">
        <v>184500</v>
      </c>
      <c r="O93" s="319">
        <v>-2.7027027027027029E-3</v>
      </c>
    </row>
    <row r="94" spans="1:15" ht="15">
      <c r="A94" s="276">
        <v>84</v>
      </c>
      <c r="B94" s="386" t="s">
        <v>57</v>
      </c>
      <c r="C94" s="276" t="s">
        <v>135</v>
      </c>
      <c r="D94" s="315">
        <v>440.9</v>
      </c>
      <c r="E94" s="315">
        <v>437.61666666666662</v>
      </c>
      <c r="F94" s="316">
        <v>428.43333333333322</v>
      </c>
      <c r="G94" s="316">
        <v>415.96666666666658</v>
      </c>
      <c r="H94" s="316">
        <v>406.78333333333319</v>
      </c>
      <c r="I94" s="316">
        <v>450.08333333333326</v>
      </c>
      <c r="J94" s="316">
        <v>459.26666666666665</v>
      </c>
      <c r="K94" s="316">
        <v>471.73333333333329</v>
      </c>
      <c r="L94" s="303">
        <v>446.8</v>
      </c>
      <c r="M94" s="303">
        <v>425.15</v>
      </c>
      <c r="N94" s="318">
        <v>6810000</v>
      </c>
      <c r="O94" s="319">
        <v>-4.8351034097261041E-2</v>
      </c>
    </row>
    <row r="95" spans="1:15" ht="15">
      <c r="A95" s="276">
        <v>85</v>
      </c>
      <c r="B95" s="386" t="s">
        <v>64</v>
      </c>
      <c r="C95" s="276" t="s">
        <v>136</v>
      </c>
      <c r="D95" s="315">
        <v>1356.65</v>
      </c>
      <c r="E95" s="315">
        <v>1358.75</v>
      </c>
      <c r="F95" s="316">
        <v>1347.95</v>
      </c>
      <c r="G95" s="316">
        <v>1339.25</v>
      </c>
      <c r="H95" s="316">
        <v>1328.45</v>
      </c>
      <c r="I95" s="316">
        <v>1367.45</v>
      </c>
      <c r="J95" s="316">
        <v>1378.2500000000002</v>
      </c>
      <c r="K95" s="316">
        <v>1386.95</v>
      </c>
      <c r="L95" s="303">
        <v>1369.55</v>
      </c>
      <c r="M95" s="303">
        <v>1350.05</v>
      </c>
      <c r="N95" s="318">
        <v>14132350</v>
      </c>
      <c r="O95" s="319">
        <v>9.0319402249774208E-3</v>
      </c>
    </row>
    <row r="96" spans="1:15" ht="15">
      <c r="A96" s="276">
        <v>86</v>
      </c>
      <c r="B96" s="386" t="s">
        <v>52</v>
      </c>
      <c r="C96" s="276" t="s">
        <v>137</v>
      </c>
      <c r="D96" s="315">
        <v>1065.4000000000001</v>
      </c>
      <c r="E96" s="315">
        <v>1070.7833333333335</v>
      </c>
      <c r="F96" s="316">
        <v>1056.116666666667</v>
      </c>
      <c r="G96" s="316">
        <v>1046.8333333333335</v>
      </c>
      <c r="H96" s="316">
        <v>1032.166666666667</v>
      </c>
      <c r="I96" s="316">
        <v>1080.0666666666671</v>
      </c>
      <c r="J96" s="316">
        <v>1094.7333333333336</v>
      </c>
      <c r="K96" s="316">
        <v>1104.0166666666671</v>
      </c>
      <c r="L96" s="303">
        <v>1085.45</v>
      </c>
      <c r="M96" s="303">
        <v>1061.5</v>
      </c>
      <c r="N96" s="318">
        <v>8291750</v>
      </c>
      <c r="O96" s="319">
        <v>7.5397645114645738E-3</v>
      </c>
    </row>
    <row r="97" spans="1:15" ht="15">
      <c r="A97" s="276">
        <v>87</v>
      </c>
      <c r="B97" s="386" t="s">
        <v>44</v>
      </c>
      <c r="C97" s="276" t="s">
        <v>138</v>
      </c>
      <c r="D97" s="315">
        <v>783.75</v>
      </c>
      <c r="E97" s="315">
        <v>787.30000000000007</v>
      </c>
      <c r="F97" s="316">
        <v>776.95000000000016</v>
      </c>
      <c r="G97" s="316">
        <v>770.15000000000009</v>
      </c>
      <c r="H97" s="316">
        <v>759.80000000000018</v>
      </c>
      <c r="I97" s="316">
        <v>794.10000000000014</v>
      </c>
      <c r="J97" s="316">
        <v>804.45</v>
      </c>
      <c r="K97" s="316">
        <v>811.25000000000011</v>
      </c>
      <c r="L97" s="303">
        <v>797.65</v>
      </c>
      <c r="M97" s="303">
        <v>780.5</v>
      </c>
      <c r="N97" s="318">
        <v>11852400</v>
      </c>
      <c r="O97" s="319">
        <v>-1.5008726003490401E-2</v>
      </c>
    </row>
    <row r="98" spans="1:15" ht="15">
      <c r="A98" s="276">
        <v>88</v>
      </c>
      <c r="B98" s="386" t="s">
        <v>57</v>
      </c>
      <c r="C98" s="276" t="s">
        <v>139</v>
      </c>
      <c r="D98" s="315">
        <v>190.3</v>
      </c>
      <c r="E98" s="315">
        <v>188.76666666666668</v>
      </c>
      <c r="F98" s="316">
        <v>184.63333333333335</v>
      </c>
      <c r="G98" s="316">
        <v>178.96666666666667</v>
      </c>
      <c r="H98" s="316">
        <v>174.83333333333334</v>
      </c>
      <c r="I98" s="316">
        <v>194.43333333333337</v>
      </c>
      <c r="J98" s="316">
        <v>198.56666666666669</v>
      </c>
      <c r="K98" s="316">
        <v>204.23333333333338</v>
      </c>
      <c r="L98" s="303">
        <v>192.9</v>
      </c>
      <c r="M98" s="303">
        <v>183.1</v>
      </c>
      <c r="N98" s="318">
        <v>14960000</v>
      </c>
      <c r="O98" s="319">
        <v>1.1357490535424553E-2</v>
      </c>
    </row>
    <row r="99" spans="1:15" ht="15">
      <c r="A99" s="276">
        <v>89</v>
      </c>
      <c r="B99" s="386" t="s">
        <v>57</v>
      </c>
      <c r="C99" s="276" t="s">
        <v>140</v>
      </c>
      <c r="D99" s="315">
        <v>174.15</v>
      </c>
      <c r="E99" s="315">
        <v>174.18333333333337</v>
      </c>
      <c r="F99" s="316">
        <v>171.56666666666672</v>
      </c>
      <c r="G99" s="316">
        <v>168.98333333333335</v>
      </c>
      <c r="H99" s="316">
        <v>166.3666666666667</v>
      </c>
      <c r="I99" s="316">
        <v>176.76666666666674</v>
      </c>
      <c r="J99" s="316">
        <v>179.38333333333335</v>
      </c>
      <c r="K99" s="316">
        <v>181.96666666666675</v>
      </c>
      <c r="L99" s="303">
        <v>176.8</v>
      </c>
      <c r="M99" s="303">
        <v>171.6</v>
      </c>
      <c r="N99" s="318">
        <v>18438000</v>
      </c>
      <c r="O99" s="319">
        <v>1.9563090968373002E-3</v>
      </c>
    </row>
    <row r="100" spans="1:15" ht="15">
      <c r="A100" s="276">
        <v>90</v>
      </c>
      <c r="B100" s="386" t="s">
        <v>50</v>
      </c>
      <c r="C100" s="276" t="s">
        <v>141</v>
      </c>
      <c r="D100" s="315">
        <v>424.75</v>
      </c>
      <c r="E100" s="315">
        <v>426.93333333333334</v>
      </c>
      <c r="F100" s="316">
        <v>421.9666666666667</v>
      </c>
      <c r="G100" s="316">
        <v>419.18333333333334</v>
      </c>
      <c r="H100" s="316">
        <v>414.2166666666667</v>
      </c>
      <c r="I100" s="316">
        <v>429.7166666666667</v>
      </c>
      <c r="J100" s="316">
        <v>434.68333333333328</v>
      </c>
      <c r="K100" s="316">
        <v>437.4666666666667</v>
      </c>
      <c r="L100" s="303">
        <v>431.9</v>
      </c>
      <c r="M100" s="303">
        <v>424.15</v>
      </c>
      <c r="N100" s="318">
        <v>9232000</v>
      </c>
      <c r="O100" s="319">
        <v>2.259636685866194E-2</v>
      </c>
    </row>
    <row r="101" spans="1:15" ht="15">
      <c r="A101" s="276">
        <v>91</v>
      </c>
      <c r="B101" s="386" t="s">
        <v>44</v>
      </c>
      <c r="C101" s="276" t="s">
        <v>142</v>
      </c>
      <c r="D101" s="315">
        <v>8202.35</v>
      </c>
      <c r="E101" s="315">
        <v>8231.9833333333354</v>
      </c>
      <c r="F101" s="316">
        <v>8128.0166666666701</v>
      </c>
      <c r="G101" s="316">
        <v>8053.6833333333343</v>
      </c>
      <c r="H101" s="316">
        <v>7949.716666666669</v>
      </c>
      <c r="I101" s="316">
        <v>8306.3166666666712</v>
      </c>
      <c r="J101" s="316">
        <v>8410.2833333333347</v>
      </c>
      <c r="K101" s="316">
        <v>8484.6166666666722</v>
      </c>
      <c r="L101" s="303">
        <v>8335.9500000000007</v>
      </c>
      <c r="M101" s="303">
        <v>8157.65</v>
      </c>
      <c r="N101" s="318">
        <v>2480300</v>
      </c>
      <c r="O101" s="319">
        <v>-2.8932738235063815E-2</v>
      </c>
    </row>
    <row r="102" spans="1:15" ht="15">
      <c r="A102" s="276">
        <v>92</v>
      </c>
      <c r="B102" s="386" t="s">
        <v>50</v>
      </c>
      <c r="C102" s="276" t="s">
        <v>143</v>
      </c>
      <c r="D102" s="315">
        <v>645.70000000000005</v>
      </c>
      <c r="E102" s="315">
        <v>649.13333333333333</v>
      </c>
      <c r="F102" s="316">
        <v>636.56666666666661</v>
      </c>
      <c r="G102" s="316">
        <v>627.43333333333328</v>
      </c>
      <c r="H102" s="316">
        <v>614.86666666666656</v>
      </c>
      <c r="I102" s="316">
        <v>658.26666666666665</v>
      </c>
      <c r="J102" s="316">
        <v>670.83333333333348</v>
      </c>
      <c r="K102" s="316">
        <v>679.9666666666667</v>
      </c>
      <c r="L102" s="303">
        <v>661.7</v>
      </c>
      <c r="M102" s="303">
        <v>640</v>
      </c>
      <c r="N102" s="318">
        <v>9937500</v>
      </c>
      <c r="O102" s="319">
        <v>-2.7284962682001711E-2</v>
      </c>
    </row>
    <row r="103" spans="1:15" ht="15">
      <c r="A103" s="276">
        <v>93</v>
      </c>
      <c r="B103" s="386" t="s">
        <v>57</v>
      </c>
      <c r="C103" s="276" t="s">
        <v>144</v>
      </c>
      <c r="D103" s="315">
        <v>722.25</v>
      </c>
      <c r="E103" s="315">
        <v>719.6</v>
      </c>
      <c r="F103" s="316">
        <v>712.80000000000007</v>
      </c>
      <c r="G103" s="316">
        <v>703.35</v>
      </c>
      <c r="H103" s="316">
        <v>696.55000000000007</v>
      </c>
      <c r="I103" s="316">
        <v>729.05000000000007</v>
      </c>
      <c r="J103" s="316">
        <v>735.85</v>
      </c>
      <c r="K103" s="316">
        <v>745.30000000000007</v>
      </c>
      <c r="L103" s="303">
        <v>726.4</v>
      </c>
      <c r="M103" s="303">
        <v>710.15</v>
      </c>
      <c r="N103" s="318">
        <v>6155500</v>
      </c>
      <c r="O103" s="319">
        <v>0</v>
      </c>
    </row>
    <row r="104" spans="1:15" ht="15">
      <c r="A104" s="276">
        <v>94</v>
      </c>
      <c r="B104" s="386" t="s">
        <v>73</v>
      </c>
      <c r="C104" s="276" t="s">
        <v>145</v>
      </c>
      <c r="D104" s="315">
        <v>1132.55</v>
      </c>
      <c r="E104" s="315">
        <v>1136.9333333333334</v>
      </c>
      <c r="F104" s="316">
        <v>1124.1166666666668</v>
      </c>
      <c r="G104" s="316">
        <v>1115.6833333333334</v>
      </c>
      <c r="H104" s="316">
        <v>1102.8666666666668</v>
      </c>
      <c r="I104" s="316">
        <v>1145.3666666666668</v>
      </c>
      <c r="J104" s="316">
        <v>1158.1833333333334</v>
      </c>
      <c r="K104" s="316">
        <v>1166.6166666666668</v>
      </c>
      <c r="L104" s="303">
        <v>1149.75</v>
      </c>
      <c r="M104" s="303">
        <v>1128.5</v>
      </c>
      <c r="N104" s="318">
        <v>1823400</v>
      </c>
      <c r="O104" s="319">
        <v>2.0826335236815586E-2</v>
      </c>
    </row>
    <row r="105" spans="1:15" ht="15">
      <c r="A105" s="276">
        <v>95</v>
      </c>
      <c r="B105" s="386" t="s">
        <v>107</v>
      </c>
      <c r="C105" s="276" t="s">
        <v>146</v>
      </c>
      <c r="D105" s="315">
        <v>1758.4</v>
      </c>
      <c r="E105" s="315">
        <v>1759.1000000000001</v>
      </c>
      <c r="F105" s="316">
        <v>1746.5000000000002</v>
      </c>
      <c r="G105" s="316">
        <v>1734.6000000000001</v>
      </c>
      <c r="H105" s="316">
        <v>1722.0000000000002</v>
      </c>
      <c r="I105" s="316">
        <v>1771.0000000000002</v>
      </c>
      <c r="J105" s="316">
        <v>1783.6000000000001</v>
      </c>
      <c r="K105" s="316">
        <v>1795.5000000000002</v>
      </c>
      <c r="L105" s="303">
        <v>1771.7</v>
      </c>
      <c r="M105" s="303">
        <v>1747.2</v>
      </c>
      <c r="N105" s="318">
        <v>1812000</v>
      </c>
      <c r="O105" s="319">
        <v>2.5815217391304348E-2</v>
      </c>
    </row>
    <row r="106" spans="1:15" ht="15">
      <c r="A106" s="276">
        <v>96</v>
      </c>
      <c r="B106" s="386" t="s">
        <v>44</v>
      </c>
      <c r="C106" s="276" t="s">
        <v>147</v>
      </c>
      <c r="D106" s="315">
        <v>169.85</v>
      </c>
      <c r="E106" s="315">
        <v>171.48333333333335</v>
      </c>
      <c r="F106" s="316">
        <v>167.31666666666669</v>
      </c>
      <c r="G106" s="316">
        <v>164.78333333333333</v>
      </c>
      <c r="H106" s="316">
        <v>160.61666666666667</v>
      </c>
      <c r="I106" s="316">
        <v>174.01666666666671</v>
      </c>
      <c r="J106" s="316">
        <v>178.18333333333334</v>
      </c>
      <c r="K106" s="316">
        <v>180.71666666666673</v>
      </c>
      <c r="L106" s="303">
        <v>175.65</v>
      </c>
      <c r="M106" s="303">
        <v>168.95</v>
      </c>
      <c r="N106" s="318">
        <v>28756000</v>
      </c>
      <c r="O106" s="319">
        <v>7.4267782426778242E-2</v>
      </c>
    </row>
    <row r="107" spans="1:15" ht="15">
      <c r="A107" s="276">
        <v>97</v>
      </c>
      <c r="B107" s="386" t="s">
        <v>44</v>
      </c>
      <c r="C107" s="276" t="s">
        <v>148</v>
      </c>
      <c r="D107" s="315">
        <v>85994.55</v>
      </c>
      <c r="E107" s="315">
        <v>85123.366666666669</v>
      </c>
      <c r="F107" s="316">
        <v>82973.583333333343</v>
      </c>
      <c r="G107" s="316">
        <v>79952.616666666669</v>
      </c>
      <c r="H107" s="316">
        <v>77802.833333333343</v>
      </c>
      <c r="I107" s="316">
        <v>88144.333333333343</v>
      </c>
      <c r="J107" s="316">
        <v>90294.116666666669</v>
      </c>
      <c r="K107" s="316">
        <v>93315.083333333343</v>
      </c>
      <c r="L107" s="303">
        <v>87273.15</v>
      </c>
      <c r="M107" s="303">
        <v>82102.399999999994</v>
      </c>
      <c r="N107" s="318">
        <v>55300</v>
      </c>
      <c r="O107" s="319">
        <v>-1.083815028901734E-3</v>
      </c>
    </row>
    <row r="108" spans="1:15" ht="15">
      <c r="A108" s="276">
        <v>98</v>
      </c>
      <c r="B108" s="386" t="s">
        <v>57</v>
      </c>
      <c r="C108" s="276" t="s">
        <v>149</v>
      </c>
      <c r="D108" s="315">
        <v>1282.95</v>
      </c>
      <c r="E108" s="315">
        <v>1277.9666666666667</v>
      </c>
      <c r="F108" s="316">
        <v>1266.9833333333333</v>
      </c>
      <c r="G108" s="316">
        <v>1251.0166666666667</v>
      </c>
      <c r="H108" s="316">
        <v>1240.0333333333333</v>
      </c>
      <c r="I108" s="316">
        <v>1293.9333333333334</v>
      </c>
      <c r="J108" s="316">
        <v>1304.916666666667</v>
      </c>
      <c r="K108" s="316">
        <v>1320.8833333333334</v>
      </c>
      <c r="L108" s="303">
        <v>1288.95</v>
      </c>
      <c r="M108" s="303">
        <v>1262</v>
      </c>
      <c r="N108" s="318">
        <v>4713750</v>
      </c>
      <c r="O108" s="319">
        <v>6.3684126731412198E-4</v>
      </c>
    </row>
    <row r="109" spans="1:15" ht="15">
      <c r="A109" s="276">
        <v>99</v>
      </c>
      <c r="B109" s="386" t="s">
        <v>113</v>
      </c>
      <c r="C109" s="276" t="s">
        <v>150</v>
      </c>
      <c r="D109" s="315">
        <v>47.95</v>
      </c>
      <c r="E109" s="315">
        <v>47.65</v>
      </c>
      <c r="F109" s="316">
        <v>46.599999999999994</v>
      </c>
      <c r="G109" s="316">
        <v>45.249999999999993</v>
      </c>
      <c r="H109" s="316">
        <v>44.199999999999989</v>
      </c>
      <c r="I109" s="316">
        <v>49</v>
      </c>
      <c r="J109" s="316">
        <v>50.05</v>
      </c>
      <c r="K109" s="316">
        <v>51.400000000000006</v>
      </c>
      <c r="L109" s="303">
        <v>48.7</v>
      </c>
      <c r="M109" s="303">
        <v>46.3</v>
      </c>
      <c r="N109" s="318">
        <v>68595000</v>
      </c>
      <c r="O109" s="319">
        <v>0</v>
      </c>
    </row>
    <row r="110" spans="1:15" ht="15">
      <c r="A110" s="276">
        <v>100</v>
      </c>
      <c r="B110" s="386" t="s">
        <v>39</v>
      </c>
      <c r="C110" s="276" t="s">
        <v>261</v>
      </c>
      <c r="D110" s="315">
        <v>5392.6</v>
      </c>
      <c r="E110" s="315">
        <v>5434.583333333333</v>
      </c>
      <c r="F110" s="316">
        <v>5322.1666666666661</v>
      </c>
      <c r="G110" s="316">
        <v>5251.7333333333327</v>
      </c>
      <c r="H110" s="316">
        <v>5139.3166666666657</v>
      </c>
      <c r="I110" s="316">
        <v>5505.0166666666664</v>
      </c>
      <c r="J110" s="316">
        <v>5617.4333333333325</v>
      </c>
      <c r="K110" s="316">
        <v>5687.8666666666668</v>
      </c>
      <c r="L110" s="303">
        <v>5547</v>
      </c>
      <c r="M110" s="303">
        <v>5364.15</v>
      </c>
      <c r="N110" s="318">
        <v>854750</v>
      </c>
      <c r="O110" s="319">
        <v>1.0044313146233382E-2</v>
      </c>
    </row>
    <row r="111" spans="1:15" ht="15">
      <c r="A111" s="276">
        <v>101</v>
      </c>
      <c r="B111" s="386" t="s">
        <v>50</v>
      </c>
      <c r="C111" s="276" t="s">
        <v>153</v>
      </c>
      <c r="D111" s="315">
        <v>18092.150000000001</v>
      </c>
      <c r="E111" s="315">
        <v>18198.849999999999</v>
      </c>
      <c r="F111" s="316">
        <v>17938.399999999998</v>
      </c>
      <c r="G111" s="316">
        <v>17784.649999999998</v>
      </c>
      <c r="H111" s="316">
        <v>17524.199999999997</v>
      </c>
      <c r="I111" s="316">
        <v>18352.599999999999</v>
      </c>
      <c r="J111" s="316">
        <v>18613.049999999996</v>
      </c>
      <c r="K111" s="316">
        <v>18766.8</v>
      </c>
      <c r="L111" s="303">
        <v>18459.3</v>
      </c>
      <c r="M111" s="303">
        <v>18045.099999999999</v>
      </c>
      <c r="N111" s="318">
        <v>341050</v>
      </c>
      <c r="O111" s="319">
        <v>0.14523169912693082</v>
      </c>
    </row>
    <row r="112" spans="1:15" ht="15">
      <c r="A112" s="276">
        <v>102</v>
      </c>
      <c r="B112" s="386" t="s">
        <v>113</v>
      </c>
      <c r="C112" s="276" t="s">
        <v>155</v>
      </c>
      <c r="D112" s="315">
        <v>127.85</v>
      </c>
      <c r="E112" s="315">
        <v>128.66666666666666</v>
      </c>
      <c r="F112" s="316">
        <v>126.33333333333331</v>
      </c>
      <c r="G112" s="316">
        <v>124.81666666666666</v>
      </c>
      <c r="H112" s="316">
        <v>122.48333333333332</v>
      </c>
      <c r="I112" s="316">
        <v>130.18333333333331</v>
      </c>
      <c r="J112" s="316">
        <v>132.51666666666662</v>
      </c>
      <c r="K112" s="316">
        <v>134.0333333333333</v>
      </c>
      <c r="L112" s="303">
        <v>131</v>
      </c>
      <c r="M112" s="303">
        <v>127.15</v>
      </c>
      <c r="N112" s="318">
        <v>44508100</v>
      </c>
      <c r="O112" s="319">
        <v>1.9021322288694586E-2</v>
      </c>
    </row>
    <row r="113" spans="1:15" ht="15">
      <c r="A113" s="276">
        <v>103</v>
      </c>
      <c r="B113" s="386" t="s">
        <v>42</v>
      </c>
      <c r="C113" s="276" t="s">
        <v>156</v>
      </c>
      <c r="D113" s="315">
        <v>100.7</v>
      </c>
      <c r="E113" s="315">
        <v>100.31666666666666</v>
      </c>
      <c r="F113" s="316">
        <v>99.133333333333326</v>
      </c>
      <c r="G113" s="316">
        <v>97.566666666666663</v>
      </c>
      <c r="H113" s="316">
        <v>96.383333333333326</v>
      </c>
      <c r="I113" s="316">
        <v>101.88333333333333</v>
      </c>
      <c r="J113" s="316">
        <v>103.06666666666666</v>
      </c>
      <c r="K113" s="316">
        <v>104.63333333333333</v>
      </c>
      <c r="L113" s="303">
        <v>101.5</v>
      </c>
      <c r="M113" s="303">
        <v>98.75</v>
      </c>
      <c r="N113" s="318">
        <v>73609800</v>
      </c>
      <c r="O113" s="319">
        <v>3.9607148607309614E-2</v>
      </c>
    </row>
    <row r="114" spans="1:15" ht="15">
      <c r="A114" s="276">
        <v>104</v>
      </c>
      <c r="B114" s="386" t="s">
        <v>73</v>
      </c>
      <c r="C114" s="276" t="s">
        <v>158</v>
      </c>
      <c r="D114" s="315">
        <v>103.7</v>
      </c>
      <c r="E114" s="315">
        <v>103.10000000000001</v>
      </c>
      <c r="F114" s="316">
        <v>101.50000000000001</v>
      </c>
      <c r="G114" s="316">
        <v>99.300000000000011</v>
      </c>
      <c r="H114" s="316">
        <v>97.700000000000017</v>
      </c>
      <c r="I114" s="316">
        <v>105.30000000000001</v>
      </c>
      <c r="J114" s="316">
        <v>106.9</v>
      </c>
      <c r="K114" s="316">
        <v>109.10000000000001</v>
      </c>
      <c r="L114" s="303">
        <v>104.7</v>
      </c>
      <c r="M114" s="303">
        <v>100.9</v>
      </c>
      <c r="N114" s="318">
        <v>49272300</v>
      </c>
      <c r="O114" s="319">
        <v>4.2352174621273823E-2</v>
      </c>
    </row>
    <row r="115" spans="1:15" ht="15">
      <c r="A115" s="276">
        <v>105</v>
      </c>
      <c r="B115" s="386" t="s">
        <v>79</v>
      </c>
      <c r="C115" s="276" t="s">
        <v>159</v>
      </c>
      <c r="D115" s="315">
        <v>30165.65</v>
      </c>
      <c r="E115" s="315">
        <v>30082.866666666669</v>
      </c>
      <c r="F115" s="316">
        <v>29505.983333333337</v>
      </c>
      <c r="G115" s="316">
        <v>28846.316666666669</v>
      </c>
      <c r="H115" s="316">
        <v>28269.433333333338</v>
      </c>
      <c r="I115" s="316">
        <v>30742.533333333336</v>
      </c>
      <c r="J115" s="316">
        <v>31319.416666666668</v>
      </c>
      <c r="K115" s="316">
        <v>31979.083333333336</v>
      </c>
      <c r="L115" s="303">
        <v>30659.75</v>
      </c>
      <c r="M115" s="303">
        <v>29423.200000000001</v>
      </c>
      <c r="N115" s="318">
        <v>67080</v>
      </c>
      <c r="O115" s="319">
        <v>5.6211620217288615E-2</v>
      </c>
    </row>
    <row r="116" spans="1:15" ht="15">
      <c r="A116" s="276">
        <v>106</v>
      </c>
      <c r="B116" s="386" t="s">
        <v>52</v>
      </c>
      <c r="C116" s="276" t="s">
        <v>160</v>
      </c>
      <c r="D116" s="315">
        <v>1571.2</v>
      </c>
      <c r="E116" s="315">
        <v>1553.75</v>
      </c>
      <c r="F116" s="316">
        <v>1511.5</v>
      </c>
      <c r="G116" s="316">
        <v>1451.8</v>
      </c>
      <c r="H116" s="316">
        <v>1409.55</v>
      </c>
      <c r="I116" s="316">
        <v>1613.45</v>
      </c>
      <c r="J116" s="316">
        <v>1655.7</v>
      </c>
      <c r="K116" s="316">
        <v>1715.4</v>
      </c>
      <c r="L116" s="303">
        <v>1596</v>
      </c>
      <c r="M116" s="303">
        <v>1494.05</v>
      </c>
      <c r="N116" s="318">
        <v>5458200</v>
      </c>
      <c r="O116" s="319">
        <v>4.5291763218875077E-2</v>
      </c>
    </row>
    <row r="117" spans="1:15" ht="15">
      <c r="A117" s="276">
        <v>107</v>
      </c>
      <c r="B117" s="386" t="s">
        <v>73</v>
      </c>
      <c r="C117" s="276" t="s">
        <v>161</v>
      </c>
      <c r="D117" s="315">
        <v>271.95</v>
      </c>
      <c r="E117" s="315">
        <v>271.8</v>
      </c>
      <c r="F117" s="316">
        <v>267.90000000000003</v>
      </c>
      <c r="G117" s="316">
        <v>263.85000000000002</v>
      </c>
      <c r="H117" s="316">
        <v>259.95000000000005</v>
      </c>
      <c r="I117" s="316">
        <v>275.85000000000002</v>
      </c>
      <c r="J117" s="316">
        <v>279.75</v>
      </c>
      <c r="K117" s="316">
        <v>283.8</v>
      </c>
      <c r="L117" s="303">
        <v>275.7</v>
      </c>
      <c r="M117" s="303">
        <v>267.75</v>
      </c>
      <c r="N117" s="318">
        <v>14349000</v>
      </c>
      <c r="O117" s="319">
        <v>-3.0407459963511047E-2</v>
      </c>
    </row>
    <row r="118" spans="1:15" ht="15">
      <c r="A118" s="276">
        <v>108</v>
      </c>
      <c r="B118" s="386" t="s">
        <v>57</v>
      </c>
      <c r="C118" s="276" t="s">
        <v>162</v>
      </c>
      <c r="D118" s="315">
        <v>122.05</v>
      </c>
      <c r="E118" s="315">
        <v>121.5</v>
      </c>
      <c r="F118" s="316">
        <v>120.3</v>
      </c>
      <c r="G118" s="316">
        <v>118.55</v>
      </c>
      <c r="H118" s="316">
        <v>117.35</v>
      </c>
      <c r="I118" s="316">
        <v>123.25</v>
      </c>
      <c r="J118" s="316">
        <v>124.44999999999999</v>
      </c>
      <c r="K118" s="316">
        <v>126.2</v>
      </c>
      <c r="L118" s="303">
        <v>122.7</v>
      </c>
      <c r="M118" s="303">
        <v>119.75</v>
      </c>
      <c r="N118" s="318">
        <v>27676800</v>
      </c>
      <c r="O118" s="319">
        <v>-2.2980958634274459E-2</v>
      </c>
    </row>
    <row r="119" spans="1:15" ht="15">
      <c r="A119" s="276">
        <v>109</v>
      </c>
      <c r="B119" s="386" t="s">
        <v>50</v>
      </c>
      <c r="C119" s="276" t="s">
        <v>163</v>
      </c>
      <c r="D119" s="315">
        <v>1809.1</v>
      </c>
      <c r="E119" s="315">
        <v>1817.9666666666665</v>
      </c>
      <c r="F119" s="316">
        <v>1797.4333333333329</v>
      </c>
      <c r="G119" s="316">
        <v>1785.7666666666664</v>
      </c>
      <c r="H119" s="316">
        <v>1765.2333333333329</v>
      </c>
      <c r="I119" s="316">
        <v>1829.633333333333</v>
      </c>
      <c r="J119" s="316">
        <v>1850.1666666666663</v>
      </c>
      <c r="K119" s="316">
        <v>1861.833333333333</v>
      </c>
      <c r="L119" s="303">
        <v>1838.5</v>
      </c>
      <c r="M119" s="303">
        <v>1806.3</v>
      </c>
      <c r="N119" s="318">
        <v>2652000</v>
      </c>
      <c r="O119" s="319">
        <v>1.1441647597254004E-2</v>
      </c>
    </row>
    <row r="120" spans="1:15" ht="15">
      <c r="A120" s="276">
        <v>110</v>
      </c>
      <c r="B120" s="386" t="s">
        <v>54</v>
      </c>
      <c r="C120" s="276" t="s">
        <v>164</v>
      </c>
      <c r="D120" s="315">
        <v>36.65</v>
      </c>
      <c r="E120" s="315">
        <v>36.1</v>
      </c>
      <c r="F120" s="316">
        <v>35.050000000000004</v>
      </c>
      <c r="G120" s="316">
        <v>33.450000000000003</v>
      </c>
      <c r="H120" s="316">
        <v>32.400000000000006</v>
      </c>
      <c r="I120" s="316">
        <v>37.700000000000003</v>
      </c>
      <c r="J120" s="316">
        <v>38.75</v>
      </c>
      <c r="K120" s="316">
        <v>40.35</v>
      </c>
      <c r="L120" s="303">
        <v>37.15</v>
      </c>
      <c r="M120" s="303">
        <v>34.5</v>
      </c>
      <c r="N120" s="318">
        <v>173264000</v>
      </c>
      <c r="O120" s="319">
        <v>0.14205863741826619</v>
      </c>
    </row>
    <row r="121" spans="1:15" ht="15">
      <c r="A121" s="276">
        <v>111</v>
      </c>
      <c r="B121" s="386" t="s">
        <v>42</v>
      </c>
      <c r="C121" s="276" t="s">
        <v>165</v>
      </c>
      <c r="D121" s="315">
        <v>204.7</v>
      </c>
      <c r="E121" s="315">
        <v>203.73333333333335</v>
      </c>
      <c r="F121" s="316">
        <v>201.7166666666667</v>
      </c>
      <c r="G121" s="316">
        <v>198.73333333333335</v>
      </c>
      <c r="H121" s="316">
        <v>196.7166666666667</v>
      </c>
      <c r="I121" s="316">
        <v>206.7166666666667</v>
      </c>
      <c r="J121" s="316">
        <v>208.73333333333335</v>
      </c>
      <c r="K121" s="316">
        <v>211.7166666666667</v>
      </c>
      <c r="L121" s="303">
        <v>205.75</v>
      </c>
      <c r="M121" s="303">
        <v>200.75</v>
      </c>
      <c r="N121" s="318">
        <v>19012000</v>
      </c>
      <c r="O121" s="319">
        <v>-1.4705882352941176E-3</v>
      </c>
    </row>
    <row r="122" spans="1:15" ht="15">
      <c r="A122" s="276">
        <v>112</v>
      </c>
      <c r="B122" s="386" t="s">
        <v>89</v>
      </c>
      <c r="C122" s="276" t="s">
        <v>166</v>
      </c>
      <c r="D122" s="315">
        <v>1447.85</v>
      </c>
      <c r="E122" s="315">
        <v>1440.7</v>
      </c>
      <c r="F122" s="316">
        <v>1427.95</v>
      </c>
      <c r="G122" s="316">
        <v>1408.05</v>
      </c>
      <c r="H122" s="316">
        <v>1395.3</v>
      </c>
      <c r="I122" s="316">
        <v>1460.6000000000001</v>
      </c>
      <c r="J122" s="316">
        <v>1473.3500000000001</v>
      </c>
      <c r="K122" s="316">
        <v>1493.2500000000002</v>
      </c>
      <c r="L122" s="303">
        <v>1453.45</v>
      </c>
      <c r="M122" s="303">
        <v>1420.8</v>
      </c>
      <c r="N122" s="318">
        <v>1926738</v>
      </c>
      <c r="O122" s="319">
        <v>5.0133096716947649E-2</v>
      </c>
    </row>
    <row r="123" spans="1:15" ht="15">
      <c r="A123" s="276">
        <v>113</v>
      </c>
      <c r="B123" s="386" t="s">
        <v>37</v>
      </c>
      <c r="C123" s="276" t="s">
        <v>167</v>
      </c>
      <c r="D123" s="315">
        <v>861.7</v>
      </c>
      <c r="E123" s="315">
        <v>865.36666666666667</v>
      </c>
      <c r="F123" s="316">
        <v>854.98333333333335</v>
      </c>
      <c r="G123" s="316">
        <v>848.26666666666665</v>
      </c>
      <c r="H123" s="316">
        <v>837.88333333333333</v>
      </c>
      <c r="I123" s="316">
        <v>872.08333333333337</v>
      </c>
      <c r="J123" s="316">
        <v>882.46666666666681</v>
      </c>
      <c r="K123" s="316">
        <v>889.18333333333339</v>
      </c>
      <c r="L123" s="303">
        <v>875.75</v>
      </c>
      <c r="M123" s="303">
        <v>858.65</v>
      </c>
      <c r="N123" s="318">
        <v>1505350</v>
      </c>
      <c r="O123" s="319">
        <v>-2.958904109589041E-2</v>
      </c>
    </row>
    <row r="124" spans="1:15" ht="15">
      <c r="A124" s="276">
        <v>114</v>
      </c>
      <c r="B124" s="386" t="s">
        <v>54</v>
      </c>
      <c r="C124" s="276" t="s">
        <v>168</v>
      </c>
      <c r="D124" s="315">
        <v>257.89999999999998</v>
      </c>
      <c r="E124" s="315">
        <v>256.96666666666664</v>
      </c>
      <c r="F124" s="316">
        <v>250.43333333333328</v>
      </c>
      <c r="G124" s="316">
        <v>242.96666666666664</v>
      </c>
      <c r="H124" s="316">
        <v>236.43333333333328</v>
      </c>
      <c r="I124" s="316">
        <v>264.43333333333328</v>
      </c>
      <c r="J124" s="316">
        <v>270.9666666666667</v>
      </c>
      <c r="K124" s="316">
        <v>278.43333333333328</v>
      </c>
      <c r="L124" s="303">
        <v>263.5</v>
      </c>
      <c r="M124" s="303">
        <v>249.5</v>
      </c>
      <c r="N124" s="318">
        <v>21541200</v>
      </c>
      <c r="O124" s="319">
        <v>9.2352941176470582E-2</v>
      </c>
    </row>
    <row r="125" spans="1:15" ht="15">
      <c r="A125" s="276">
        <v>115</v>
      </c>
      <c r="B125" s="386" t="s">
        <v>42</v>
      </c>
      <c r="C125" s="276" t="s">
        <v>169</v>
      </c>
      <c r="D125" s="315">
        <v>145.15</v>
      </c>
      <c r="E125" s="315">
        <v>144.06666666666666</v>
      </c>
      <c r="F125" s="316">
        <v>142.63333333333333</v>
      </c>
      <c r="G125" s="316">
        <v>140.11666666666667</v>
      </c>
      <c r="H125" s="316">
        <v>138.68333333333334</v>
      </c>
      <c r="I125" s="316">
        <v>146.58333333333331</v>
      </c>
      <c r="J125" s="316">
        <v>148.01666666666665</v>
      </c>
      <c r="K125" s="316">
        <v>150.5333333333333</v>
      </c>
      <c r="L125" s="303">
        <v>145.5</v>
      </c>
      <c r="M125" s="303">
        <v>141.55000000000001</v>
      </c>
      <c r="N125" s="318">
        <v>14940000</v>
      </c>
      <c r="O125" s="319">
        <v>5.0632911392405063E-2</v>
      </c>
    </row>
    <row r="126" spans="1:15" ht="15">
      <c r="A126" s="276">
        <v>116</v>
      </c>
      <c r="B126" s="386" t="s">
        <v>73</v>
      </c>
      <c r="C126" s="276" t="s">
        <v>170</v>
      </c>
      <c r="D126" s="315">
        <v>1962.35</v>
      </c>
      <c r="E126" s="315">
        <v>1944.7166666666665</v>
      </c>
      <c r="F126" s="316">
        <v>1923.4333333333329</v>
      </c>
      <c r="G126" s="316">
        <v>1884.5166666666664</v>
      </c>
      <c r="H126" s="316">
        <v>1863.2333333333329</v>
      </c>
      <c r="I126" s="316">
        <v>1983.633333333333</v>
      </c>
      <c r="J126" s="316">
        <v>2004.9166666666663</v>
      </c>
      <c r="K126" s="316">
        <v>2043.833333333333</v>
      </c>
      <c r="L126" s="303">
        <v>1966</v>
      </c>
      <c r="M126" s="303">
        <v>1905.8</v>
      </c>
      <c r="N126" s="318">
        <v>40700750</v>
      </c>
      <c r="O126" s="319">
        <v>3.076406827736413E-2</v>
      </c>
    </row>
    <row r="127" spans="1:15" ht="15">
      <c r="A127" s="276">
        <v>117</v>
      </c>
      <c r="B127" s="386" t="s">
        <v>113</v>
      </c>
      <c r="C127" s="276" t="s">
        <v>171</v>
      </c>
      <c r="D127" s="315">
        <v>76.2</v>
      </c>
      <c r="E127" s="315">
        <v>76.366666666666674</v>
      </c>
      <c r="F127" s="316">
        <v>74.833333333333343</v>
      </c>
      <c r="G127" s="316">
        <v>73.466666666666669</v>
      </c>
      <c r="H127" s="316">
        <v>71.933333333333337</v>
      </c>
      <c r="I127" s="316">
        <v>77.733333333333348</v>
      </c>
      <c r="J127" s="316">
        <v>79.26666666666668</v>
      </c>
      <c r="K127" s="316">
        <v>80.633333333333354</v>
      </c>
      <c r="L127" s="303">
        <v>77.900000000000006</v>
      </c>
      <c r="M127" s="303">
        <v>75</v>
      </c>
      <c r="N127" s="318">
        <v>88103000</v>
      </c>
      <c r="O127" s="319">
        <v>-1.8000847098686996E-2</v>
      </c>
    </row>
    <row r="128" spans="1:15" ht="15">
      <c r="A128" s="276">
        <v>118</v>
      </c>
      <c r="B128" s="406" t="s">
        <v>57</v>
      </c>
      <c r="C128" s="276" t="s">
        <v>280</v>
      </c>
      <c r="D128" s="315">
        <v>929.8</v>
      </c>
      <c r="E128" s="315">
        <v>931.55000000000007</v>
      </c>
      <c r="F128" s="316">
        <v>924.25000000000011</v>
      </c>
      <c r="G128" s="316">
        <v>918.7</v>
      </c>
      <c r="H128" s="316">
        <v>911.40000000000009</v>
      </c>
      <c r="I128" s="316">
        <v>937.10000000000014</v>
      </c>
      <c r="J128" s="316">
        <v>944.40000000000009</v>
      </c>
      <c r="K128" s="316">
        <v>949.95000000000016</v>
      </c>
      <c r="L128" s="303">
        <v>938.85</v>
      </c>
      <c r="M128" s="303">
        <v>926</v>
      </c>
      <c r="N128" s="318">
        <v>5561250</v>
      </c>
      <c r="O128" s="319">
        <v>2.2476558190843904E-2</v>
      </c>
    </row>
    <row r="129" spans="1:15" ht="15">
      <c r="A129" s="276">
        <v>119</v>
      </c>
      <c r="B129" s="386" t="s">
        <v>54</v>
      </c>
      <c r="C129" s="276" t="s">
        <v>172</v>
      </c>
      <c r="D129" s="315">
        <v>294</v>
      </c>
      <c r="E129" s="315">
        <v>289.40000000000003</v>
      </c>
      <c r="F129" s="316">
        <v>283.45000000000005</v>
      </c>
      <c r="G129" s="316">
        <v>272.90000000000003</v>
      </c>
      <c r="H129" s="316">
        <v>266.95000000000005</v>
      </c>
      <c r="I129" s="316">
        <v>299.95000000000005</v>
      </c>
      <c r="J129" s="316">
        <v>305.89999999999998</v>
      </c>
      <c r="K129" s="316">
        <v>316.45000000000005</v>
      </c>
      <c r="L129" s="303">
        <v>295.35000000000002</v>
      </c>
      <c r="M129" s="303">
        <v>278.85000000000002</v>
      </c>
      <c r="N129" s="318">
        <v>76116000</v>
      </c>
      <c r="O129" s="319">
        <v>6.8654704742650161E-2</v>
      </c>
    </row>
    <row r="130" spans="1:15" ht="15">
      <c r="A130" s="276">
        <v>120</v>
      </c>
      <c r="B130" s="386" t="s">
        <v>37</v>
      </c>
      <c r="C130" s="276" t="s">
        <v>173</v>
      </c>
      <c r="D130" s="315">
        <v>25488.55</v>
      </c>
      <c r="E130" s="315">
        <v>25602.833333333332</v>
      </c>
      <c r="F130" s="316">
        <v>25285.666666666664</v>
      </c>
      <c r="G130" s="316">
        <v>25082.783333333333</v>
      </c>
      <c r="H130" s="316">
        <v>24765.616666666665</v>
      </c>
      <c r="I130" s="316">
        <v>25805.716666666664</v>
      </c>
      <c r="J130" s="316">
        <v>26122.883333333328</v>
      </c>
      <c r="K130" s="316">
        <v>26325.766666666663</v>
      </c>
      <c r="L130" s="303">
        <v>25920</v>
      </c>
      <c r="M130" s="303">
        <v>25399.95</v>
      </c>
      <c r="N130" s="318">
        <v>161950</v>
      </c>
      <c r="O130" s="319">
        <v>2.92341912932952E-2</v>
      </c>
    </row>
    <row r="131" spans="1:15" ht="15">
      <c r="A131" s="276">
        <v>121</v>
      </c>
      <c r="B131" s="386" t="s">
        <v>64</v>
      </c>
      <c r="C131" s="276" t="s">
        <v>174</v>
      </c>
      <c r="D131" s="315">
        <v>1643.4</v>
      </c>
      <c r="E131" s="315">
        <v>1650.8666666666668</v>
      </c>
      <c r="F131" s="316">
        <v>1632.6333333333337</v>
      </c>
      <c r="G131" s="316">
        <v>1621.8666666666668</v>
      </c>
      <c r="H131" s="316">
        <v>1603.6333333333337</v>
      </c>
      <c r="I131" s="316">
        <v>1661.6333333333337</v>
      </c>
      <c r="J131" s="316">
        <v>1679.8666666666668</v>
      </c>
      <c r="K131" s="316">
        <v>1690.6333333333337</v>
      </c>
      <c r="L131" s="303">
        <v>1669.1</v>
      </c>
      <c r="M131" s="303">
        <v>1640.1</v>
      </c>
      <c r="N131" s="318">
        <v>788700</v>
      </c>
      <c r="O131" s="319">
        <v>3.9883973894126179E-2</v>
      </c>
    </row>
    <row r="132" spans="1:15" ht="15">
      <c r="A132" s="276">
        <v>122</v>
      </c>
      <c r="B132" s="386" t="s">
        <v>79</v>
      </c>
      <c r="C132" s="276" t="s">
        <v>175</v>
      </c>
      <c r="D132" s="315">
        <v>5953.05</v>
      </c>
      <c r="E132" s="315">
        <v>5952.7833333333338</v>
      </c>
      <c r="F132" s="316">
        <v>5900.2166666666672</v>
      </c>
      <c r="G132" s="316">
        <v>5847.3833333333332</v>
      </c>
      <c r="H132" s="316">
        <v>5794.8166666666666</v>
      </c>
      <c r="I132" s="316">
        <v>6005.6166666666677</v>
      </c>
      <c r="J132" s="316">
        <v>6058.1833333333352</v>
      </c>
      <c r="K132" s="316">
        <v>6111.0166666666682</v>
      </c>
      <c r="L132" s="303">
        <v>6005.35</v>
      </c>
      <c r="M132" s="303">
        <v>5899.95</v>
      </c>
      <c r="N132" s="318">
        <v>319000</v>
      </c>
      <c r="O132" s="319">
        <v>6.7061143984220905E-3</v>
      </c>
    </row>
    <row r="133" spans="1:15" ht="15">
      <c r="A133" s="276">
        <v>123</v>
      </c>
      <c r="B133" s="386" t="s">
        <v>57</v>
      </c>
      <c r="C133" s="276" t="s">
        <v>176</v>
      </c>
      <c r="D133" s="315">
        <v>1268.5</v>
      </c>
      <c r="E133" s="315">
        <v>1272.5333333333335</v>
      </c>
      <c r="F133" s="316">
        <v>1230.0166666666671</v>
      </c>
      <c r="G133" s="316">
        <v>1191.5333333333335</v>
      </c>
      <c r="H133" s="316">
        <v>1149.0166666666671</v>
      </c>
      <c r="I133" s="316">
        <v>1311.0166666666671</v>
      </c>
      <c r="J133" s="316">
        <v>1353.5333333333335</v>
      </c>
      <c r="K133" s="316">
        <v>1392.0166666666671</v>
      </c>
      <c r="L133" s="303">
        <v>1315.05</v>
      </c>
      <c r="M133" s="303">
        <v>1234.05</v>
      </c>
      <c r="N133" s="318">
        <v>3996000</v>
      </c>
      <c r="O133" s="319">
        <v>-7.550168885356646E-3</v>
      </c>
    </row>
    <row r="134" spans="1:15" ht="15">
      <c r="A134" s="276">
        <v>124</v>
      </c>
      <c r="B134" s="386" t="s">
        <v>52</v>
      </c>
      <c r="C134" s="276" t="s">
        <v>178</v>
      </c>
      <c r="D134" s="315">
        <v>612.65</v>
      </c>
      <c r="E134" s="315">
        <v>615.25</v>
      </c>
      <c r="F134" s="316">
        <v>605.75</v>
      </c>
      <c r="G134" s="316">
        <v>598.85</v>
      </c>
      <c r="H134" s="316">
        <v>589.35</v>
      </c>
      <c r="I134" s="316">
        <v>622.15</v>
      </c>
      <c r="J134" s="316">
        <v>631.65</v>
      </c>
      <c r="K134" s="316">
        <v>638.54999999999995</v>
      </c>
      <c r="L134" s="303">
        <v>624.75</v>
      </c>
      <c r="M134" s="303">
        <v>608.35</v>
      </c>
      <c r="N134" s="318">
        <v>44552200</v>
      </c>
      <c r="O134" s="319">
        <v>2.5834094704010584E-3</v>
      </c>
    </row>
    <row r="135" spans="1:15" ht="15">
      <c r="A135" s="276">
        <v>125</v>
      </c>
      <c r="B135" s="386" t="s">
        <v>89</v>
      </c>
      <c r="C135" s="276" t="s">
        <v>179</v>
      </c>
      <c r="D135" s="315">
        <v>530</v>
      </c>
      <c r="E135" s="315">
        <v>527.94999999999993</v>
      </c>
      <c r="F135" s="316">
        <v>522.39999999999986</v>
      </c>
      <c r="G135" s="316">
        <v>514.79999999999995</v>
      </c>
      <c r="H135" s="316">
        <v>509.24999999999989</v>
      </c>
      <c r="I135" s="316">
        <v>535.54999999999984</v>
      </c>
      <c r="J135" s="316">
        <v>541.0999999999998</v>
      </c>
      <c r="K135" s="316">
        <v>548.69999999999982</v>
      </c>
      <c r="L135" s="303">
        <v>533.5</v>
      </c>
      <c r="M135" s="303">
        <v>520.35</v>
      </c>
      <c r="N135" s="318">
        <v>10747500</v>
      </c>
      <c r="O135" s="319">
        <v>2.2257098016835498E-2</v>
      </c>
    </row>
    <row r="136" spans="1:15" ht="15">
      <c r="A136" s="276">
        <v>126</v>
      </c>
      <c r="B136" s="386" t="s">
        <v>180</v>
      </c>
      <c r="C136" s="276" t="s">
        <v>181</v>
      </c>
      <c r="D136" s="315">
        <v>525.79999999999995</v>
      </c>
      <c r="E136" s="315">
        <v>520.45000000000005</v>
      </c>
      <c r="F136" s="316">
        <v>503.55000000000007</v>
      </c>
      <c r="G136" s="316">
        <v>481.3</v>
      </c>
      <c r="H136" s="316">
        <v>464.40000000000003</v>
      </c>
      <c r="I136" s="316">
        <v>542.70000000000005</v>
      </c>
      <c r="J136" s="316">
        <v>559.60000000000014</v>
      </c>
      <c r="K136" s="316">
        <v>581.85000000000014</v>
      </c>
      <c r="L136" s="303">
        <v>537.35</v>
      </c>
      <c r="M136" s="303">
        <v>498.2</v>
      </c>
      <c r="N136" s="318">
        <v>9856000</v>
      </c>
      <c r="O136" s="319">
        <v>0.13731825525040386</v>
      </c>
    </row>
    <row r="137" spans="1:15" ht="15">
      <c r="A137" s="276">
        <v>127</v>
      </c>
      <c r="B137" s="386" t="s">
        <v>39</v>
      </c>
      <c r="C137" s="276" t="s">
        <v>3464</v>
      </c>
      <c r="D137" s="315">
        <v>626.9</v>
      </c>
      <c r="E137" s="315">
        <v>628.01666666666665</v>
      </c>
      <c r="F137" s="316">
        <v>619.88333333333333</v>
      </c>
      <c r="G137" s="316">
        <v>612.86666666666667</v>
      </c>
      <c r="H137" s="316">
        <v>604.73333333333335</v>
      </c>
      <c r="I137" s="316">
        <v>635.0333333333333</v>
      </c>
      <c r="J137" s="316">
        <v>643.16666666666652</v>
      </c>
      <c r="K137" s="316">
        <v>650.18333333333328</v>
      </c>
      <c r="L137" s="303">
        <v>636.15</v>
      </c>
      <c r="M137" s="303">
        <v>621</v>
      </c>
      <c r="N137" s="318">
        <v>14478750</v>
      </c>
      <c r="O137" s="319">
        <v>3.9647150058162078E-2</v>
      </c>
    </row>
    <row r="138" spans="1:15" ht="15">
      <c r="A138" s="276">
        <v>128</v>
      </c>
      <c r="B138" s="386" t="s">
        <v>44</v>
      </c>
      <c r="C138" s="276" t="s">
        <v>183</v>
      </c>
      <c r="D138" s="315">
        <v>238.8</v>
      </c>
      <c r="E138" s="315">
        <v>237.79999999999998</v>
      </c>
      <c r="F138" s="316">
        <v>225.64999999999998</v>
      </c>
      <c r="G138" s="316">
        <v>212.5</v>
      </c>
      <c r="H138" s="316">
        <v>200.35</v>
      </c>
      <c r="I138" s="316">
        <v>250.94999999999996</v>
      </c>
      <c r="J138" s="316">
        <v>263.10000000000002</v>
      </c>
      <c r="K138" s="316">
        <v>276.24999999999994</v>
      </c>
      <c r="L138" s="303">
        <v>249.95</v>
      </c>
      <c r="M138" s="303">
        <v>224.65</v>
      </c>
      <c r="N138" s="318">
        <v>74761200</v>
      </c>
      <c r="O138" s="319">
        <v>4.4849836692424122E-2</v>
      </c>
    </row>
    <row r="139" spans="1:15" ht="15">
      <c r="A139" s="276">
        <v>129</v>
      </c>
      <c r="B139" s="386" t="s">
        <v>42</v>
      </c>
      <c r="C139" s="276" t="s">
        <v>185</v>
      </c>
      <c r="D139" s="315">
        <v>86.45</v>
      </c>
      <c r="E139" s="315">
        <v>85.7</v>
      </c>
      <c r="F139" s="316">
        <v>83.800000000000011</v>
      </c>
      <c r="G139" s="316">
        <v>81.150000000000006</v>
      </c>
      <c r="H139" s="316">
        <v>79.250000000000014</v>
      </c>
      <c r="I139" s="316">
        <v>88.350000000000009</v>
      </c>
      <c r="J139" s="316">
        <v>90.250000000000014</v>
      </c>
      <c r="K139" s="316">
        <v>92.9</v>
      </c>
      <c r="L139" s="303">
        <v>87.6</v>
      </c>
      <c r="M139" s="303">
        <v>83.05</v>
      </c>
      <c r="N139" s="318">
        <v>88789500</v>
      </c>
      <c r="O139" s="319">
        <v>4.1983523447401777E-2</v>
      </c>
    </row>
    <row r="140" spans="1:15" ht="15">
      <c r="A140" s="276">
        <v>130</v>
      </c>
      <c r="B140" s="386" t="s">
        <v>113</v>
      </c>
      <c r="C140" s="276" t="s">
        <v>186</v>
      </c>
      <c r="D140" s="315">
        <v>698.35</v>
      </c>
      <c r="E140" s="315">
        <v>706.26666666666677</v>
      </c>
      <c r="F140" s="316">
        <v>686.03333333333353</v>
      </c>
      <c r="G140" s="316">
        <v>673.71666666666681</v>
      </c>
      <c r="H140" s="316">
        <v>653.48333333333358</v>
      </c>
      <c r="I140" s="316">
        <v>718.58333333333348</v>
      </c>
      <c r="J140" s="316">
        <v>738.81666666666683</v>
      </c>
      <c r="K140" s="316">
        <v>751.13333333333344</v>
      </c>
      <c r="L140" s="303">
        <v>726.5</v>
      </c>
      <c r="M140" s="303">
        <v>693.95</v>
      </c>
      <c r="N140" s="318">
        <v>39145900</v>
      </c>
      <c r="O140" s="319">
        <v>1.9299721127882787E-2</v>
      </c>
    </row>
    <row r="141" spans="1:15" ht="15">
      <c r="A141" s="276">
        <v>131</v>
      </c>
      <c r="B141" s="386" t="s">
        <v>107</v>
      </c>
      <c r="C141" s="276" t="s">
        <v>187</v>
      </c>
      <c r="D141" s="315">
        <v>3175.8</v>
      </c>
      <c r="E141" s="315">
        <v>3175.8833333333337</v>
      </c>
      <c r="F141" s="316">
        <v>3146.9666666666672</v>
      </c>
      <c r="G141" s="316">
        <v>3118.1333333333337</v>
      </c>
      <c r="H141" s="316">
        <v>3089.2166666666672</v>
      </c>
      <c r="I141" s="316">
        <v>3204.7166666666672</v>
      </c>
      <c r="J141" s="316">
        <v>3233.6333333333341</v>
      </c>
      <c r="K141" s="316">
        <v>3262.4666666666672</v>
      </c>
      <c r="L141" s="303">
        <v>3204.8</v>
      </c>
      <c r="M141" s="303">
        <v>3147.05</v>
      </c>
      <c r="N141" s="318">
        <v>5406000</v>
      </c>
      <c r="O141" s="319">
        <v>-4.1540343598744749E-2</v>
      </c>
    </row>
    <row r="142" spans="1:15" ht="15">
      <c r="A142" s="276">
        <v>132</v>
      </c>
      <c r="B142" s="386" t="s">
        <v>107</v>
      </c>
      <c r="C142" s="276" t="s">
        <v>188</v>
      </c>
      <c r="D142" s="315">
        <v>1069.8499999999999</v>
      </c>
      <c r="E142" s="315">
        <v>1068.2666666666667</v>
      </c>
      <c r="F142" s="316">
        <v>1057.7833333333333</v>
      </c>
      <c r="G142" s="316">
        <v>1045.7166666666667</v>
      </c>
      <c r="H142" s="316">
        <v>1035.2333333333333</v>
      </c>
      <c r="I142" s="316">
        <v>1080.3333333333333</v>
      </c>
      <c r="J142" s="316">
        <v>1090.8166666666664</v>
      </c>
      <c r="K142" s="316">
        <v>1102.8833333333332</v>
      </c>
      <c r="L142" s="303">
        <v>1078.75</v>
      </c>
      <c r="M142" s="303">
        <v>1056.2</v>
      </c>
      <c r="N142" s="318">
        <v>12048000</v>
      </c>
      <c r="O142" s="319">
        <v>2.9954862535904802E-2</v>
      </c>
    </row>
    <row r="143" spans="1:15" ht="15">
      <c r="A143" s="276">
        <v>133</v>
      </c>
      <c r="B143" s="386" t="s">
        <v>50</v>
      </c>
      <c r="C143" s="276" t="s">
        <v>189</v>
      </c>
      <c r="D143" s="315">
        <v>1535</v>
      </c>
      <c r="E143" s="315">
        <v>1543.8166666666666</v>
      </c>
      <c r="F143" s="316">
        <v>1522.7833333333333</v>
      </c>
      <c r="G143" s="316">
        <v>1510.5666666666666</v>
      </c>
      <c r="H143" s="316">
        <v>1489.5333333333333</v>
      </c>
      <c r="I143" s="316">
        <v>1556.0333333333333</v>
      </c>
      <c r="J143" s="316">
        <v>1577.0666666666666</v>
      </c>
      <c r="K143" s="316">
        <v>1589.2833333333333</v>
      </c>
      <c r="L143" s="303">
        <v>1564.85</v>
      </c>
      <c r="M143" s="303">
        <v>1531.6</v>
      </c>
      <c r="N143" s="318">
        <v>6192750</v>
      </c>
      <c r="O143" s="319">
        <v>2.32990457305738E-2</v>
      </c>
    </row>
    <row r="144" spans="1:15" ht="15">
      <c r="A144" s="276">
        <v>134</v>
      </c>
      <c r="B144" s="386" t="s">
        <v>52</v>
      </c>
      <c r="C144" s="276" t="s">
        <v>190</v>
      </c>
      <c r="D144" s="315">
        <v>2844.15</v>
      </c>
      <c r="E144" s="315">
        <v>2863.9666666666667</v>
      </c>
      <c r="F144" s="316">
        <v>2819.1833333333334</v>
      </c>
      <c r="G144" s="316">
        <v>2794.2166666666667</v>
      </c>
      <c r="H144" s="316">
        <v>2749.4333333333334</v>
      </c>
      <c r="I144" s="316">
        <v>2888.9333333333334</v>
      </c>
      <c r="J144" s="316">
        <v>2933.7166666666672</v>
      </c>
      <c r="K144" s="316">
        <v>2958.6833333333334</v>
      </c>
      <c r="L144" s="303">
        <v>2908.75</v>
      </c>
      <c r="M144" s="303">
        <v>2839</v>
      </c>
      <c r="N144" s="318">
        <v>853000</v>
      </c>
      <c r="O144" s="319">
        <v>1.216256303767428E-2</v>
      </c>
    </row>
    <row r="145" spans="1:15" ht="15">
      <c r="A145" s="276">
        <v>135</v>
      </c>
      <c r="B145" s="386" t="s">
        <v>42</v>
      </c>
      <c r="C145" s="276" t="s">
        <v>191</v>
      </c>
      <c r="D145" s="315">
        <v>339.15</v>
      </c>
      <c r="E145" s="315">
        <v>338.11666666666667</v>
      </c>
      <c r="F145" s="316">
        <v>333.43333333333334</v>
      </c>
      <c r="G145" s="316">
        <v>327.71666666666664</v>
      </c>
      <c r="H145" s="316">
        <v>323.0333333333333</v>
      </c>
      <c r="I145" s="316">
        <v>343.83333333333337</v>
      </c>
      <c r="J145" s="316">
        <v>348.51666666666677</v>
      </c>
      <c r="K145" s="316">
        <v>354.23333333333341</v>
      </c>
      <c r="L145" s="303">
        <v>342.8</v>
      </c>
      <c r="M145" s="303">
        <v>332.4</v>
      </c>
      <c r="N145" s="318">
        <v>4887000</v>
      </c>
      <c r="O145" s="319">
        <v>-1.6898008449004225E-2</v>
      </c>
    </row>
    <row r="146" spans="1:15" ht="15">
      <c r="A146" s="276">
        <v>136</v>
      </c>
      <c r="B146" s="386" t="s">
        <v>44</v>
      </c>
      <c r="C146" s="276" t="s">
        <v>192</v>
      </c>
      <c r="D146" s="315">
        <v>521.29999999999995</v>
      </c>
      <c r="E146" s="315">
        <v>524.98333333333323</v>
      </c>
      <c r="F146" s="316">
        <v>515.41666666666652</v>
      </c>
      <c r="G146" s="316">
        <v>509.5333333333333</v>
      </c>
      <c r="H146" s="316">
        <v>499.96666666666658</v>
      </c>
      <c r="I146" s="316">
        <v>530.86666666666645</v>
      </c>
      <c r="J146" s="316">
        <v>540.43333333333328</v>
      </c>
      <c r="K146" s="316">
        <v>546.31666666666638</v>
      </c>
      <c r="L146" s="303">
        <v>534.54999999999995</v>
      </c>
      <c r="M146" s="303">
        <v>519.1</v>
      </c>
      <c r="N146" s="318">
        <v>5460000</v>
      </c>
      <c r="O146" s="319">
        <v>0.12586605080831409</v>
      </c>
    </row>
    <row r="147" spans="1:15" ht="15">
      <c r="A147" s="276">
        <v>137</v>
      </c>
      <c r="B147" s="386" t="s">
        <v>50</v>
      </c>
      <c r="C147" s="276" t="s">
        <v>193</v>
      </c>
      <c r="D147" s="315">
        <v>1251.55</v>
      </c>
      <c r="E147" s="315">
        <v>1254.1833333333334</v>
      </c>
      <c r="F147" s="316">
        <v>1242.3666666666668</v>
      </c>
      <c r="G147" s="316">
        <v>1233.1833333333334</v>
      </c>
      <c r="H147" s="316">
        <v>1221.3666666666668</v>
      </c>
      <c r="I147" s="316">
        <v>1263.3666666666668</v>
      </c>
      <c r="J147" s="316">
        <v>1275.1833333333334</v>
      </c>
      <c r="K147" s="316">
        <v>1284.3666666666668</v>
      </c>
      <c r="L147" s="303">
        <v>1266</v>
      </c>
      <c r="M147" s="303">
        <v>1245</v>
      </c>
      <c r="N147" s="318">
        <v>1821400</v>
      </c>
      <c r="O147" s="319">
        <v>5.0212437234453461E-3</v>
      </c>
    </row>
    <row r="148" spans="1:15" ht="15">
      <c r="A148" s="276">
        <v>138</v>
      </c>
      <c r="B148" s="386" t="s">
        <v>37</v>
      </c>
      <c r="C148" s="276" t="s">
        <v>195</v>
      </c>
      <c r="D148" s="315">
        <v>5673.95</v>
      </c>
      <c r="E148" s="315">
        <v>5652.0166666666664</v>
      </c>
      <c r="F148" s="316">
        <v>5593.9833333333327</v>
      </c>
      <c r="G148" s="316">
        <v>5514.0166666666664</v>
      </c>
      <c r="H148" s="316">
        <v>5455.9833333333327</v>
      </c>
      <c r="I148" s="316">
        <v>5731.9833333333327</v>
      </c>
      <c r="J148" s="316">
        <v>5790.0166666666655</v>
      </c>
      <c r="K148" s="316">
        <v>5869.9833333333327</v>
      </c>
      <c r="L148" s="303">
        <v>5710.05</v>
      </c>
      <c r="M148" s="303">
        <v>5572.05</v>
      </c>
      <c r="N148" s="318">
        <v>1528200</v>
      </c>
      <c r="O148" s="319">
        <v>8.8461538461538466E-2</v>
      </c>
    </row>
    <row r="149" spans="1:15" ht="15">
      <c r="A149" s="276">
        <v>139</v>
      </c>
      <c r="B149" s="386" t="s">
        <v>180</v>
      </c>
      <c r="C149" s="276" t="s">
        <v>197</v>
      </c>
      <c r="D149" s="315">
        <v>503.85</v>
      </c>
      <c r="E149" s="315">
        <v>501.60000000000008</v>
      </c>
      <c r="F149" s="316">
        <v>495.35000000000014</v>
      </c>
      <c r="G149" s="316">
        <v>486.85000000000008</v>
      </c>
      <c r="H149" s="316">
        <v>480.60000000000014</v>
      </c>
      <c r="I149" s="316">
        <v>510.10000000000014</v>
      </c>
      <c r="J149" s="316">
        <v>516.35</v>
      </c>
      <c r="K149" s="316">
        <v>524.85000000000014</v>
      </c>
      <c r="L149" s="303">
        <v>507.85</v>
      </c>
      <c r="M149" s="303">
        <v>493.1</v>
      </c>
      <c r="N149" s="318">
        <v>18851300</v>
      </c>
      <c r="O149" s="319">
        <v>2.4194663348541408E-3</v>
      </c>
    </row>
    <row r="150" spans="1:15" ht="15">
      <c r="A150" s="276">
        <v>140</v>
      </c>
      <c r="B150" s="386" t="s">
        <v>113</v>
      </c>
      <c r="C150" s="276" t="s">
        <v>198</v>
      </c>
      <c r="D150" s="315">
        <v>182.1</v>
      </c>
      <c r="E150" s="315">
        <v>182.20000000000002</v>
      </c>
      <c r="F150" s="316">
        <v>179.40000000000003</v>
      </c>
      <c r="G150" s="316">
        <v>176.70000000000002</v>
      </c>
      <c r="H150" s="316">
        <v>173.90000000000003</v>
      </c>
      <c r="I150" s="316">
        <v>184.90000000000003</v>
      </c>
      <c r="J150" s="316">
        <v>187.70000000000005</v>
      </c>
      <c r="K150" s="316">
        <v>190.40000000000003</v>
      </c>
      <c r="L150" s="303">
        <v>185</v>
      </c>
      <c r="M150" s="303">
        <v>179.5</v>
      </c>
      <c r="N150" s="318">
        <v>77500000</v>
      </c>
      <c r="O150" s="319">
        <v>-9.2732028215899188E-3</v>
      </c>
    </row>
    <row r="151" spans="1:15" ht="15">
      <c r="A151" s="276">
        <v>141</v>
      </c>
      <c r="B151" s="386" t="s">
        <v>64</v>
      </c>
      <c r="C151" s="276" t="s">
        <v>199</v>
      </c>
      <c r="D151" s="315">
        <v>907.35</v>
      </c>
      <c r="E151" s="315">
        <v>911.31666666666661</v>
      </c>
      <c r="F151" s="316">
        <v>900.23333333333323</v>
      </c>
      <c r="G151" s="316">
        <v>893.11666666666667</v>
      </c>
      <c r="H151" s="316">
        <v>882.0333333333333</v>
      </c>
      <c r="I151" s="316">
        <v>918.43333333333317</v>
      </c>
      <c r="J151" s="316">
        <v>929.51666666666665</v>
      </c>
      <c r="K151" s="316">
        <v>936.6333333333331</v>
      </c>
      <c r="L151" s="303">
        <v>922.4</v>
      </c>
      <c r="M151" s="303">
        <v>904.2</v>
      </c>
      <c r="N151" s="318">
        <v>1903000</v>
      </c>
      <c r="O151" s="319">
        <v>-1.5010351966873706E-2</v>
      </c>
    </row>
    <row r="152" spans="1:15" ht="15">
      <c r="A152" s="276">
        <v>142</v>
      </c>
      <c r="B152" s="386" t="s">
        <v>107</v>
      </c>
      <c r="C152" s="276" t="s">
        <v>200</v>
      </c>
      <c r="D152" s="315">
        <v>457.65</v>
      </c>
      <c r="E152" s="315">
        <v>452.98333333333335</v>
      </c>
      <c r="F152" s="316">
        <v>446.16666666666669</v>
      </c>
      <c r="G152" s="316">
        <v>434.68333333333334</v>
      </c>
      <c r="H152" s="316">
        <v>427.86666666666667</v>
      </c>
      <c r="I152" s="316">
        <v>464.4666666666667</v>
      </c>
      <c r="J152" s="316">
        <v>471.2833333333333</v>
      </c>
      <c r="K152" s="316">
        <v>482.76666666666671</v>
      </c>
      <c r="L152" s="303">
        <v>459.8</v>
      </c>
      <c r="M152" s="303">
        <v>441.5</v>
      </c>
      <c r="N152" s="318">
        <v>37526400</v>
      </c>
      <c r="O152" s="319">
        <v>7.9237990060739921E-2</v>
      </c>
    </row>
    <row r="153" spans="1:15" ht="15">
      <c r="A153" s="276">
        <v>143</v>
      </c>
      <c r="B153" s="386" t="s">
        <v>89</v>
      </c>
      <c r="C153" s="276" t="s">
        <v>202</v>
      </c>
      <c r="D153" s="315">
        <v>226.75</v>
      </c>
      <c r="E153" s="315">
        <v>227</v>
      </c>
      <c r="F153" s="316">
        <v>224</v>
      </c>
      <c r="G153" s="316">
        <v>221.25</v>
      </c>
      <c r="H153" s="316">
        <v>218.25</v>
      </c>
      <c r="I153" s="316">
        <v>229.75</v>
      </c>
      <c r="J153" s="316">
        <v>232.75</v>
      </c>
      <c r="K153" s="316">
        <v>235.5</v>
      </c>
      <c r="L153" s="303">
        <v>230</v>
      </c>
      <c r="M153" s="303">
        <v>224.25</v>
      </c>
      <c r="N153" s="318">
        <v>30495000</v>
      </c>
      <c r="O153" s="319">
        <v>-8.6795396918275796E-3</v>
      </c>
    </row>
    <row r="154" spans="1:15">
      <c r="A154" s="276">
        <v>144</v>
      </c>
      <c r="B154" s="295"/>
    </row>
    <row r="155" spans="1:15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5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5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44209</v>
      </c>
    </row>
    <row r="7" spans="1:15">
      <c r="A7"/>
    </row>
    <row r="8" spans="1:15" ht="28.5" customHeight="1">
      <c r="A8" s="561" t="s">
        <v>16</v>
      </c>
      <c r="B8" s="562" t="s">
        <v>18</v>
      </c>
      <c r="C8" s="560" t="s">
        <v>19</v>
      </c>
      <c r="D8" s="560" t="s">
        <v>20</v>
      </c>
      <c r="E8" s="560" t="s">
        <v>21</v>
      </c>
      <c r="F8" s="560"/>
      <c r="G8" s="560"/>
      <c r="H8" s="560" t="s">
        <v>22</v>
      </c>
      <c r="I8" s="560"/>
      <c r="J8" s="560"/>
      <c r="K8" s="273"/>
      <c r="L8" s="281"/>
      <c r="M8" s="281"/>
    </row>
    <row r="9" spans="1:15" ht="36" customHeight="1">
      <c r="A9" s="556"/>
      <c r="B9" s="558"/>
      <c r="C9" s="563" t="s">
        <v>23</v>
      </c>
      <c r="D9" s="563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14563.45</v>
      </c>
      <c r="D10" s="302">
        <v>14528.983333333332</v>
      </c>
      <c r="E10" s="302">
        <v>14467.316666666664</v>
      </c>
      <c r="F10" s="302">
        <v>14371.183333333332</v>
      </c>
      <c r="G10" s="302">
        <v>14309.516666666665</v>
      </c>
      <c r="H10" s="302">
        <v>14625.116666666663</v>
      </c>
      <c r="I10" s="302">
        <v>14686.783333333331</v>
      </c>
      <c r="J10" s="302">
        <v>14782.916666666662</v>
      </c>
      <c r="K10" s="301">
        <v>14590.65</v>
      </c>
      <c r="L10" s="301">
        <v>14432.85</v>
      </c>
      <c r="M10" s="306"/>
    </row>
    <row r="11" spans="1:15">
      <c r="A11" s="300">
        <v>2</v>
      </c>
      <c r="B11" s="276" t="s">
        <v>220</v>
      </c>
      <c r="C11" s="303">
        <v>32339</v>
      </c>
      <c r="D11" s="278">
        <v>32154.266666666663</v>
      </c>
      <c r="E11" s="278">
        <v>31910.583333333325</v>
      </c>
      <c r="F11" s="278">
        <v>31482.166666666661</v>
      </c>
      <c r="G11" s="278">
        <v>31238.483333333323</v>
      </c>
      <c r="H11" s="278">
        <v>32582.683333333327</v>
      </c>
      <c r="I11" s="278">
        <v>32826.366666666661</v>
      </c>
      <c r="J11" s="278">
        <v>33254.783333333326</v>
      </c>
      <c r="K11" s="303">
        <v>32397.95</v>
      </c>
      <c r="L11" s="303">
        <v>31725.85</v>
      </c>
      <c r="M11" s="306"/>
    </row>
    <row r="12" spans="1:15">
      <c r="A12" s="300">
        <v>3</v>
      </c>
      <c r="B12" s="284" t="s">
        <v>221</v>
      </c>
      <c r="C12" s="303">
        <v>1754.6</v>
      </c>
      <c r="D12" s="278">
        <v>1747.55</v>
      </c>
      <c r="E12" s="278">
        <v>1734.5</v>
      </c>
      <c r="F12" s="278">
        <v>1714.4</v>
      </c>
      <c r="G12" s="278">
        <v>1701.3500000000001</v>
      </c>
      <c r="H12" s="278">
        <v>1767.6499999999999</v>
      </c>
      <c r="I12" s="278">
        <v>1780.6999999999996</v>
      </c>
      <c r="J12" s="278">
        <v>1800.7999999999997</v>
      </c>
      <c r="K12" s="303">
        <v>1760.6</v>
      </c>
      <c r="L12" s="303">
        <v>1727.45</v>
      </c>
      <c r="M12" s="306"/>
    </row>
    <row r="13" spans="1:15">
      <c r="A13" s="300">
        <v>4</v>
      </c>
      <c r="B13" s="276" t="s">
        <v>222</v>
      </c>
      <c r="C13" s="303">
        <v>3878.25</v>
      </c>
      <c r="D13" s="278">
        <v>3858.1333333333332</v>
      </c>
      <c r="E13" s="278">
        <v>3832.6166666666663</v>
      </c>
      <c r="F13" s="278">
        <v>3786.9833333333331</v>
      </c>
      <c r="G13" s="278">
        <v>3761.4666666666662</v>
      </c>
      <c r="H13" s="278">
        <v>3903.7666666666664</v>
      </c>
      <c r="I13" s="278">
        <v>3929.2833333333328</v>
      </c>
      <c r="J13" s="278">
        <v>3974.9166666666665</v>
      </c>
      <c r="K13" s="303">
        <v>3883.65</v>
      </c>
      <c r="L13" s="303">
        <v>3812.5</v>
      </c>
      <c r="M13" s="306"/>
    </row>
    <row r="14" spans="1:15">
      <c r="A14" s="300">
        <v>5</v>
      </c>
      <c r="B14" s="276" t="s">
        <v>223</v>
      </c>
      <c r="C14" s="303">
        <v>26982.1</v>
      </c>
      <c r="D14" s="278">
        <v>26971.45</v>
      </c>
      <c r="E14" s="278">
        <v>26815.65</v>
      </c>
      <c r="F14" s="278">
        <v>26649.200000000001</v>
      </c>
      <c r="G14" s="278">
        <v>26493.4</v>
      </c>
      <c r="H14" s="278">
        <v>27137.9</v>
      </c>
      <c r="I14" s="278">
        <v>27293.699999999997</v>
      </c>
      <c r="J14" s="278">
        <v>27460.15</v>
      </c>
      <c r="K14" s="303">
        <v>27127.25</v>
      </c>
      <c r="L14" s="303">
        <v>26805</v>
      </c>
      <c r="M14" s="306"/>
    </row>
    <row r="15" spans="1:15">
      <c r="A15" s="300">
        <v>6</v>
      </c>
      <c r="B15" s="276" t="s">
        <v>224</v>
      </c>
      <c r="C15" s="303">
        <v>3005.2</v>
      </c>
      <c r="D15" s="278">
        <v>2994.3666666666668</v>
      </c>
      <c r="E15" s="278">
        <v>2970.6833333333334</v>
      </c>
      <c r="F15" s="278">
        <v>2936.1666666666665</v>
      </c>
      <c r="G15" s="278">
        <v>2912.4833333333331</v>
      </c>
      <c r="H15" s="278">
        <v>3028.8833333333337</v>
      </c>
      <c r="I15" s="278">
        <v>3052.5666666666671</v>
      </c>
      <c r="J15" s="278">
        <v>3087.0833333333339</v>
      </c>
      <c r="K15" s="303">
        <v>3018.05</v>
      </c>
      <c r="L15" s="303">
        <v>2959.85</v>
      </c>
      <c r="M15" s="306"/>
    </row>
    <row r="16" spans="1:15">
      <c r="A16" s="300">
        <v>7</v>
      </c>
      <c r="B16" s="276" t="s">
        <v>225</v>
      </c>
      <c r="C16" s="303">
        <v>6427.7</v>
      </c>
      <c r="D16" s="278">
        <v>6403.4833333333327</v>
      </c>
      <c r="E16" s="278">
        <v>6346.866666666665</v>
      </c>
      <c r="F16" s="278">
        <v>6266.0333333333319</v>
      </c>
      <c r="G16" s="278">
        <v>6209.4166666666642</v>
      </c>
      <c r="H16" s="278">
        <v>6484.3166666666657</v>
      </c>
      <c r="I16" s="278">
        <v>6540.9333333333325</v>
      </c>
      <c r="J16" s="278">
        <v>6621.7666666666664</v>
      </c>
      <c r="K16" s="303">
        <v>6460.1</v>
      </c>
      <c r="L16" s="303">
        <v>6322.65</v>
      </c>
      <c r="M16" s="306"/>
    </row>
    <row r="17" spans="1:13">
      <c r="A17" s="300">
        <v>8</v>
      </c>
      <c r="B17" s="276" t="s">
        <v>802</v>
      </c>
      <c r="C17" s="276">
        <v>1283.05</v>
      </c>
      <c r="D17" s="278">
        <v>1293.7</v>
      </c>
      <c r="E17" s="278">
        <v>1267.3500000000001</v>
      </c>
      <c r="F17" s="278">
        <v>1251.6500000000001</v>
      </c>
      <c r="G17" s="278">
        <v>1225.3000000000002</v>
      </c>
      <c r="H17" s="278">
        <v>1309.4000000000001</v>
      </c>
      <c r="I17" s="278">
        <v>1335.75</v>
      </c>
      <c r="J17" s="278">
        <v>1351.45</v>
      </c>
      <c r="K17" s="276">
        <v>1320.05</v>
      </c>
      <c r="L17" s="276">
        <v>1278</v>
      </c>
      <c r="M17" s="276">
        <v>4.4059600000000003</v>
      </c>
    </row>
    <row r="18" spans="1:13">
      <c r="A18" s="300">
        <v>9</v>
      </c>
      <c r="B18" s="276" t="s">
        <v>295</v>
      </c>
      <c r="C18" s="276">
        <v>15405.4</v>
      </c>
      <c r="D18" s="278">
        <v>15451.75</v>
      </c>
      <c r="E18" s="278">
        <v>15336.65</v>
      </c>
      <c r="F18" s="278">
        <v>15267.9</v>
      </c>
      <c r="G18" s="278">
        <v>15152.8</v>
      </c>
      <c r="H18" s="278">
        <v>15520.5</v>
      </c>
      <c r="I18" s="278">
        <v>15635.599999999999</v>
      </c>
      <c r="J18" s="278">
        <v>15704.35</v>
      </c>
      <c r="K18" s="276">
        <v>15566.85</v>
      </c>
      <c r="L18" s="276">
        <v>15383</v>
      </c>
      <c r="M18" s="276">
        <v>0.21062</v>
      </c>
    </row>
    <row r="19" spans="1:13">
      <c r="A19" s="300">
        <v>10</v>
      </c>
      <c r="B19" s="276" t="s">
        <v>227</v>
      </c>
      <c r="C19" s="276">
        <v>90.45</v>
      </c>
      <c r="D19" s="278">
        <v>90</v>
      </c>
      <c r="E19" s="278">
        <v>87.75</v>
      </c>
      <c r="F19" s="278">
        <v>85.05</v>
      </c>
      <c r="G19" s="278">
        <v>82.8</v>
      </c>
      <c r="H19" s="278">
        <v>92.7</v>
      </c>
      <c r="I19" s="278">
        <v>94.95</v>
      </c>
      <c r="J19" s="278">
        <v>97.65</v>
      </c>
      <c r="K19" s="276">
        <v>92.25</v>
      </c>
      <c r="L19" s="276">
        <v>87.3</v>
      </c>
      <c r="M19" s="276">
        <v>25.18994</v>
      </c>
    </row>
    <row r="20" spans="1:13">
      <c r="A20" s="300">
        <v>11</v>
      </c>
      <c r="B20" s="276" t="s">
        <v>228</v>
      </c>
      <c r="C20" s="276">
        <v>174.55</v>
      </c>
      <c r="D20" s="278">
        <v>172.61666666666667</v>
      </c>
      <c r="E20" s="278">
        <v>169.33333333333334</v>
      </c>
      <c r="F20" s="278">
        <v>164.11666666666667</v>
      </c>
      <c r="G20" s="278">
        <v>160.83333333333334</v>
      </c>
      <c r="H20" s="278">
        <v>177.83333333333334</v>
      </c>
      <c r="I20" s="278">
        <v>181.11666666666665</v>
      </c>
      <c r="J20" s="278">
        <v>186.33333333333334</v>
      </c>
      <c r="K20" s="276">
        <v>175.9</v>
      </c>
      <c r="L20" s="276">
        <v>167.4</v>
      </c>
      <c r="M20" s="276">
        <v>52.154559999999996</v>
      </c>
    </row>
    <row r="21" spans="1:13">
      <c r="A21" s="300">
        <v>12</v>
      </c>
      <c r="B21" s="276" t="s">
        <v>38</v>
      </c>
      <c r="C21" s="276">
        <v>1795.1</v>
      </c>
      <c r="D21" s="278">
        <v>1794.7333333333333</v>
      </c>
      <c r="E21" s="278">
        <v>1775.4666666666667</v>
      </c>
      <c r="F21" s="278">
        <v>1755.8333333333333</v>
      </c>
      <c r="G21" s="278">
        <v>1736.5666666666666</v>
      </c>
      <c r="H21" s="278">
        <v>1814.3666666666668</v>
      </c>
      <c r="I21" s="278">
        <v>1833.6333333333337</v>
      </c>
      <c r="J21" s="278">
        <v>1853.2666666666669</v>
      </c>
      <c r="K21" s="276">
        <v>1814</v>
      </c>
      <c r="L21" s="276">
        <v>1775.1</v>
      </c>
      <c r="M21" s="276">
        <v>15.05259</v>
      </c>
    </row>
    <row r="22" spans="1:13">
      <c r="A22" s="300">
        <v>13</v>
      </c>
      <c r="B22" s="276" t="s">
        <v>296</v>
      </c>
      <c r="C22" s="276">
        <v>365.9</v>
      </c>
      <c r="D22" s="278">
        <v>366.63333333333338</v>
      </c>
      <c r="E22" s="278">
        <v>363.26666666666677</v>
      </c>
      <c r="F22" s="278">
        <v>360.63333333333338</v>
      </c>
      <c r="G22" s="278">
        <v>357.26666666666677</v>
      </c>
      <c r="H22" s="278">
        <v>369.26666666666677</v>
      </c>
      <c r="I22" s="278">
        <v>372.63333333333344</v>
      </c>
      <c r="J22" s="278">
        <v>375.26666666666677</v>
      </c>
      <c r="K22" s="276">
        <v>370</v>
      </c>
      <c r="L22" s="276">
        <v>364</v>
      </c>
      <c r="M22" s="276">
        <v>11.668710000000001</v>
      </c>
    </row>
    <row r="23" spans="1:13">
      <c r="A23" s="300">
        <v>14</v>
      </c>
      <c r="B23" s="276" t="s">
        <v>41</v>
      </c>
      <c r="C23" s="276">
        <v>511.25</v>
      </c>
      <c r="D23" s="278">
        <v>511.48333333333335</v>
      </c>
      <c r="E23" s="278">
        <v>502.31666666666672</v>
      </c>
      <c r="F23" s="278">
        <v>493.38333333333338</v>
      </c>
      <c r="G23" s="278">
        <v>484.21666666666675</v>
      </c>
      <c r="H23" s="278">
        <v>520.41666666666674</v>
      </c>
      <c r="I23" s="278">
        <v>529.58333333333326</v>
      </c>
      <c r="J23" s="278">
        <v>538.51666666666665</v>
      </c>
      <c r="K23" s="276">
        <v>520.65</v>
      </c>
      <c r="L23" s="276">
        <v>502.55</v>
      </c>
      <c r="M23" s="276">
        <v>67.513750000000002</v>
      </c>
    </row>
    <row r="24" spans="1:13">
      <c r="A24" s="300">
        <v>15</v>
      </c>
      <c r="B24" s="276" t="s">
        <v>43</v>
      </c>
      <c r="C24" s="276">
        <v>55.7</v>
      </c>
      <c r="D24" s="278">
        <v>56.033333333333331</v>
      </c>
      <c r="E24" s="278">
        <v>54.666666666666664</v>
      </c>
      <c r="F24" s="278">
        <v>53.633333333333333</v>
      </c>
      <c r="G24" s="278">
        <v>52.266666666666666</v>
      </c>
      <c r="H24" s="278">
        <v>57.066666666666663</v>
      </c>
      <c r="I24" s="278">
        <v>58.433333333333337</v>
      </c>
      <c r="J24" s="278">
        <v>59.466666666666661</v>
      </c>
      <c r="K24" s="276">
        <v>57.4</v>
      </c>
      <c r="L24" s="276">
        <v>55</v>
      </c>
      <c r="M24" s="276">
        <v>132.72570999999999</v>
      </c>
    </row>
    <row r="25" spans="1:13">
      <c r="A25" s="300">
        <v>16</v>
      </c>
      <c r="B25" s="276" t="s">
        <v>298</v>
      </c>
      <c r="C25" s="276">
        <v>450</v>
      </c>
      <c r="D25" s="278">
        <v>451.68333333333334</v>
      </c>
      <c r="E25" s="278">
        <v>445.4666666666667</v>
      </c>
      <c r="F25" s="278">
        <v>440.93333333333334</v>
      </c>
      <c r="G25" s="278">
        <v>434.7166666666667</v>
      </c>
      <c r="H25" s="278">
        <v>456.2166666666667</v>
      </c>
      <c r="I25" s="278">
        <v>462.43333333333328</v>
      </c>
      <c r="J25" s="278">
        <v>466.9666666666667</v>
      </c>
      <c r="K25" s="276">
        <v>457.9</v>
      </c>
      <c r="L25" s="276">
        <v>447.15</v>
      </c>
      <c r="M25" s="276">
        <v>3.2282299999999999</v>
      </c>
    </row>
    <row r="26" spans="1:13">
      <c r="A26" s="300">
        <v>17</v>
      </c>
      <c r="B26" s="276" t="s">
        <v>229</v>
      </c>
      <c r="C26" s="276">
        <v>1820.3</v>
      </c>
      <c r="D26" s="278">
        <v>1817.0666666666666</v>
      </c>
      <c r="E26" s="278">
        <v>1789.2333333333331</v>
      </c>
      <c r="F26" s="278">
        <v>1758.1666666666665</v>
      </c>
      <c r="G26" s="278">
        <v>1730.333333333333</v>
      </c>
      <c r="H26" s="278">
        <v>1848.1333333333332</v>
      </c>
      <c r="I26" s="278">
        <v>1875.9666666666667</v>
      </c>
      <c r="J26" s="278">
        <v>1907.0333333333333</v>
      </c>
      <c r="K26" s="276">
        <v>1844.9</v>
      </c>
      <c r="L26" s="276">
        <v>1786</v>
      </c>
      <c r="M26" s="276">
        <v>1.2335400000000001</v>
      </c>
    </row>
    <row r="27" spans="1:13">
      <c r="A27" s="300">
        <v>18</v>
      </c>
      <c r="B27" s="276" t="s">
        <v>230</v>
      </c>
      <c r="C27" s="276">
        <v>3062.35</v>
      </c>
      <c r="D27" s="278">
        <v>3073.1666666666665</v>
      </c>
      <c r="E27" s="278">
        <v>2997.333333333333</v>
      </c>
      <c r="F27" s="278">
        <v>2932.3166666666666</v>
      </c>
      <c r="G27" s="278">
        <v>2856.4833333333331</v>
      </c>
      <c r="H27" s="278">
        <v>3138.1833333333329</v>
      </c>
      <c r="I27" s="278">
        <v>3214.016666666666</v>
      </c>
      <c r="J27" s="278">
        <v>3279.0333333333328</v>
      </c>
      <c r="K27" s="276">
        <v>3149</v>
      </c>
      <c r="L27" s="276">
        <v>3008.15</v>
      </c>
      <c r="M27" s="276">
        <v>2.58711</v>
      </c>
    </row>
    <row r="28" spans="1:13">
      <c r="A28" s="300">
        <v>19</v>
      </c>
      <c r="B28" s="276" t="s">
        <v>45</v>
      </c>
      <c r="C28" s="276">
        <v>994.95</v>
      </c>
      <c r="D28" s="278">
        <v>1000.4666666666667</v>
      </c>
      <c r="E28" s="278">
        <v>984.73333333333335</v>
      </c>
      <c r="F28" s="278">
        <v>974.51666666666665</v>
      </c>
      <c r="G28" s="278">
        <v>958.7833333333333</v>
      </c>
      <c r="H28" s="278">
        <v>1010.6833333333334</v>
      </c>
      <c r="I28" s="278">
        <v>1026.4166666666667</v>
      </c>
      <c r="J28" s="278">
        <v>1036.6333333333334</v>
      </c>
      <c r="K28" s="276">
        <v>1016.2</v>
      </c>
      <c r="L28" s="276">
        <v>990.25</v>
      </c>
      <c r="M28" s="276">
        <v>9.5261899999999997</v>
      </c>
    </row>
    <row r="29" spans="1:13">
      <c r="A29" s="300">
        <v>20</v>
      </c>
      <c r="B29" s="276" t="s">
        <v>46</v>
      </c>
      <c r="C29" s="276">
        <v>268.10000000000002</v>
      </c>
      <c r="D29" s="278">
        <v>269.8</v>
      </c>
      <c r="E29" s="278">
        <v>265</v>
      </c>
      <c r="F29" s="278">
        <v>261.89999999999998</v>
      </c>
      <c r="G29" s="278">
        <v>257.09999999999997</v>
      </c>
      <c r="H29" s="278">
        <v>272.90000000000003</v>
      </c>
      <c r="I29" s="278">
        <v>277.7000000000001</v>
      </c>
      <c r="J29" s="278">
        <v>280.80000000000007</v>
      </c>
      <c r="K29" s="276">
        <v>274.60000000000002</v>
      </c>
      <c r="L29" s="276">
        <v>266.7</v>
      </c>
      <c r="M29" s="276">
        <v>59.973550000000003</v>
      </c>
    </row>
    <row r="30" spans="1:13">
      <c r="A30" s="300">
        <v>21</v>
      </c>
      <c r="B30" s="276" t="s">
        <v>47</v>
      </c>
      <c r="C30" s="276">
        <v>2517.25</v>
      </c>
      <c r="D30" s="278">
        <v>2536.8166666666666</v>
      </c>
      <c r="E30" s="278">
        <v>2488.6333333333332</v>
      </c>
      <c r="F30" s="278">
        <v>2460.0166666666664</v>
      </c>
      <c r="G30" s="278">
        <v>2411.833333333333</v>
      </c>
      <c r="H30" s="278">
        <v>2565.4333333333334</v>
      </c>
      <c r="I30" s="278">
        <v>2613.6166666666668</v>
      </c>
      <c r="J30" s="278">
        <v>2642.2333333333336</v>
      </c>
      <c r="K30" s="276">
        <v>2585</v>
      </c>
      <c r="L30" s="276">
        <v>2508.1999999999998</v>
      </c>
      <c r="M30" s="276">
        <v>5.0001199999999999</v>
      </c>
    </row>
    <row r="31" spans="1:13">
      <c r="A31" s="300">
        <v>22</v>
      </c>
      <c r="B31" s="276" t="s">
        <v>48</v>
      </c>
      <c r="C31" s="276">
        <v>192.85</v>
      </c>
      <c r="D31" s="278">
        <v>194.51666666666665</v>
      </c>
      <c r="E31" s="278">
        <v>190.2833333333333</v>
      </c>
      <c r="F31" s="278">
        <v>187.71666666666664</v>
      </c>
      <c r="G31" s="278">
        <v>183.48333333333329</v>
      </c>
      <c r="H31" s="278">
        <v>197.08333333333331</v>
      </c>
      <c r="I31" s="278">
        <v>201.31666666666666</v>
      </c>
      <c r="J31" s="278">
        <v>203.88333333333333</v>
      </c>
      <c r="K31" s="276">
        <v>198.75</v>
      </c>
      <c r="L31" s="276">
        <v>191.95</v>
      </c>
      <c r="M31" s="276">
        <v>87.955730000000003</v>
      </c>
    </row>
    <row r="32" spans="1:13">
      <c r="A32" s="300">
        <v>23</v>
      </c>
      <c r="B32" s="276" t="s">
        <v>49</v>
      </c>
      <c r="C32" s="276">
        <v>121.6</v>
      </c>
      <c r="D32" s="278">
        <v>120.88333333333333</v>
      </c>
      <c r="E32" s="278">
        <v>116.26666666666665</v>
      </c>
      <c r="F32" s="278">
        <v>110.93333333333332</v>
      </c>
      <c r="G32" s="278">
        <v>106.31666666666665</v>
      </c>
      <c r="H32" s="278">
        <v>126.21666666666665</v>
      </c>
      <c r="I32" s="278">
        <v>130.83333333333331</v>
      </c>
      <c r="J32" s="278">
        <v>136.16666666666666</v>
      </c>
      <c r="K32" s="276">
        <v>125.5</v>
      </c>
      <c r="L32" s="276">
        <v>115.55</v>
      </c>
      <c r="M32" s="276">
        <v>836.19037000000003</v>
      </c>
    </row>
    <row r="33" spans="1:13">
      <c r="A33" s="300">
        <v>24</v>
      </c>
      <c r="B33" s="276" t="s">
        <v>51</v>
      </c>
      <c r="C33" s="276">
        <v>2720.55</v>
      </c>
      <c r="D33" s="278">
        <v>2760.9</v>
      </c>
      <c r="E33" s="278">
        <v>2671.8</v>
      </c>
      <c r="F33" s="278">
        <v>2623.05</v>
      </c>
      <c r="G33" s="278">
        <v>2533.9500000000003</v>
      </c>
      <c r="H33" s="278">
        <v>2809.65</v>
      </c>
      <c r="I33" s="278">
        <v>2898.7499999999995</v>
      </c>
      <c r="J33" s="278">
        <v>2947.5</v>
      </c>
      <c r="K33" s="276">
        <v>2850</v>
      </c>
      <c r="L33" s="276">
        <v>2712.15</v>
      </c>
      <c r="M33" s="276">
        <v>66.748900000000006</v>
      </c>
    </row>
    <row r="34" spans="1:13">
      <c r="A34" s="300">
        <v>25</v>
      </c>
      <c r="B34" s="276" t="s">
        <v>226</v>
      </c>
      <c r="C34" s="276">
        <v>904.85</v>
      </c>
      <c r="D34" s="278">
        <v>902.6</v>
      </c>
      <c r="E34" s="278">
        <v>897.2</v>
      </c>
      <c r="F34" s="278">
        <v>889.55000000000007</v>
      </c>
      <c r="G34" s="278">
        <v>884.15000000000009</v>
      </c>
      <c r="H34" s="278">
        <v>910.25</v>
      </c>
      <c r="I34" s="278">
        <v>915.64999999999986</v>
      </c>
      <c r="J34" s="278">
        <v>923.3</v>
      </c>
      <c r="K34" s="276">
        <v>908</v>
      </c>
      <c r="L34" s="276">
        <v>894.95</v>
      </c>
      <c r="M34" s="276">
        <v>4.7269699999999997</v>
      </c>
    </row>
    <row r="35" spans="1:13">
      <c r="A35" s="300">
        <v>26</v>
      </c>
      <c r="B35" s="276" t="s">
        <v>53</v>
      </c>
      <c r="C35" s="276">
        <v>958.25</v>
      </c>
      <c r="D35" s="278">
        <v>961.98333333333323</v>
      </c>
      <c r="E35" s="278">
        <v>948.96666666666647</v>
      </c>
      <c r="F35" s="278">
        <v>939.68333333333328</v>
      </c>
      <c r="G35" s="278">
        <v>926.66666666666652</v>
      </c>
      <c r="H35" s="278">
        <v>971.26666666666642</v>
      </c>
      <c r="I35" s="278">
        <v>984.28333333333308</v>
      </c>
      <c r="J35" s="278">
        <v>993.56666666666638</v>
      </c>
      <c r="K35" s="276">
        <v>975</v>
      </c>
      <c r="L35" s="276">
        <v>952.7</v>
      </c>
      <c r="M35" s="276">
        <v>22.19387</v>
      </c>
    </row>
    <row r="36" spans="1:13">
      <c r="A36" s="300">
        <v>27</v>
      </c>
      <c r="B36" s="276" t="s">
        <v>55</v>
      </c>
      <c r="C36" s="276">
        <v>675.7</v>
      </c>
      <c r="D36" s="278">
        <v>673.31666666666672</v>
      </c>
      <c r="E36" s="278">
        <v>661.63333333333344</v>
      </c>
      <c r="F36" s="278">
        <v>647.56666666666672</v>
      </c>
      <c r="G36" s="278">
        <v>635.88333333333344</v>
      </c>
      <c r="H36" s="278">
        <v>687.38333333333344</v>
      </c>
      <c r="I36" s="278">
        <v>699.06666666666661</v>
      </c>
      <c r="J36" s="278">
        <v>713.13333333333344</v>
      </c>
      <c r="K36" s="276">
        <v>685</v>
      </c>
      <c r="L36" s="276">
        <v>659.25</v>
      </c>
      <c r="M36" s="276">
        <v>133.01893000000001</v>
      </c>
    </row>
    <row r="37" spans="1:13">
      <c r="A37" s="300">
        <v>28</v>
      </c>
      <c r="B37" s="276" t="s">
        <v>56</v>
      </c>
      <c r="C37" s="276">
        <v>3624.25</v>
      </c>
      <c r="D37" s="278">
        <v>3608.3833333333332</v>
      </c>
      <c r="E37" s="278">
        <v>3573.9666666666662</v>
      </c>
      <c r="F37" s="278">
        <v>3523.6833333333329</v>
      </c>
      <c r="G37" s="278">
        <v>3489.266666666666</v>
      </c>
      <c r="H37" s="278">
        <v>3658.6666666666665</v>
      </c>
      <c r="I37" s="278">
        <v>3693.0833333333335</v>
      </c>
      <c r="J37" s="278">
        <v>3743.3666666666668</v>
      </c>
      <c r="K37" s="276">
        <v>3642.8</v>
      </c>
      <c r="L37" s="276">
        <v>3558.1</v>
      </c>
      <c r="M37" s="276">
        <v>8.6326999999999998</v>
      </c>
    </row>
    <row r="38" spans="1:13">
      <c r="A38" s="300">
        <v>29</v>
      </c>
      <c r="B38" s="276" t="s">
        <v>58</v>
      </c>
      <c r="C38" s="276">
        <v>8959</v>
      </c>
      <c r="D38" s="278">
        <v>8983.8000000000011</v>
      </c>
      <c r="E38" s="278">
        <v>8897.7000000000025</v>
      </c>
      <c r="F38" s="278">
        <v>8836.4000000000015</v>
      </c>
      <c r="G38" s="278">
        <v>8750.3000000000029</v>
      </c>
      <c r="H38" s="278">
        <v>9045.1000000000022</v>
      </c>
      <c r="I38" s="278">
        <v>9131.2000000000007</v>
      </c>
      <c r="J38" s="278">
        <v>9192.5000000000018</v>
      </c>
      <c r="K38" s="276">
        <v>9069.9</v>
      </c>
      <c r="L38" s="276">
        <v>8922.5</v>
      </c>
      <c r="M38" s="276">
        <v>5.7704500000000003</v>
      </c>
    </row>
    <row r="39" spans="1:13">
      <c r="A39" s="300">
        <v>30</v>
      </c>
      <c r="B39" s="276" t="s">
        <v>232</v>
      </c>
      <c r="C39" s="276">
        <v>3187.65</v>
      </c>
      <c r="D39" s="278">
        <v>3189.6</v>
      </c>
      <c r="E39" s="278">
        <v>3139.2</v>
      </c>
      <c r="F39" s="278">
        <v>3090.75</v>
      </c>
      <c r="G39" s="278">
        <v>3040.35</v>
      </c>
      <c r="H39" s="278">
        <v>3238.0499999999997</v>
      </c>
      <c r="I39" s="278">
        <v>3288.4500000000003</v>
      </c>
      <c r="J39" s="278">
        <v>3336.8999999999996</v>
      </c>
      <c r="K39" s="276">
        <v>3240</v>
      </c>
      <c r="L39" s="276">
        <v>3141.15</v>
      </c>
      <c r="M39" s="276">
        <v>1.21286</v>
      </c>
    </row>
    <row r="40" spans="1:13">
      <c r="A40" s="300">
        <v>31</v>
      </c>
      <c r="B40" s="276" t="s">
        <v>59</v>
      </c>
      <c r="C40" s="276">
        <v>5042.2</v>
      </c>
      <c r="D40" s="278">
        <v>5030.7333333333336</v>
      </c>
      <c r="E40" s="278">
        <v>4962.4666666666672</v>
      </c>
      <c r="F40" s="278">
        <v>4882.7333333333336</v>
      </c>
      <c r="G40" s="278">
        <v>4814.4666666666672</v>
      </c>
      <c r="H40" s="278">
        <v>5110.4666666666672</v>
      </c>
      <c r="I40" s="278">
        <v>5178.7333333333336</v>
      </c>
      <c r="J40" s="278">
        <v>5258.4666666666672</v>
      </c>
      <c r="K40" s="276">
        <v>5099</v>
      </c>
      <c r="L40" s="276">
        <v>4951</v>
      </c>
      <c r="M40" s="276">
        <v>33.359079999999999</v>
      </c>
    </row>
    <row r="41" spans="1:13">
      <c r="A41" s="300">
        <v>32</v>
      </c>
      <c r="B41" s="276" t="s">
        <v>60</v>
      </c>
      <c r="C41" s="276">
        <v>1688.5</v>
      </c>
      <c r="D41" s="278">
        <v>1702.1833333333334</v>
      </c>
      <c r="E41" s="278">
        <v>1666.7166666666667</v>
      </c>
      <c r="F41" s="278">
        <v>1644.9333333333334</v>
      </c>
      <c r="G41" s="278">
        <v>1609.4666666666667</v>
      </c>
      <c r="H41" s="278">
        <v>1723.9666666666667</v>
      </c>
      <c r="I41" s="278">
        <v>1759.4333333333334</v>
      </c>
      <c r="J41" s="278">
        <v>1781.2166666666667</v>
      </c>
      <c r="K41" s="276">
        <v>1737.65</v>
      </c>
      <c r="L41" s="276">
        <v>1680.4</v>
      </c>
      <c r="M41" s="276">
        <v>6.2871800000000002</v>
      </c>
    </row>
    <row r="42" spans="1:13">
      <c r="A42" s="300">
        <v>33</v>
      </c>
      <c r="B42" s="276" t="s">
        <v>233</v>
      </c>
      <c r="C42" s="276">
        <v>391.45</v>
      </c>
      <c r="D42" s="278">
        <v>395.41666666666669</v>
      </c>
      <c r="E42" s="278">
        <v>384.33333333333337</v>
      </c>
      <c r="F42" s="278">
        <v>377.2166666666667</v>
      </c>
      <c r="G42" s="278">
        <v>366.13333333333338</v>
      </c>
      <c r="H42" s="278">
        <v>402.53333333333336</v>
      </c>
      <c r="I42" s="278">
        <v>413.61666666666673</v>
      </c>
      <c r="J42" s="278">
        <v>420.73333333333335</v>
      </c>
      <c r="K42" s="276">
        <v>406.5</v>
      </c>
      <c r="L42" s="276">
        <v>388.3</v>
      </c>
      <c r="M42" s="276">
        <v>202.67357999999999</v>
      </c>
    </row>
    <row r="43" spans="1:13">
      <c r="A43" s="300">
        <v>34</v>
      </c>
      <c r="B43" s="276" t="s">
        <v>61</v>
      </c>
      <c r="C43" s="276">
        <v>70.75</v>
      </c>
      <c r="D43" s="278">
        <v>68.516666666666666</v>
      </c>
      <c r="E43" s="278">
        <v>65.333333333333329</v>
      </c>
      <c r="F43" s="278">
        <v>59.916666666666664</v>
      </c>
      <c r="G43" s="278">
        <v>56.733333333333327</v>
      </c>
      <c r="H43" s="278">
        <v>73.933333333333337</v>
      </c>
      <c r="I43" s="278">
        <v>77.116666666666674</v>
      </c>
      <c r="J43" s="278">
        <v>82.533333333333331</v>
      </c>
      <c r="K43" s="276">
        <v>71.7</v>
      </c>
      <c r="L43" s="276">
        <v>63.1</v>
      </c>
      <c r="M43" s="276">
        <v>813.00070000000005</v>
      </c>
    </row>
    <row r="44" spans="1:13">
      <c r="A44" s="300">
        <v>35</v>
      </c>
      <c r="B44" s="276" t="s">
        <v>62</v>
      </c>
      <c r="C44" s="276">
        <v>53.9</v>
      </c>
      <c r="D44" s="278">
        <v>52.383333333333326</v>
      </c>
      <c r="E44" s="278">
        <v>50.066666666666649</v>
      </c>
      <c r="F44" s="278">
        <v>46.23333333333332</v>
      </c>
      <c r="G44" s="278">
        <v>43.916666666666643</v>
      </c>
      <c r="H44" s="278">
        <v>56.216666666666654</v>
      </c>
      <c r="I44" s="278">
        <v>58.533333333333331</v>
      </c>
      <c r="J44" s="278">
        <v>62.36666666666666</v>
      </c>
      <c r="K44" s="276">
        <v>54.7</v>
      </c>
      <c r="L44" s="276">
        <v>48.55</v>
      </c>
      <c r="M44" s="276">
        <v>147.86188000000001</v>
      </c>
    </row>
    <row r="45" spans="1:13">
      <c r="A45" s="300">
        <v>36</v>
      </c>
      <c r="B45" s="276" t="s">
        <v>63</v>
      </c>
      <c r="C45" s="276">
        <v>1624.25</v>
      </c>
      <c r="D45" s="278">
        <v>1633.8166666666666</v>
      </c>
      <c r="E45" s="278">
        <v>1608.6333333333332</v>
      </c>
      <c r="F45" s="278">
        <v>1593.0166666666667</v>
      </c>
      <c r="G45" s="278">
        <v>1567.8333333333333</v>
      </c>
      <c r="H45" s="278">
        <v>1649.4333333333332</v>
      </c>
      <c r="I45" s="278">
        <v>1674.6166666666666</v>
      </c>
      <c r="J45" s="278">
        <v>1690.2333333333331</v>
      </c>
      <c r="K45" s="276">
        <v>1659</v>
      </c>
      <c r="L45" s="276">
        <v>1618.2</v>
      </c>
      <c r="M45" s="276">
        <v>7.8912300000000002</v>
      </c>
    </row>
    <row r="46" spans="1:13">
      <c r="A46" s="300">
        <v>37</v>
      </c>
      <c r="B46" s="276" t="s">
        <v>234</v>
      </c>
      <c r="C46" s="276">
        <v>1316.7</v>
      </c>
      <c r="D46" s="278">
        <v>1310.6833333333334</v>
      </c>
      <c r="E46" s="278">
        <v>1286.5666666666668</v>
      </c>
      <c r="F46" s="278">
        <v>1256.4333333333334</v>
      </c>
      <c r="G46" s="278">
        <v>1232.3166666666668</v>
      </c>
      <c r="H46" s="278">
        <v>1340.8166666666668</v>
      </c>
      <c r="I46" s="278">
        <v>1364.9333333333336</v>
      </c>
      <c r="J46" s="278">
        <v>1395.0666666666668</v>
      </c>
      <c r="K46" s="276">
        <v>1334.8</v>
      </c>
      <c r="L46" s="276">
        <v>1280.55</v>
      </c>
      <c r="M46" s="276">
        <v>2.0420199999999999</v>
      </c>
    </row>
    <row r="47" spans="1:13">
      <c r="A47" s="300">
        <v>38</v>
      </c>
      <c r="B47" s="276" t="s">
        <v>65</v>
      </c>
      <c r="C47" s="276">
        <v>134.44999999999999</v>
      </c>
      <c r="D47" s="278">
        <v>134.6</v>
      </c>
      <c r="E47" s="278">
        <v>133.25</v>
      </c>
      <c r="F47" s="278">
        <v>132.05000000000001</v>
      </c>
      <c r="G47" s="278">
        <v>130.70000000000002</v>
      </c>
      <c r="H47" s="278">
        <v>135.79999999999998</v>
      </c>
      <c r="I47" s="278">
        <v>137.14999999999995</v>
      </c>
      <c r="J47" s="278">
        <v>138.34999999999997</v>
      </c>
      <c r="K47" s="276">
        <v>135.94999999999999</v>
      </c>
      <c r="L47" s="276">
        <v>133.4</v>
      </c>
      <c r="M47" s="276">
        <v>108.69410999999999</v>
      </c>
    </row>
    <row r="48" spans="1:13">
      <c r="A48" s="300">
        <v>39</v>
      </c>
      <c r="B48" s="276" t="s">
        <v>66</v>
      </c>
      <c r="C48" s="276">
        <v>803.15</v>
      </c>
      <c r="D48" s="278">
        <v>805.4666666666667</v>
      </c>
      <c r="E48" s="278">
        <v>796.28333333333342</v>
      </c>
      <c r="F48" s="278">
        <v>789.41666666666674</v>
      </c>
      <c r="G48" s="278">
        <v>780.23333333333346</v>
      </c>
      <c r="H48" s="278">
        <v>812.33333333333337</v>
      </c>
      <c r="I48" s="278">
        <v>821.51666666666677</v>
      </c>
      <c r="J48" s="278">
        <v>828.38333333333333</v>
      </c>
      <c r="K48" s="276">
        <v>814.65</v>
      </c>
      <c r="L48" s="276">
        <v>798.6</v>
      </c>
      <c r="M48" s="276">
        <v>5.9603099999999998</v>
      </c>
    </row>
    <row r="49" spans="1:13">
      <c r="A49" s="300">
        <v>40</v>
      </c>
      <c r="B49" s="276" t="s">
        <v>67</v>
      </c>
      <c r="C49" s="276">
        <v>621.4</v>
      </c>
      <c r="D49" s="278">
        <v>617.23333333333335</v>
      </c>
      <c r="E49" s="278">
        <v>609.4666666666667</v>
      </c>
      <c r="F49" s="278">
        <v>597.5333333333333</v>
      </c>
      <c r="G49" s="278">
        <v>589.76666666666665</v>
      </c>
      <c r="H49" s="278">
        <v>629.16666666666674</v>
      </c>
      <c r="I49" s="278">
        <v>636.93333333333339</v>
      </c>
      <c r="J49" s="278">
        <v>648.86666666666679</v>
      </c>
      <c r="K49" s="276">
        <v>625</v>
      </c>
      <c r="L49" s="276">
        <v>605.29999999999995</v>
      </c>
      <c r="M49" s="276">
        <v>23.481960000000001</v>
      </c>
    </row>
    <row r="50" spans="1:13">
      <c r="A50" s="300">
        <v>41</v>
      </c>
      <c r="B50" s="276" t="s">
        <v>69</v>
      </c>
      <c r="C50" s="276">
        <v>565.75</v>
      </c>
      <c r="D50" s="278">
        <v>559.91666666666663</v>
      </c>
      <c r="E50" s="278">
        <v>550.83333333333326</v>
      </c>
      <c r="F50" s="278">
        <v>535.91666666666663</v>
      </c>
      <c r="G50" s="278">
        <v>526.83333333333326</v>
      </c>
      <c r="H50" s="278">
        <v>574.83333333333326</v>
      </c>
      <c r="I50" s="278">
        <v>583.91666666666652</v>
      </c>
      <c r="J50" s="278">
        <v>598.83333333333326</v>
      </c>
      <c r="K50" s="276">
        <v>569</v>
      </c>
      <c r="L50" s="276">
        <v>545</v>
      </c>
      <c r="M50" s="276">
        <v>253.80555000000001</v>
      </c>
    </row>
    <row r="51" spans="1:13">
      <c r="A51" s="300">
        <v>42</v>
      </c>
      <c r="B51" s="276" t="s">
        <v>70</v>
      </c>
      <c r="C51" s="276">
        <v>39.35</v>
      </c>
      <c r="D51" s="278">
        <v>39.316666666666663</v>
      </c>
      <c r="E51" s="278">
        <v>38.633333333333326</v>
      </c>
      <c r="F51" s="278">
        <v>37.916666666666664</v>
      </c>
      <c r="G51" s="278">
        <v>37.233333333333327</v>
      </c>
      <c r="H51" s="278">
        <v>40.033333333333324</v>
      </c>
      <c r="I51" s="278">
        <v>40.716666666666661</v>
      </c>
      <c r="J51" s="278">
        <v>41.433333333333323</v>
      </c>
      <c r="K51" s="276">
        <v>40</v>
      </c>
      <c r="L51" s="276">
        <v>38.6</v>
      </c>
      <c r="M51" s="276">
        <v>378.60012999999998</v>
      </c>
    </row>
    <row r="52" spans="1:13">
      <c r="A52" s="300">
        <v>43</v>
      </c>
      <c r="B52" s="276" t="s">
        <v>71</v>
      </c>
      <c r="C52" s="276">
        <v>471.75</v>
      </c>
      <c r="D52" s="278">
        <v>470.73333333333335</v>
      </c>
      <c r="E52" s="278">
        <v>467.11666666666667</v>
      </c>
      <c r="F52" s="278">
        <v>462.48333333333335</v>
      </c>
      <c r="G52" s="278">
        <v>458.86666666666667</v>
      </c>
      <c r="H52" s="278">
        <v>475.36666666666667</v>
      </c>
      <c r="I52" s="278">
        <v>478.98333333333335</v>
      </c>
      <c r="J52" s="278">
        <v>483.61666666666667</v>
      </c>
      <c r="K52" s="276">
        <v>474.35</v>
      </c>
      <c r="L52" s="276">
        <v>466.1</v>
      </c>
      <c r="M52" s="276">
        <v>30.149100000000001</v>
      </c>
    </row>
    <row r="53" spans="1:13">
      <c r="A53" s="300">
        <v>44</v>
      </c>
      <c r="B53" s="276" t="s">
        <v>72</v>
      </c>
      <c r="C53" s="276">
        <v>14626.1</v>
      </c>
      <c r="D53" s="278">
        <v>14466.150000000001</v>
      </c>
      <c r="E53" s="278">
        <v>13982.850000000002</v>
      </c>
      <c r="F53" s="278">
        <v>13339.6</v>
      </c>
      <c r="G53" s="278">
        <v>12856.300000000001</v>
      </c>
      <c r="H53" s="278">
        <v>15109.400000000003</v>
      </c>
      <c r="I53" s="278">
        <v>15592.700000000003</v>
      </c>
      <c r="J53" s="278">
        <v>16235.950000000004</v>
      </c>
      <c r="K53" s="276">
        <v>14949.45</v>
      </c>
      <c r="L53" s="276">
        <v>13822.9</v>
      </c>
      <c r="M53" s="276">
        <v>1.9612499999999999</v>
      </c>
    </row>
    <row r="54" spans="1:13">
      <c r="A54" s="300">
        <v>45</v>
      </c>
      <c r="B54" s="276" t="s">
        <v>74</v>
      </c>
      <c r="C54" s="276">
        <v>402.55</v>
      </c>
      <c r="D54" s="278">
        <v>403</v>
      </c>
      <c r="E54" s="278">
        <v>397</v>
      </c>
      <c r="F54" s="278">
        <v>391.45</v>
      </c>
      <c r="G54" s="278">
        <v>385.45</v>
      </c>
      <c r="H54" s="278">
        <v>408.55</v>
      </c>
      <c r="I54" s="278">
        <v>414.55</v>
      </c>
      <c r="J54" s="278">
        <v>420.1</v>
      </c>
      <c r="K54" s="276">
        <v>409</v>
      </c>
      <c r="L54" s="276">
        <v>397.45</v>
      </c>
      <c r="M54" s="276">
        <v>83.31071</v>
      </c>
    </row>
    <row r="55" spans="1:13">
      <c r="A55" s="300">
        <v>46</v>
      </c>
      <c r="B55" s="276" t="s">
        <v>75</v>
      </c>
      <c r="C55" s="276">
        <v>3631.65</v>
      </c>
      <c r="D55" s="278">
        <v>3622.25</v>
      </c>
      <c r="E55" s="278">
        <v>3595.7</v>
      </c>
      <c r="F55" s="278">
        <v>3559.75</v>
      </c>
      <c r="G55" s="278">
        <v>3533.2</v>
      </c>
      <c r="H55" s="278">
        <v>3658.2</v>
      </c>
      <c r="I55" s="278">
        <v>3684.75</v>
      </c>
      <c r="J55" s="278">
        <v>3720.7</v>
      </c>
      <c r="K55" s="276">
        <v>3648.8</v>
      </c>
      <c r="L55" s="276">
        <v>3586.3</v>
      </c>
      <c r="M55" s="276">
        <v>8.9365299999999994</v>
      </c>
    </row>
    <row r="56" spans="1:13">
      <c r="A56" s="300">
        <v>47</v>
      </c>
      <c r="B56" s="276" t="s">
        <v>76</v>
      </c>
      <c r="C56" s="276">
        <v>490.35</v>
      </c>
      <c r="D56" s="278">
        <v>492.34999999999997</v>
      </c>
      <c r="E56" s="278">
        <v>487.44999999999993</v>
      </c>
      <c r="F56" s="278">
        <v>484.54999999999995</v>
      </c>
      <c r="G56" s="278">
        <v>479.64999999999992</v>
      </c>
      <c r="H56" s="278">
        <v>495.24999999999994</v>
      </c>
      <c r="I56" s="278">
        <v>500.14999999999992</v>
      </c>
      <c r="J56" s="278">
        <v>503.04999999999995</v>
      </c>
      <c r="K56" s="276">
        <v>497.25</v>
      </c>
      <c r="L56" s="276">
        <v>489.45</v>
      </c>
      <c r="M56" s="276">
        <v>25.349049999999998</v>
      </c>
    </row>
    <row r="57" spans="1:13">
      <c r="A57" s="300">
        <v>48</v>
      </c>
      <c r="B57" s="276" t="s">
        <v>77</v>
      </c>
      <c r="C57" s="276">
        <v>139.15</v>
      </c>
      <c r="D57" s="278">
        <v>135.76666666666668</v>
      </c>
      <c r="E57" s="278">
        <v>130.68333333333337</v>
      </c>
      <c r="F57" s="278">
        <v>122.21666666666668</v>
      </c>
      <c r="G57" s="278">
        <v>117.13333333333337</v>
      </c>
      <c r="H57" s="278">
        <v>144.23333333333335</v>
      </c>
      <c r="I57" s="278">
        <v>149.31666666666666</v>
      </c>
      <c r="J57" s="278">
        <v>157.78333333333336</v>
      </c>
      <c r="K57" s="276">
        <v>140.85</v>
      </c>
      <c r="L57" s="276">
        <v>127.3</v>
      </c>
      <c r="M57" s="276">
        <v>448.86667999999997</v>
      </c>
    </row>
    <row r="58" spans="1:13">
      <c r="A58" s="300">
        <v>49</v>
      </c>
      <c r="B58" s="276" t="s">
        <v>78</v>
      </c>
      <c r="C58" s="276">
        <v>128.05000000000001</v>
      </c>
      <c r="D58" s="278">
        <v>128.6</v>
      </c>
      <c r="E58" s="278">
        <v>126.75</v>
      </c>
      <c r="F58" s="278">
        <v>125.45</v>
      </c>
      <c r="G58" s="278">
        <v>123.60000000000001</v>
      </c>
      <c r="H58" s="278">
        <v>129.89999999999998</v>
      </c>
      <c r="I58" s="278">
        <v>131.74999999999994</v>
      </c>
      <c r="J58" s="278">
        <v>133.04999999999998</v>
      </c>
      <c r="K58" s="276">
        <v>130.44999999999999</v>
      </c>
      <c r="L58" s="276">
        <v>127.3</v>
      </c>
      <c r="M58" s="276">
        <v>38.617159999999998</v>
      </c>
    </row>
    <row r="59" spans="1:13">
      <c r="A59" s="300">
        <v>50</v>
      </c>
      <c r="B59" s="276" t="s">
        <v>81</v>
      </c>
      <c r="C59" s="276">
        <v>661.7</v>
      </c>
      <c r="D59" s="278">
        <v>653.0333333333333</v>
      </c>
      <c r="E59" s="278">
        <v>637.06666666666661</v>
      </c>
      <c r="F59" s="278">
        <v>612.43333333333328</v>
      </c>
      <c r="G59" s="278">
        <v>596.46666666666658</v>
      </c>
      <c r="H59" s="278">
        <v>677.66666666666663</v>
      </c>
      <c r="I59" s="278">
        <v>693.63333333333333</v>
      </c>
      <c r="J59" s="278">
        <v>718.26666666666665</v>
      </c>
      <c r="K59" s="276">
        <v>669</v>
      </c>
      <c r="L59" s="276">
        <v>628.4</v>
      </c>
      <c r="M59" s="276">
        <v>33.972160000000002</v>
      </c>
    </row>
    <row r="60" spans="1:13">
      <c r="A60" s="300">
        <v>51</v>
      </c>
      <c r="B60" s="276" t="s">
        <v>82</v>
      </c>
      <c r="C60" s="276">
        <v>443.05</v>
      </c>
      <c r="D60" s="278">
        <v>437.38333333333338</v>
      </c>
      <c r="E60" s="278">
        <v>423.76666666666677</v>
      </c>
      <c r="F60" s="278">
        <v>404.48333333333341</v>
      </c>
      <c r="G60" s="278">
        <v>390.86666666666679</v>
      </c>
      <c r="H60" s="278">
        <v>456.66666666666674</v>
      </c>
      <c r="I60" s="278">
        <v>470.28333333333342</v>
      </c>
      <c r="J60" s="278">
        <v>489.56666666666672</v>
      </c>
      <c r="K60" s="276">
        <v>451</v>
      </c>
      <c r="L60" s="276">
        <v>418.1</v>
      </c>
      <c r="M60" s="276">
        <v>61.875779999999999</v>
      </c>
    </row>
    <row r="61" spans="1:13">
      <c r="A61" s="300">
        <v>52</v>
      </c>
      <c r="B61" s="276" t="s">
        <v>83</v>
      </c>
      <c r="C61" s="276">
        <v>843.15</v>
      </c>
      <c r="D61" s="278">
        <v>849.58333333333337</v>
      </c>
      <c r="E61" s="278">
        <v>834.56666666666672</v>
      </c>
      <c r="F61" s="278">
        <v>825.98333333333335</v>
      </c>
      <c r="G61" s="278">
        <v>810.9666666666667</v>
      </c>
      <c r="H61" s="278">
        <v>858.16666666666674</v>
      </c>
      <c r="I61" s="278">
        <v>873.18333333333339</v>
      </c>
      <c r="J61" s="278">
        <v>881.76666666666677</v>
      </c>
      <c r="K61" s="276">
        <v>864.6</v>
      </c>
      <c r="L61" s="276">
        <v>841</v>
      </c>
      <c r="M61" s="276">
        <v>43.380099999999999</v>
      </c>
    </row>
    <row r="62" spans="1:13">
      <c r="A62" s="300">
        <v>53</v>
      </c>
      <c r="B62" s="276" t="s">
        <v>84</v>
      </c>
      <c r="C62" s="276">
        <v>146.65</v>
      </c>
      <c r="D62" s="278">
        <v>145.30000000000001</v>
      </c>
      <c r="E62" s="278">
        <v>143.05000000000001</v>
      </c>
      <c r="F62" s="278">
        <v>139.44999999999999</v>
      </c>
      <c r="G62" s="278">
        <v>137.19999999999999</v>
      </c>
      <c r="H62" s="278">
        <v>148.90000000000003</v>
      </c>
      <c r="I62" s="278">
        <v>151.15000000000003</v>
      </c>
      <c r="J62" s="278">
        <v>154.75000000000006</v>
      </c>
      <c r="K62" s="276">
        <v>147.55000000000001</v>
      </c>
      <c r="L62" s="276">
        <v>141.69999999999999</v>
      </c>
      <c r="M62" s="276">
        <v>284.33069999999998</v>
      </c>
    </row>
    <row r="63" spans="1:13">
      <c r="A63" s="300">
        <v>54</v>
      </c>
      <c r="B63" s="276" t="s">
        <v>3633</v>
      </c>
      <c r="C63" s="276">
        <v>2772.35</v>
      </c>
      <c r="D63" s="278">
        <v>2785.2000000000003</v>
      </c>
      <c r="E63" s="278">
        <v>2738.9000000000005</v>
      </c>
      <c r="F63" s="278">
        <v>2705.4500000000003</v>
      </c>
      <c r="G63" s="278">
        <v>2659.1500000000005</v>
      </c>
      <c r="H63" s="278">
        <v>2818.6500000000005</v>
      </c>
      <c r="I63" s="278">
        <v>2864.9500000000007</v>
      </c>
      <c r="J63" s="278">
        <v>2898.4000000000005</v>
      </c>
      <c r="K63" s="276">
        <v>2831.5</v>
      </c>
      <c r="L63" s="276">
        <v>2751.75</v>
      </c>
      <c r="M63" s="276">
        <v>2.2265600000000001</v>
      </c>
    </row>
    <row r="64" spans="1:13">
      <c r="A64" s="300">
        <v>55</v>
      </c>
      <c r="B64" s="276" t="s">
        <v>85</v>
      </c>
      <c r="C64" s="276">
        <v>1613.6</v>
      </c>
      <c r="D64" s="278">
        <v>1619.95</v>
      </c>
      <c r="E64" s="278">
        <v>1591</v>
      </c>
      <c r="F64" s="278">
        <v>1568.3999999999999</v>
      </c>
      <c r="G64" s="278">
        <v>1539.4499999999998</v>
      </c>
      <c r="H64" s="278">
        <v>1642.5500000000002</v>
      </c>
      <c r="I64" s="278">
        <v>1671.5000000000005</v>
      </c>
      <c r="J64" s="278">
        <v>1694.1000000000004</v>
      </c>
      <c r="K64" s="276">
        <v>1648.9</v>
      </c>
      <c r="L64" s="276">
        <v>1597.35</v>
      </c>
      <c r="M64" s="276">
        <v>5.9166100000000004</v>
      </c>
    </row>
    <row r="65" spans="1:13">
      <c r="A65" s="300">
        <v>56</v>
      </c>
      <c r="B65" s="276" t="s">
        <v>86</v>
      </c>
      <c r="C65" s="276">
        <v>445.6</v>
      </c>
      <c r="D65" s="278">
        <v>443.65000000000003</v>
      </c>
      <c r="E65" s="278">
        <v>437.50000000000006</v>
      </c>
      <c r="F65" s="278">
        <v>429.40000000000003</v>
      </c>
      <c r="G65" s="278">
        <v>423.25000000000006</v>
      </c>
      <c r="H65" s="278">
        <v>451.75000000000006</v>
      </c>
      <c r="I65" s="278">
        <v>457.90000000000003</v>
      </c>
      <c r="J65" s="278">
        <v>466.00000000000006</v>
      </c>
      <c r="K65" s="276">
        <v>449.8</v>
      </c>
      <c r="L65" s="276">
        <v>435.55</v>
      </c>
      <c r="M65" s="276">
        <v>42.22486</v>
      </c>
    </row>
    <row r="66" spans="1:13">
      <c r="A66" s="300">
        <v>57</v>
      </c>
      <c r="B66" s="276" t="s">
        <v>236</v>
      </c>
      <c r="C66" s="276">
        <v>813.95</v>
      </c>
      <c r="D66" s="278">
        <v>813.51666666666677</v>
      </c>
      <c r="E66" s="278">
        <v>810.43333333333351</v>
      </c>
      <c r="F66" s="278">
        <v>806.91666666666674</v>
      </c>
      <c r="G66" s="278">
        <v>803.83333333333348</v>
      </c>
      <c r="H66" s="278">
        <v>817.03333333333353</v>
      </c>
      <c r="I66" s="278">
        <v>820.11666666666679</v>
      </c>
      <c r="J66" s="278">
        <v>823.63333333333355</v>
      </c>
      <c r="K66" s="276">
        <v>816.6</v>
      </c>
      <c r="L66" s="276">
        <v>810</v>
      </c>
      <c r="M66" s="276">
        <v>5.5427</v>
      </c>
    </row>
    <row r="67" spans="1:13">
      <c r="A67" s="300">
        <v>58</v>
      </c>
      <c r="B67" s="276" t="s">
        <v>237</v>
      </c>
      <c r="C67" s="276">
        <v>403.3</v>
      </c>
      <c r="D67" s="278">
        <v>400.06666666666666</v>
      </c>
      <c r="E67" s="278">
        <v>394.73333333333335</v>
      </c>
      <c r="F67" s="278">
        <v>386.16666666666669</v>
      </c>
      <c r="G67" s="278">
        <v>380.83333333333337</v>
      </c>
      <c r="H67" s="278">
        <v>408.63333333333333</v>
      </c>
      <c r="I67" s="278">
        <v>413.9666666666667</v>
      </c>
      <c r="J67" s="278">
        <v>422.5333333333333</v>
      </c>
      <c r="K67" s="276">
        <v>405.4</v>
      </c>
      <c r="L67" s="276">
        <v>391.5</v>
      </c>
      <c r="M67" s="276">
        <v>10.56087</v>
      </c>
    </row>
    <row r="68" spans="1:13">
      <c r="A68" s="300">
        <v>59</v>
      </c>
      <c r="B68" s="276" t="s">
        <v>235</v>
      </c>
      <c r="C68" s="276">
        <v>178.9</v>
      </c>
      <c r="D68" s="278">
        <v>180.31666666666669</v>
      </c>
      <c r="E68" s="278">
        <v>176.18333333333339</v>
      </c>
      <c r="F68" s="278">
        <v>173.4666666666667</v>
      </c>
      <c r="G68" s="278">
        <v>169.3333333333334</v>
      </c>
      <c r="H68" s="278">
        <v>183.03333333333339</v>
      </c>
      <c r="I68" s="278">
        <v>187.16666666666666</v>
      </c>
      <c r="J68" s="278">
        <v>189.88333333333338</v>
      </c>
      <c r="K68" s="276">
        <v>184.45</v>
      </c>
      <c r="L68" s="276">
        <v>177.6</v>
      </c>
      <c r="M68" s="276">
        <v>31.31889</v>
      </c>
    </row>
    <row r="69" spans="1:13">
      <c r="A69" s="300">
        <v>60</v>
      </c>
      <c r="B69" s="276" t="s">
        <v>87</v>
      </c>
      <c r="C69" s="276">
        <v>623.20000000000005</v>
      </c>
      <c r="D69" s="278">
        <v>624.9666666666667</v>
      </c>
      <c r="E69" s="278">
        <v>617.68333333333339</v>
      </c>
      <c r="F69" s="278">
        <v>612.16666666666674</v>
      </c>
      <c r="G69" s="278">
        <v>604.88333333333344</v>
      </c>
      <c r="H69" s="278">
        <v>630.48333333333335</v>
      </c>
      <c r="I69" s="278">
        <v>637.76666666666665</v>
      </c>
      <c r="J69" s="278">
        <v>643.2833333333333</v>
      </c>
      <c r="K69" s="276">
        <v>632.25</v>
      </c>
      <c r="L69" s="276">
        <v>619.45000000000005</v>
      </c>
      <c r="M69" s="276">
        <v>15.981490000000001</v>
      </c>
    </row>
    <row r="70" spans="1:13">
      <c r="A70" s="300">
        <v>61</v>
      </c>
      <c r="B70" s="276" t="s">
        <v>88</v>
      </c>
      <c r="C70" s="276">
        <v>541</v>
      </c>
      <c r="D70" s="278">
        <v>543.4</v>
      </c>
      <c r="E70" s="278">
        <v>535.84999999999991</v>
      </c>
      <c r="F70" s="278">
        <v>530.69999999999993</v>
      </c>
      <c r="G70" s="278">
        <v>523.14999999999986</v>
      </c>
      <c r="H70" s="278">
        <v>548.54999999999995</v>
      </c>
      <c r="I70" s="278">
        <v>556.09999999999991</v>
      </c>
      <c r="J70" s="278">
        <v>561.25</v>
      </c>
      <c r="K70" s="276">
        <v>550.95000000000005</v>
      </c>
      <c r="L70" s="276">
        <v>538.25</v>
      </c>
      <c r="M70" s="276">
        <v>38.576369999999997</v>
      </c>
    </row>
    <row r="71" spans="1:13">
      <c r="A71" s="300">
        <v>62</v>
      </c>
      <c r="B71" s="276" t="s">
        <v>238</v>
      </c>
      <c r="C71" s="276">
        <v>1185.45</v>
      </c>
      <c r="D71" s="278">
        <v>1184.3999999999999</v>
      </c>
      <c r="E71" s="278">
        <v>1171.0999999999997</v>
      </c>
      <c r="F71" s="278">
        <v>1156.7499999999998</v>
      </c>
      <c r="G71" s="278">
        <v>1143.4499999999996</v>
      </c>
      <c r="H71" s="278">
        <v>1198.7499999999998</v>
      </c>
      <c r="I71" s="278">
        <v>1212.05</v>
      </c>
      <c r="J71" s="278">
        <v>1226.3999999999999</v>
      </c>
      <c r="K71" s="276">
        <v>1197.7</v>
      </c>
      <c r="L71" s="276">
        <v>1170.05</v>
      </c>
      <c r="M71" s="276">
        <v>0.48774000000000001</v>
      </c>
    </row>
    <row r="72" spans="1:13">
      <c r="A72" s="300">
        <v>63</v>
      </c>
      <c r="B72" s="276" t="s">
        <v>91</v>
      </c>
      <c r="C72" s="276">
        <v>3767.5</v>
      </c>
      <c r="D72" s="278">
        <v>3780.1166666666668</v>
      </c>
      <c r="E72" s="278">
        <v>3728.3833333333337</v>
      </c>
      <c r="F72" s="278">
        <v>3689.2666666666669</v>
      </c>
      <c r="G72" s="278">
        <v>3637.5333333333338</v>
      </c>
      <c r="H72" s="278">
        <v>3819.2333333333336</v>
      </c>
      <c r="I72" s="278">
        <v>3870.9666666666672</v>
      </c>
      <c r="J72" s="278">
        <v>3910.0833333333335</v>
      </c>
      <c r="K72" s="276">
        <v>3831.85</v>
      </c>
      <c r="L72" s="276">
        <v>3741</v>
      </c>
      <c r="M72" s="276">
        <v>7.5809100000000003</v>
      </c>
    </row>
    <row r="73" spans="1:13">
      <c r="A73" s="300">
        <v>64</v>
      </c>
      <c r="B73" s="276" t="s">
        <v>93</v>
      </c>
      <c r="C73" s="276">
        <v>267.55</v>
      </c>
      <c r="D73" s="278">
        <v>263.63333333333338</v>
      </c>
      <c r="E73" s="278">
        <v>248.91666666666674</v>
      </c>
      <c r="F73" s="278">
        <v>230.28333333333336</v>
      </c>
      <c r="G73" s="278">
        <v>215.56666666666672</v>
      </c>
      <c r="H73" s="278">
        <v>282.26666666666677</v>
      </c>
      <c r="I73" s="278">
        <v>296.98333333333335</v>
      </c>
      <c r="J73" s="278">
        <v>315.61666666666679</v>
      </c>
      <c r="K73" s="276">
        <v>278.35000000000002</v>
      </c>
      <c r="L73" s="276">
        <v>245</v>
      </c>
      <c r="M73" s="276">
        <v>556.56650000000002</v>
      </c>
    </row>
    <row r="74" spans="1:13">
      <c r="A74" s="300">
        <v>65</v>
      </c>
      <c r="B74" s="276" t="s">
        <v>231</v>
      </c>
      <c r="C74" s="276">
        <v>2998.2</v>
      </c>
      <c r="D74" s="278">
        <v>2982.3833333333332</v>
      </c>
      <c r="E74" s="278">
        <v>2955.2666666666664</v>
      </c>
      <c r="F74" s="278">
        <v>2912.333333333333</v>
      </c>
      <c r="G74" s="278">
        <v>2885.2166666666662</v>
      </c>
      <c r="H74" s="278">
        <v>3025.3166666666666</v>
      </c>
      <c r="I74" s="278">
        <v>3052.4333333333334</v>
      </c>
      <c r="J74" s="278">
        <v>3095.3666666666668</v>
      </c>
      <c r="K74" s="276">
        <v>3009.5</v>
      </c>
      <c r="L74" s="276">
        <v>2939.45</v>
      </c>
      <c r="M74" s="276">
        <v>10.817019999999999</v>
      </c>
    </row>
    <row r="75" spans="1:13">
      <c r="A75" s="300">
        <v>66</v>
      </c>
      <c r="B75" s="276" t="s">
        <v>94</v>
      </c>
      <c r="C75" s="276">
        <v>5353.85</v>
      </c>
      <c r="D75" s="278">
        <v>5375.5999999999995</v>
      </c>
      <c r="E75" s="278">
        <v>5307.6999999999989</v>
      </c>
      <c r="F75" s="278">
        <v>5261.5499999999993</v>
      </c>
      <c r="G75" s="278">
        <v>5193.6499999999987</v>
      </c>
      <c r="H75" s="278">
        <v>5421.7499999999991</v>
      </c>
      <c r="I75" s="278">
        <v>5489.6499999999987</v>
      </c>
      <c r="J75" s="278">
        <v>5535.7999999999993</v>
      </c>
      <c r="K75" s="276">
        <v>5443.5</v>
      </c>
      <c r="L75" s="276">
        <v>5329.45</v>
      </c>
      <c r="M75" s="276">
        <v>7.4837199999999999</v>
      </c>
    </row>
    <row r="76" spans="1:13">
      <c r="A76" s="300">
        <v>67</v>
      </c>
      <c r="B76" s="276" t="s">
        <v>239</v>
      </c>
      <c r="C76" s="276">
        <v>69.900000000000006</v>
      </c>
      <c r="D76" s="278">
        <v>69.966666666666683</v>
      </c>
      <c r="E76" s="278">
        <v>69.233333333333363</v>
      </c>
      <c r="F76" s="278">
        <v>68.566666666666677</v>
      </c>
      <c r="G76" s="278">
        <v>67.833333333333357</v>
      </c>
      <c r="H76" s="278">
        <v>70.633333333333368</v>
      </c>
      <c r="I76" s="278">
        <v>71.366666666666688</v>
      </c>
      <c r="J76" s="278">
        <v>72.033333333333374</v>
      </c>
      <c r="K76" s="276">
        <v>70.7</v>
      </c>
      <c r="L76" s="276">
        <v>69.3</v>
      </c>
      <c r="M76" s="276">
        <v>7.7117399999999998</v>
      </c>
    </row>
    <row r="77" spans="1:13">
      <c r="A77" s="300">
        <v>68</v>
      </c>
      <c r="B77" s="276" t="s">
        <v>95</v>
      </c>
      <c r="C77" s="276">
        <v>2881.65</v>
      </c>
      <c r="D77" s="278">
        <v>2869.2833333333328</v>
      </c>
      <c r="E77" s="278">
        <v>2789.5666666666657</v>
      </c>
      <c r="F77" s="278">
        <v>2697.4833333333327</v>
      </c>
      <c r="G77" s="278">
        <v>2617.7666666666655</v>
      </c>
      <c r="H77" s="278">
        <v>2961.3666666666659</v>
      </c>
      <c r="I77" s="278">
        <v>3041.083333333333</v>
      </c>
      <c r="J77" s="278">
        <v>3133.1666666666661</v>
      </c>
      <c r="K77" s="276">
        <v>2949</v>
      </c>
      <c r="L77" s="276">
        <v>2777.2</v>
      </c>
      <c r="M77" s="276">
        <v>48.299970000000002</v>
      </c>
    </row>
    <row r="78" spans="1:13">
      <c r="A78" s="300">
        <v>69</v>
      </c>
      <c r="B78" s="276" t="s">
        <v>240</v>
      </c>
      <c r="C78" s="276">
        <v>481.4</v>
      </c>
      <c r="D78" s="278">
        <v>479.3</v>
      </c>
      <c r="E78" s="278">
        <v>468.6</v>
      </c>
      <c r="F78" s="278">
        <v>455.8</v>
      </c>
      <c r="G78" s="278">
        <v>445.1</v>
      </c>
      <c r="H78" s="278">
        <v>492.1</v>
      </c>
      <c r="I78" s="278">
        <v>502.79999999999995</v>
      </c>
      <c r="J78" s="278">
        <v>515.6</v>
      </c>
      <c r="K78" s="276">
        <v>490</v>
      </c>
      <c r="L78" s="276">
        <v>466.5</v>
      </c>
      <c r="M78" s="276">
        <v>15.896409999999999</v>
      </c>
    </row>
    <row r="79" spans="1:13">
      <c r="A79" s="300">
        <v>70</v>
      </c>
      <c r="B79" s="276" t="s">
        <v>241</v>
      </c>
      <c r="C79" s="276">
        <v>1369</v>
      </c>
      <c r="D79" s="278">
        <v>1376</v>
      </c>
      <c r="E79" s="278">
        <v>1333.6</v>
      </c>
      <c r="F79" s="278">
        <v>1298.1999999999998</v>
      </c>
      <c r="G79" s="278">
        <v>1255.7999999999997</v>
      </c>
      <c r="H79" s="278">
        <v>1411.4</v>
      </c>
      <c r="I79" s="278">
        <v>1453.8000000000002</v>
      </c>
      <c r="J79" s="278">
        <v>1489.2000000000003</v>
      </c>
      <c r="K79" s="276">
        <v>1418.4</v>
      </c>
      <c r="L79" s="276">
        <v>1340.6</v>
      </c>
      <c r="M79" s="276">
        <v>1.33999</v>
      </c>
    </row>
    <row r="80" spans="1:13">
      <c r="A80" s="300">
        <v>71</v>
      </c>
      <c r="B80" s="276" t="s">
        <v>97</v>
      </c>
      <c r="C80" s="276">
        <v>1377.45</v>
      </c>
      <c r="D80" s="278">
        <v>1367.4833333333333</v>
      </c>
      <c r="E80" s="278">
        <v>1349.9666666666667</v>
      </c>
      <c r="F80" s="278">
        <v>1322.4833333333333</v>
      </c>
      <c r="G80" s="278">
        <v>1304.9666666666667</v>
      </c>
      <c r="H80" s="278">
        <v>1394.9666666666667</v>
      </c>
      <c r="I80" s="278">
        <v>1412.4833333333336</v>
      </c>
      <c r="J80" s="278">
        <v>1439.9666666666667</v>
      </c>
      <c r="K80" s="276">
        <v>1385</v>
      </c>
      <c r="L80" s="276">
        <v>1340</v>
      </c>
      <c r="M80" s="276">
        <v>17.572890000000001</v>
      </c>
    </row>
    <row r="81" spans="1:13">
      <c r="A81" s="300">
        <v>72</v>
      </c>
      <c r="B81" s="276" t="s">
        <v>98</v>
      </c>
      <c r="C81" s="276">
        <v>204.3</v>
      </c>
      <c r="D81" s="278">
        <v>203.4</v>
      </c>
      <c r="E81" s="278">
        <v>198.8</v>
      </c>
      <c r="F81" s="278">
        <v>193.3</v>
      </c>
      <c r="G81" s="278">
        <v>188.70000000000002</v>
      </c>
      <c r="H81" s="278">
        <v>208.9</v>
      </c>
      <c r="I81" s="278">
        <v>213.49999999999997</v>
      </c>
      <c r="J81" s="278">
        <v>219</v>
      </c>
      <c r="K81" s="276">
        <v>208</v>
      </c>
      <c r="L81" s="276">
        <v>197.9</v>
      </c>
      <c r="M81" s="276">
        <v>106.53636</v>
      </c>
    </row>
    <row r="82" spans="1:13">
      <c r="A82" s="300">
        <v>73</v>
      </c>
      <c r="B82" s="276" t="s">
        <v>99</v>
      </c>
      <c r="C82" s="276">
        <v>76.2</v>
      </c>
      <c r="D82" s="278">
        <v>75.516666666666666</v>
      </c>
      <c r="E82" s="278">
        <v>74.183333333333337</v>
      </c>
      <c r="F82" s="278">
        <v>72.166666666666671</v>
      </c>
      <c r="G82" s="278">
        <v>70.833333333333343</v>
      </c>
      <c r="H82" s="278">
        <v>77.533333333333331</v>
      </c>
      <c r="I82" s="278">
        <v>78.866666666666674</v>
      </c>
      <c r="J82" s="278">
        <v>80.883333333333326</v>
      </c>
      <c r="K82" s="276">
        <v>76.849999999999994</v>
      </c>
      <c r="L82" s="276">
        <v>73.5</v>
      </c>
      <c r="M82" s="276">
        <v>292.85428000000002</v>
      </c>
    </row>
    <row r="83" spans="1:13">
      <c r="A83" s="300">
        <v>74</v>
      </c>
      <c r="B83" s="276" t="s">
        <v>370</v>
      </c>
      <c r="C83" s="276">
        <v>171.8</v>
      </c>
      <c r="D83" s="278">
        <v>173.35</v>
      </c>
      <c r="E83" s="278">
        <v>169.6</v>
      </c>
      <c r="F83" s="278">
        <v>167.4</v>
      </c>
      <c r="G83" s="278">
        <v>163.65</v>
      </c>
      <c r="H83" s="278">
        <v>175.54999999999998</v>
      </c>
      <c r="I83" s="278">
        <v>179.29999999999998</v>
      </c>
      <c r="J83" s="278">
        <v>181.49999999999997</v>
      </c>
      <c r="K83" s="276">
        <v>177.1</v>
      </c>
      <c r="L83" s="276">
        <v>171.15</v>
      </c>
      <c r="M83" s="276">
        <v>32.701500000000003</v>
      </c>
    </row>
    <row r="84" spans="1:13">
      <c r="A84" s="300">
        <v>75</v>
      </c>
      <c r="B84" s="276" t="s">
        <v>244</v>
      </c>
      <c r="C84" s="276">
        <v>76.150000000000006</v>
      </c>
      <c r="D84" s="278">
        <v>76.416666666666671</v>
      </c>
      <c r="E84" s="278">
        <v>74.033333333333346</v>
      </c>
      <c r="F84" s="278">
        <v>71.916666666666671</v>
      </c>
      <c r="G84" s="278">
        <v>69.533333333333346</v>
      </c>
      <c r="H84" s="278">
        <v>78.533333333333346</v>
      </c>
      <c r="I84" s="278">
        <v>80.916666666666671</v>
      </c>
      <c r="J84" s="278">
        <v>83.033333333333346</v>
      </c>
      <c r="K84" s="276">
        <v>78.8</v>
      </c>
      <c r="L84" s="276">
        <v>74.3</v>
      </c>
      <c r="M84" s="276">
        <v>24.189959999999999</v>
      </c>
    </row>
    <row r="85" spans="1:13">
      <c r="A85" s="300">
        <v>76</v>
      </c>
      <c r="B85" s="276" t="s">
        <v>100</v>
      </c>
      <c r="C85" s="276">
        <v>141.4</v>
      </c>
      <c r="D85" s="278">
        <v>141.36666666666665</v>
      </c>
      <c r="E85" s="278">
        <v>139.23333333333329</v>
      </c>
      <c r="F85" s="278">
        <v>137.06666666666663</v>
      </c>
      <c r="G85" s="278">
        <v>134.93333333333328</v>
      </c>
      <c r="H85" s="278">
        <v>143.5333333333333</v>
      </c>
      <c r="I85" s="278">
        <v>145.66666666666669</v>
      </c>
      <c r="J85" s="278">
        <v>147.83333333333331</v>
      </c>
      <c r="K85" s="276">
        <v>143.5</v>
      </c>
      <c r="L85" s="276">
        <v>139.19999999999999</v>
      </c>
      <c r="M85" s="276">
        <v>650.57614999999998</v>
      </c>
    </row>
    <row r="86" spans="1:13">
      <c r="A86" s="300">
        <v>77</v>
      </c>
      <c r="B86" s="276" t="s">
        <v>245</v>
      </c>
      <c r="C86" s="276">
        <v>148.19999999999999</v>
      </c>
      <c r="D86" s="278">
        <v>148.23333333333332</v>
      </c>
      <c r="E86" s="278">
        <v>146.96666666666664</v>
      </c>
      <c r="F86" s="278">
        <v>145.73333333333332</v>
      </c>
      <c r="G86" s="278">
        <v>144.46666666666664</v>
      </c>
      <c r="H86" s="278">
        <v>149.46666666666664</v>
      </c>
      <c r="I86" s="278">
        <v>150.73333333333335</v>
      </c>
      <c r="J86" s="278">
        <v>151.96666666666664</v>
      </c>
      <c r="K86" s="276">
        <v>149.5</v>
      </c>
      <c r="L86" s="276">
        <v>147</v>
      </c>
      <c r="M86" s="276">
        <v>7.3825099999999999</v>
      </c>
    </row>
    <row r="87" spans="1:13">
      <c r="A87" s="300">
        <v>78</v>
      </c>
      <c r="B87" s="276" t="s">
        <v>101</v>
      </c>
      <c r="C87" s="276">
        <v>517.25</v>
      </c>
      <c r="D87" s="278">
        <v>521.61666666666667</v>
      </c>
      <c r="E87" s="278">
        <v>511.23333333333335</v>
      </c>
      <c r="F87" s="278">
        <v>505.2166666666667</v>
      </c>
      <c r="G87" s="278">
        <v>494.83333333333337</v>
      </c>
      <c r="H87" s="278">
        <v>527.63333333333333</v>
      </c>
      <c r="I87" s="278">
        <v>538.01666666666677</v>
      </c>
      <c r="J87" s="278">
        <v>544.0333333333333</v>
      </c>
      <c r="K87" s="276">
        <v>532</v>
      </c>
      <c r="L87" s="276">
        <v>515.6</v>
      </c>
      <c r="M87" s="276">
        <v>30.900040000000001</v>
      </c>
    </row>
    <row r="88" spans="1:13">
      <c r="A88" s="300">
        <v>79</v>
      </c>
      <c r="B88" s="276" t="s">
        <v>103</v>
      </c>
      <c r="C88" s="276">
        <v>27.1</v>
      </c>
      <c r="D88" s="278">
        <v>27.05</v>
      </c>
      <c r="E88" s="278">
        <v>26.75</v>
      </c>
      <c r="F88" s="278">
        <v>26.4</v>
      </c>
      <c r="G88" s="278">
        <v>26.099999999999998</v>
      </c>
      <c r="H88" s="278">
        <v>27.400000000000002</v>
      </c>
      <c r="I88" s="278">
        <v>27.700000000000006</v>
      </c>
      <c r="J88" s="278">
        <v>28.050000000000004</v>
      </c>
      <c r="K88" s="276">
        <v>27.35</v>
      </c>
      <c r="L88" s="276">
        <v>26.7</v>
      </c>
      <c r="M88" s="276">
        <v>110.71754</v>
      </c>
    </row>
    <row r="89" spans="1:13">
      <c r="A89" s="300">
        <v>80</v>
      </c>
      <c r="B89" s="276" t="s">
        <v>246</v>
      </c>
      <c r="C89" s="276">
        <v>528.95000000000005</v>
      </c>
      <c r="D89" s="278">
        <v>524.9</v>
      </c>
      <c r="E89" s="278">
        <v>519.15</v>
      </c>
      <c r="F89" s="278">
        <v>509.35</v>
      </c>
      <c r="G89" s="278">
        <v>503.6</v>
      </c>
      <c r="H89" s="278">
        <v>534.69999999999993</v>
      </c>
      <c r="I89" s="278">
        <v>540.44999999999993</v>
      </c>
      <c r="J89" s="278">
        <v>550.24999999999989</v>
      </c>
      <c r="K89" s="276">
        <v>530.65</v>
      </c>
      <c r="L89" s="276">
        <v>515.1</v>
      </c>
      <c r="M89" s="276">
        <v>1.90863</v>
      </c>
    </row>
    <row r="90" spans="1:13">
      <c r="A90" s="300">
        <v>81</v>
      </c>
      <c r="B90" s="276" t="s">
        <v>104</v>
      </c>
      <c r="C90" s="276">
        <v>762.2</v>
      </c>
      <c r="D90" s="278">
        <v>766.83333333333337</v>
      </c>
      <c r="E90" s="278">
        <v>755.66666666666674</v>
      </c>
      <c r="F90" s="278">
        <v>749.13333333333333</v>
      </c>
      <c r="G90" s="278">
        <v>737.9666666666667</v>
      </c>
      <c r="H90" s="278">
        <v>773.36666666666679</v>
      </c>
      <c r="I90" s="278">
        <v>784.53333333333353</v>
      </c>
      <c r="J90" s="278">
        <v>791.06666666666683</v>
      </c>
      <c r="K90" s="276">
        <v>778</v>
      </c>
      <c r="L90" s="276">
        <v>760.3</v>
      </c>
      <c r="M90" s="276">
        <v>17.137309999999999</v>
      </c>
    </row>
    <row r="91" spans="1:13">
      <c r="A91" s="300">
        <v>82</v>
      </c>
      <c r="B91" s="276" t="s">
        <v>247</v>
      </c>
      <c r="C91" s="276">
        <v>434.55</v>
      </c>
      <c r="D91" s="278">
        <v>433.90000000000003</v>
      </c>
      <c r="E91" s="278">
        <v>429.25000000000006</v>
      </c>
      <c r="F91" s="278">
        <v>423.95000000000005</v>
      </c>
      <c r="G91" s="278">
        <v>419.30000000000007</v>
      </c>
      <c r="H91" s="278">
        <v>439.20000000000005</v>
      </c>
      <c r="I91" s="278">
        <v>443.85</v>
      </c>
      <c r="J91" s="278">
        <v>449.15000000000003</v>
      </c>
      <c r="K91" s="276">
        <v>438.55</v>
      </c>
      <c r="L91" s="276">
        <v>428.6</v>
      </c>
      <c r="M91" s="276">
        <v>6.3309699999999998</v>
      </c>
    </row>
    <row r="92" spans="1:13">
      <c r="A92" s="300">
        <v>83</v>
      </c>
      <c r="B92" s="276" t="s">
        <v>248</v>
      </c>
      <c r="C92" s="276">
        <v>1474</v>
      </c>
      <c r="D92" s="278">
        <v>1478.55</v>
      </c>
      <c r="E92" s="278">
        <v>1454.3</v>
      </c>
      <c r="F92" s="278">
        <v>1434.6</v>
      </c>
      <c r="G92" s="278">
        <v>1410.35</v>
      </c>
      <c r="H92" s="278">
        <v>1498.25</v>
      </c>
      <c r="I92" s="278">
        <v>1522.5</v>
      </c>
      <c r="J92" s="278">
        <v>1542.2</v>
      </c>
      <c r="K92" s="276">
        <v>1502.8</v>
      </c>
      <c r="L92" s="276">
        <v>1458.85</v>
      </c>
      <c r="M92" s="276">
        <v>10.494289999999999</v>
      </c>
    </row>
    <row r="93" spans="1:13">
      <c r="A93" s="300">
        <v>84</v>
      </c>
      <c r="B93" s="276" t="s">
        <v>105</v>
      </c>
      <c r="C93" s="276">
        <v>1010.3</v>
      </c>
      <c r="D93" s="278">
        <v>1009.5333333333334</v>
      </c>
      <c r="E93" s="278">
        <v>998.46666666666681</v>
      </c>
      <c r="F93" s="278">
        <v>986.63333333333344</v>
      </c>
      <c r="G93" s="278">
        <v>975.56666666666683</v>
      </c>
      <c r="H93" s="278">
        <v>1021.3666666666668</v>
      </c>
      <c r="I93" s="278">
        <v>1032.4333333333334</v>
      </c>
      <c r="J93" s="278">
        <v>1044.2666666666669</v>
      </c>
      <c r="K93" s="276">
        <v>1020.6</v>
      </c>
      <c r="L93" s="276">
        <v>997.7</v>
      </c>
      <c r="M93" s="276">
        <v>15.511570000000001</v>
      </c>
    </row>
    <row r="94" spans="1:13">
      <c r="A94" s="300">
        <v>85</v>
      </c>
      <c r="B94" s="276" t="s">
        <v>250</v>
      </c>
      <c r="C94" s="276">
        <v>212.15</v>
      </c>
      <c r="D94" s="278">
        <v>212.51666666666665</v>
      </c>
      <c r="E94" s="278">
        <v>210.68333333333331</v>
      </c>
      <c r="F94" s="278">
        <v>209.21666666666667</v>
      </c>
      <c r="G94" s="278">
        <v>207.38333333333333</v>
      </c>
      <c r="H94" s="278">
        <v>213.98333333333329</v>
      </c>
      <c r="I94" s="278">
        <v>215.81666666666666</v>
      </c>
      <c r="J94" s="278">
        <v>217.28333333333327</v>
      </c>
      <c r="K94" s="276">
        <v>214.35</v>
      </c>
      <c r="L94" s="276">
        <v>211.05</v>
      </c>
      <c r="M94" s="276">
        <v>19.6189</v>
      </c>
    </row>
    <row r="95" spans="1:13">
      <c r="A95" s="300">
        <v>86</v>
      </c>
      <c r="B95" s="276" t="s">
        <v>386</v>
      </c>
      <c r="C95" s="276">
        <v>384.3</v>
      </c>
      <c r="D95" s="278">
        <v>385.18333333333334</v>
      </c>
      <c r="E95" s="278">
        <v>382.11666666666667</v>
      </c>
      <c r="F95" s="278">
        <v>379.93333333333334</v>
      </c>
      <c r="G95" s="278">
        <v>376.86666666666667</v>
      </c>
      <c r="H95" s="278">
        <v>387.36666666666667</v>
      </c>
      <c r="I95" s="278">
        <v>390.43333333333339</v>
      </c>
      <c r="J95" s="278">
        <v>392.61666666666667</v>
      </c>
      <c r="K95" s="276">
        <v>388.25</v>
      </c>
      <c r="L95" s="276">
        <v>383</v>
      </c>
      <c r="M95" s="276">
        <v>4.3493599999999999</v>
      </c>
    </row>
    <row r="96" spans="1:13">
      <c r="A96" s="300">
        <v>87</v>
      </c>
      <c r="B96" s="276" t="s">
        <v>106</v>
      </c>
      <c r="C96" s="276">
        <v>1018.8</v>
      </c>
      <c r="D96" s="278">
        <v>1016.0666666666666</v>
      </c>
      <c r="E96" s="278">
        <v>1006.1333333333332</v>
      </c>
      <c r="F96" s="278">
        <v>993.46666666666658</v>
      </c>
      <c r="G96" s="278">
        <v>983.53333333333319</v>
      </c>
      <c r="H96" s="278">
        <v>1028.7333333333331</v>
      </c>
      <c r="I96" s="278">
        <v>1038.6666666666665</v>
      </c>
      <c r="J96" s="278">
        <v>1051.3333333333333</v>
      </c>
      <c r="K96" s="276">
        <v>1026</v>
      </c>
      <c r="L96" s="276">
        <v>1003.4</v>
      </c>
      <c r="M96" s="276">
        <v>17.999359999999999</v>
      </c>
    </row>
    <row r="97" spans="1:13">
      <c r="A97" s="300">
        <v>88</v>
      </c>
      <c r="B97" s="276" t="s">
        <v>108</v>
      </c>
      <c r="C97" s="276">
        <v>1062.0999999999999</v>
      </c>
      <c r="D97" s="278">
        <v>1055.2833333333331</v>
      </c>
      <c r="E97" s="278">
        <v>1045.5166666666662</v>
      </c>
      <c r="F97" s="278">
        <v>1028.9333333333332</v>
      </c>
      <c r="G97" s="278">
        <v>1019.1666666666663</v>
      </c>
      <c r="H97" s="278">
        <v>1071.8666666666661</v>
      </c>
      <c r="I97" s="278">
        <v>1081.633333333333</v>
      </c>
      <c r="J97" s="278">
        <v>1098.216666666666</v>
      </c>
      <c r="K97" s="276">
        <v>1065.05</v>
      </c>
      <c r="L97" s="276">
        <v>1038.7</v>
      </c>
      <c r="M97" s="276">
        <v>67.005420000000001</v>
      </c>
    </row>
    <row r="98" spans="1:13">
      <c r="A98" s="300">
        <v>89</v>
      </c>
      <c r="B98" s="276" t="s">
        <v>109</v>
      </c>
      <c r="C98" s="276">
        <v>2747.55</v>
      </c>
      <c r="D98" s="278">
        <v>2742.1833333333329</v>
      </c>
      <c r="E98" s="278">
        <v>2724.3666666666659</v>
      </c>
      <c r="F98" s="278">
        <v>2701.1833333333329</v>
      </c>
      <c r="G98" s="278">
        <v>2683.3666666666659</v>
      </c>
      <c r="H98" s="278">
        <v>2765.3666666666659</v>
      </c>
      <c r="I98" s="278">
        <v>2783.1833333333325</v>
      </c>
      <c r="J98" s="278">
        <v>2806.3666666666659</v>
      </c>
      <c r="K98" s="276">
        <v>2760</v>
      </c>
      <c r="L98" s="276">
        <v>2719</v>
      </c>
      <c r="M98" s="276">
        <v>34.122129999999999</v>
      </c>
    </row>
    <row r="99" spans="1:13">
      <c r="A99" s="300">
        <v>90</v>
      </c>
      <c r="B99" s="276" t="s">
        <v>252</v>
      </c>
      <c r="C99" s="276">
        <v>3212.6</v>
      </c>
      <c r="D99" s="278">
        <v>3203.2333333333336</v>
      </c>
      <c r="E99" s="278">
        <v>3171.4666666666672</v>
      </c>
      <c r="F99" s="278">
        <v>3130.3333333333335</v>
      </c>
      <c r="G99" s="278">
        <v>3098.5666666666671</v>
      </c>
      <c r="H99" s="278">
        <v>3244.3666666666672</v>
      </c>
      <c r="I99" s="278">
        <v>3276.1333333333337</v>
      </c>
      <c r="J99" s="278">
        <v>3317.2666666666673</v>
      </c>
      <c r="K99" s="276">
        <v>3235</v>
      </c>
      <c r="L99" s="276">
        <v>3162.1</v>
      </c>
      <c r="M99" s="276">
        <v>2.7453699999999999</v>
      </c>
    </row>
    <row r="100" spans="1:13">
      <c r="A100" s="300">
        <v>91</v>
      </c>
      <c r="B100" s="276" t="s">
        <v>110</v>
      </c>
      <c r="C100" s="276">
        <v>1481</v>
      </c>
      <c r="D100" s="278">
        <v>1472.5999999999997</v>
      </c>
      <c r="E100" s="278">
        <v>1457.4999999999993</v>
      </c>
      <c r="F100" s="278">
        <v>1433.9999999999995</v>
      </c>
      <c r="G100" s="278">
        <v>1418.8999999999992</v>
      </c>
      <c r="H100" s="278">
        <v>1496.0999999999995</v>
      </c>
      <c r="I100" s="278">
        <v>1511.1999999999998</v>
      </c>
      <c r="J100" s="278">
        <v>1534.6999999999996</v>
      </c>
      <c r="K100" s="276">
        <v>1487.7</v>
      </c>
      <c r="L100" s="276">
        <v>1449.1</v>
      </c>
      <c r="M100" s="276">
        <v>101.94078</v>
      </c>
    </row>
    <row r="101" spans="1:13">
      <c r="A101" s="300">
        <v>92</v>
      </c>
      <c r="B101" s="276" t="s">
        <v>253</v>
      </c>
      <c r="C101" s="276">
        <v>718.4</v>
      </c>
      <c r="D101" s="278">
        <v>719.86666666666679</v>
      </c>
      <c r="E101" s="278">
        <v>712.73333333333358</v>
      </c>
      <c r="F101" s="278">
        <v>707.06666666666683</v>
      </c>
      <c r="G101" s="278">
        <v>699.93333333333362</v>
      </c>
      <c r="H101" s="278">
        <v>725.53333333333353</v>
      </c>
      <c r="I101" s="278">
        <v>732.66666666666674</v>
      </c>
      <c r="J101" s="278">
        <v>738.33333333333348</v>
      </c>
      <c r="K101" s="276">
        <v>727</v>
      </c>
      <c r="L101" s="276">
        <v>714.2</v>
      </c>
      <c r="M101" s="276">
        <v>16.073499999999999</v>
      </c>
    </row>
    <row r="102" spans="1:13">
      <c r="A102" s="300">
        <v>93</v>
      </c>
      <c r="B102" s="276" t="s">
        <v>111</v>
      </c>
      <c r="C102" s="276">
        <v>3248.25</v>
      </c>
      <c r="D102" s="278">
        <v>3241.2333333333336</v>
      </c>
      <c r="E102" s="278">
        <v>3187.4666666666672</v>
      </c>
      <c r="F102" s="278">
        <v>3126.6833333333334</v>
      </c>
      <c r="G102" s="278">
        <v>3072.916666666667</v>
      </c>
      <c r="H102" s="278">
        <v>3302.0166666666673</v>
      </c>
      <c r="I102" s="278">
        <v>3355.7833333333338</v>
      </c>
      <c r="J102" s="278">
        <v>3416.5666666666675</v>
      </c>
      <c r="K102" s="276">
        <v>3295</v>
      </c>
      <c r="L102" s="276">
        <v>3180.45</v>
      </c>
      <c r="M102" s="276">
        <v>15.86336</v>
      </c>
    </row>
    <row r="103" spans="1:13">
      <c r="A103" s="300">
        <v>94</v>
      </c>
      <c r="B103" s="276" t="s">
        <v>114</v>
      </c>
      <c r="C103" s="276">
        <v>264.35000000000002</v>
      </c>
      <c r="D103" s="278">
        <v>265.09999999999997</v>
      </c>
      <c r="E103" s="278">
        <v>259.69999999999993</v>
      </c>
      <c r="F103" s="278">
        <v>255.04999999999995</v>
      </c>
      <c r="G103" s="278">
        <v>249.64999999999992</v>
      </c>
      <c r="H103" s="278">
        <v>269.74999999999994</v>
      </c>
      <c r="I103" s="278">
        <v>275.14999999999992</v>
      </c>
      <c r="J103" s="278">
        <v>279.79999999999995</v>
      </c>
      <c r="K103" s="276">
        <v>270.5</v>
      </c>
      <c r="L103" s="276">
        <v>260.45</v>
      </c>
      <c r="M103" s="276">
        <v>131.36084</v>
      </c>
    </row>
    <row r="104" spans="1:13">
      <c r="A104" s="300">
        <v>95</v>
      </c>
      <c r="B104" s="276" t="s">
        <v>115</v>
      </c>
      <c r="C104" s="276">
        <v>224.9</v>
      </c>
      <c r="D104" s="278">
        <v>225.19999999999996</v>
      </c>
      <c r="E104" s="278">
        <v>221.89999999999992</v>
      </c>
      <c r="F104" s="278">
        <v>218.89999999999995</v>
      </c>
      <c r="G104" s="278">
        <v>215.59999999999991</v>
      </c>
      <c r="H104" s="278">
        <v>228.19999999999993</v>
      </c>
      <c r="I104" s="278">
        <v>231.49999999999994</v>
      </c>
      <c r="J104" s="278">
        <v>234.49999999999994</v>
      </c>
      <c r="K104" s="276">
        <v>228.5</v>
      </c>
      <c r="L104" s="276">
        <v>222.2</v>
      </c>
      <c r="M104" s="276">
        <v>45.116529999999997</v>
      </c>
    </row>
    <row r="105" spans="1:13">
      <c r="A105" s="300">
        <v>96</v>
      </c>
      <c r="B105" s="276" t="s">
        <v>116</v>
      </c>
      <c r="C105" s="276">
        <v>2375.9</v>
      </c>
      <c r="D105" s="278">
        <v>2393.6666666666665</v>
      </c>
      <c r="E105" s="278">
        <v>2354.2333333333331</v>
      </c>
      <c r="F105" s="278">
        <v>2332.5666666666666</v>
      </c>
      <c r="G105" s="278">
        <v>2293.1333333333332</v>
      </c>
      <c r="H105" s="278">
        <v>2415.333333333333</v>
      </c>
      <c r="I105" s="278">
        <v>2454.7666666666664</v>
      </c>
      <c r="J105" s="278">
        <v>2476.4333333333329</v>
      </c>
      <c r="K105" s="276">
        <v>2433.1</v>
      </c>
      <c r="L105" s="276">
        <v>2372</v>
      </c>
      <c r="M105" s="276">
        <v>20.367080000000001</v>
      </c>
    </row>
    <row r="106" spans="1:13">
      <c r="A106" s="300">
        <v>97</v>
      </c>
      <c r="B106" s="276" t="s">
        <v>254</v>
      </c>
      <c r="C106" s="276">
        <v>290.64999999999998</v>
      </c>
      <c r="D106" s="278">
        <v>293.21666666666664</v>
      </c>
      <c r="E106" s="278">
        <v>283.43333333333328</v>
      </c>
      <c r="F106" s="278">
        <v>276.21666666666664</v>
      </c>
      <c r="G106" s="278">
        <v>266.43333333333328</v>
      </c>
      <c r="H106" s="278">
        <v>300.43333333333328</v>
      </c>
      <c r="I106" s="278">
        <v>310.2166666666667</v>
      </c>
      <c r="J106" s="278">
        <v>317.43333333333328</v>
      </c>
      <c r="K106" s="276">
        <v>303</v>
      </c>
      <c r="L106" s="276">
        <v>286</v>
      </c>
      <c r="M106" s="276">
        <v>14.55335</v>
      </c>
    </row>
    <row r="107" spans="1:13">
      <c r="A107" s="300">
        <v>98</v>
      </c>
      <c r="B107" s="276" t="s">
        <v>255</v>
      </c>
      <c r="C107" s="276">
        <v>42.7</v>
      </c>
      <c r="D107" s="278">
        <v>42.583333333333336</v>
      </c>
      <c r="E107" s="278">
        <v>41.666666666666671</v>
      </c>
      <c r="F107" s="278">
        <v>40.633333333333333</v>
      </c>
      <c r="G107" s="278">
        <v>39.716666666666669</v>
      </c>
      <c r="H107" s="278">
        <v>43.616666666666674</v>
      </c>
      <c r="I107" s="278">
        <v>44.533333333333346</v>
      </c>
      <c r="J107" s="278">
        <v>45.566666666666677</v>
      </c>
      <c r="K107" s="276">
        <v>43.5</v>
      </c>
      <c r="L107" s="276">
        <v>41.55</v>
      </c>
      <c r="M107" s="276">
        <v>19.143229999999999</v>
      </c>
    </row>
    <row r="108" spans="1:13">
      <c r="A108" s="300">
        <v>99</v>
      </c>
      <c r="B108" s="276" t="s">
        <v>117</v>
      </c>
      <c r="C108" s="276">
        <v>234.85</v>
      </c>
      <c r="D108" s="278">
        <v>234.86666666666667</v>
      </c>
      <c r="E108" s="278">
        <v>228.98333333333335</v>
      </c>
      <c r="F108" s="278">
        <v>223.11666666666667</v>
      </c>
      <c r="G108" s="278">
        <v>217.23333333333335</v>
      </c>
      <c r="H108" s="278">
        <v>240.73333333333335</v>
      </c>
      <c r="I108" s="278">
        <v>246.61666666666667</v>
      </c>
      <c r="J108" s="278">
        <v>252.48333333333335</v>
      </c>
      <c r="K108" s="276">
        <v>240.75</v>
      </c>
      <c r="L108" s="276">
        <v>229</v>
      </c>
      <c r="M108" s="276">
        <v>166.62381999999999</v>
      </c>
    </row>
    <row r="109" spans="1:13">
      <c r="A109" s="300">
        <v>100</v>
      </c>
      <c r="B109" s="276" t="s">
        <v>118</v>
      </c>
      <c r="C109" s="276">
        <v>548</v>
      </c>
      <c r="D109" s="278">
        <v>545.25</v>
      </c>
      <c r="E109" s="278">
        <v>539.85</v>
      </c>
      <c r="F109" s="278">
        <v>531.70000000000005</v>
      </c>
      <c r="G109" s="278">
        <v>526.30000000000007</v>
      </c>
      <c r="H109" s="278">
        <v>553.4</v>
      </c>
      <c r="I109" s="278">
        <v>558.80000000000007</v>
      </c>
      <c r="J109" s="278">
        <v>566.94999999999993</v>
      </c>
      <c r="K109" s="276">
        <v>550.65</v>
      </c>
      <c r="L109" s="276">
        <v>537.1</v>
      </c>
      <c r="M109" s="276">
        <v>163.88310000000001</v>
      </c>
    </row>
    <row r="110" spans="1:13">
      <c r="A110" s="300">
        <v>101</v>
      </c>
      <c r="B110" s="276" t="s">
        <v>256</v>
      </c>
      <c r="C110" s="276">
        <v>1565.95</v>
      </c>
      <c r="D110" s="278">
        <v>1579.8833333333334</v>
      </c>
      <c r="E110" s="278">
        <v>1542.8666666666668</v>
      </c>
      <c r="F110" s="278">
        <v>1519.7833333333333</v>
      </c>
      <c r="G110" s="278">
        <v>1482.7666666666667</v>
      </c>
      <c r="H110" s="278">
        <v>1602.9666666666669</v>
      </c>
      <c r="I110" s="278">
        <v>1639.9833333333338</v>
      </c>
      <c r="J110" s="278">
        <v>1663.0666666666671</v>
      </c>
      <c r="K110" s="276">
        <v>1616.9</v>
      </c>
      <c r="L110" s="276">
        <v>1556.8</v>
      </c>
      <c r="M110" s="276">
        <v>4.5193300000000001</v>
      </c>
    </row>
    <row r="111" spans="1:13">
      <c r="A111" s="300">
        <v>102</v>
      </c>
      <c r="B111" s="276" t="s">
        <v>119</v>
      </c>
      <c r="C111" s="276">
        <v>521.65</v>
      </c>
      <c r="D111" s="278">
        <v>521.98333333333335</v>
      </c>
      <c r="E111" s="278">
        <v>517.9666666666667</v>
      </c>
      <c r="F111" s="278">
        <v>514.2833333333333</v>
      </c>
      <c r="G111" s="278">
        <v>510.26666666666665</v>
      </c>
      <c r="H111" s="278">
        <v>525.66666666666674</v>
      </c>
      <c r="I111" s="278">
        <v>529.68333333333339</v>
      </c>
      <c r="J111" s="278">
        <v>533.36666666666679</v>
      </c>
      <c r="K111" s="276">
        <v>526</v>
      </c>
      <c r="L111" s="276">
        <v>518.29999999999995</v>
      </c>
      <c r="M111" s="276">
        <v>7.2306100000000004</v>
      </c>
    </row>
    <row r="112" spans="1:13">
      <c r="A112" s="300">
        <v>103</v>
      </c>
      <c r="B112" s="276" t="s">
        <v>257</v>
      </c>
      <c r="C112" s="276">
        <v>32.15</v>
      </c>
      <c r="D112" s="278">
        <v>31.733333333333331</v>
      </c>
      <c r="E112" s="278">
        <v>31.016666666666659</v>
      </c>
      <c r="F112" s="278">
        <v>29.883333333333329</v>
      </c>
      <c r="G112" s="278">
        <v>29.166666666666657</v>
      </c>
      <c r="H112" s="278">
        <v>32.86666666666666</v>
      </c>
      <c r="I112" s="278">
        <v>33.583333333333336</v>
      </c>
      <c r="J112" s="278">
        <v>34.716666666666661</v>
      </c>
      <c r="K112" s="276">
        <v>32.450000000000003</v>
      </c>
      <c r="L112" s="276">
        <v>30.6</v>
      </c>
      <c r="M112" s="276">
        <v>130.42312999999999</v>
      </c>
    </row>
    <row r="113" spans="1:13">
      <c r="A113" s="300">
        <v>104</v>
      </c>
      <c r="B113" s="276" t="s">
        <v>120</v>
      </c>
      <c r="C113" s="276">
        <v>12.1</v>
      </c>
      <c r="D113" s="278">
        <v>11.883333333333335</v>
      </c>
      <c r="E113" s="278">
        <v>11.516666666666669</v>
      </c>
      <c r="F113" s="278">
        <v>10.933333333333335</v>
      </c>
      <c r="G113" s="278">
        <v>10.56666666666667</v>
      </c>
      <c r="H113" s="278">
        <v>12.466666666666669</v>
      </c>
      <c r="I113" s="278">
        <v>12.833333333333332</v>
      </c>
      <c r="J113" s="278">
        <v>13.416666666666668</v>
      </c>
      <c r="K113" s="276">
        <v>12.25</v>
      </c>
      <c r="L113" s="276">
        <v>11.3</v>
      </c>
      <c r="M113" s="276">
        <v>3891.4692100000002</v>
      </c>
    </row>
    <row r="114" spans="1:13">
      <c r="A114" s="300">
        <v>105</v>
      </c>
      <c r="B114" s="276" t="s">
        <v>121</v>
      </c>
      <c r="C114" s="276">
        <v>47.15</v>
      </c>
      <c r="D114" s="278">
        <v>46.366666666666667</v>
      </c>
      <c r="E114" s="278">
        <v>44.283333333333331</v>
      </c>
      <c r="F114" s="278">
        <v>41.416666666666664</v>
      </c>
      <c r="G114" s="278">
        <v>39.333333333333329</v>
      </c>
      <c r="H114" s="278">
        <v>49.233333333333334</v>
      </c>
      <c r="I114" s="278">
        <v>51.316666666666663</v>
      </c>
      <c r="J114" s="278">
        <v>54.183333333333337</v>
      </c>
      <c r="K114" s="276">
        <v>48.45</v>
      </c>
      <c r="L114" s="276">
        <v>43.5</v>
      </c>
      <c r="M114" s="276">
        <v>905.21254999999996</v>
      </c>
    </row>
    <row r="115" spans="1:13">
      <c r="A115" s="300">
        <v>106</v>
      </c>
      <c r="B115" s="276" t="s">
        <v>122</v>
      </c>
      <c r="C115" s="276">
        <v>567.20000000000005</v>
      </c>
      <c r="D115" s="278">
        <v>564.93333333333339</v>
      </c>
      <c r="E115" s="278">
        <v>556.91666666666674</v>
      </c>
      <c r="F115" s="278">
        <v>546.63333333333333</v>
      </c>
      <c r="G115" s="278">
        <v>538.61666666666667</v>
      </c>
      <c r="H115" s="278">
        <v>575.21666666666681</v>
      </c>
      <c r="I115" s="278">
        <v>583.23333333333346</v>
      </c>
      <c r="J115" s="278">
        <v>593.51666666666688</v>
      </c>
      <c r="K115" s="276">
        <v>572.95000000000005</v>
      </c>
      <c r="L115" s="276">
        <v>554.65</v>
      </c>
      <c r="M115" s="276">
        <v>36.827280000000002</v>
      </c>
    </row>
    <row r="116" spans="1:13">
      <c r="A116" s="300">
        <v>107</v>
      </c>
      <c r="B116" s="276" t="s">
        <v>260</v>
      </c>
      <c r="C116" s="276">
        <v>123.25</v>
      </c>
      <c r="D116" s="278">
        <v>123.78333333333335</v>
      </c>
      <c r="E116" s="278">
        <v>122.26666666666669</v>
      </c>
      <c r="F116" s="278">
        <v>121.28333333333335</v>
      </c>
      <c r="G116" s="278">
        <v>119.76666666666669</v>
      </c>
      <c r="H116" s="278">
        <v>124.76666666666669</v>
      </c>
      <c r="I116" s="278">
        <v>126.28333333333335</v>
      </c>
      <c r="J116" s="278">
        <v>127.26666666666669</v>
      </c>
      <c r="K116" s="276">
        <v>125.3</v>
      </c>
      <c r="L116" s="276">
        <v>122.8</v>
      </c>
      <c r="M116" s="276">
        <v>10.220280000000001</v>
      </c>
    </row>
    <row r="117" spans="1:13">
      <c r="A117" s="300">
        <v>108</v>
      </c>
      <c r="B117" s="276" t="s">
        <v>123</v>
      </c>
      <c r="C117" s="276">
        <v>1680</v>
      </c>
      <c r="D117" s="278">
        <v>1694.5166666666667</v>
      </c>
      <c r="E117" s="278">
        <v>1662.0333333333333</v>
      </c>
      <c r="F117" s="278">
        <v>1644.0666666666666</v>
      </c>
      <c r="G117" s="278">
        <v>1611.5833333333333</v>
      </c>
      <c r="H117" s="278">
        <v>1712.4833333333333</v>
      </c>
      <c r="I117" s="278">
        <v>1744.9666666666665</v>
      </c>
      <c r="J117" s="278">
        <v>1762.9333333333334</v>
      </c>
      <c r="K117" s="276">
        <v>1727</v>
      </c>
      <c r="L117" s="276">
        <v>1676.55</v>
      </c>
      <c r="M117" s="276">
        <v>10.39105</v>
      </c>
    </row>
    <row r="118" spans="1:13">
      <c r="A118" s="300">
        <v>109</v>
      </c>
      <c r="B118" s="276" t="s">
        <v>124</v>
      </c>
      <c r="C118" s="276">
        <v>927.65</v>
      </c>
      <c r="D118" s="278">
        <v>925.23333333333323</v>
      </c>
      <c r="E118" s="278">
        <v>908.96666666666647</v>
      </c>
      <c r="F118" s="278">
        <v>890.28333333333319</v>
      </c>
      <c r="G118" s="278">
        <v>874.01666666666642</v>
      </c>
      <c r="H118" s="278">
        <v>943.91666666666652</v>
      </c>
      <c r="I118" s="278">
        <v>960.18333333333317</v>
      </c>
      <c r="J118" s="278">
        <v>978.86666666666656</v>
      </c>
      <c r="K118" s="276">
        <v>941.5</v>
      </c>
      <c r="L118" s="276">
        <v>906.55</v>
      </c>
      <c r="M118" s="276">
        <v>88.053299999999993</v>
      </c>
    </row>
    <row r="119" spans="1:13">
      <c r="A119" s="300">
        <v>110</v>
      </c>
      <c r="B119" s="276" t="s">
        <v>3647</v>
      </c>
      <c r="C119" s="276">
        <v>261.35000000000002</v>
      </c>
      <c r="D119" s="278">
        <v>262.38333333333338</v>
      </c>
      <c r="E119" s="278">
        <v>256.41666666666674</v>
      </c>
      <c r="F119" s="278">
        <v>251.48333333333335</v>
      </c>
      <c r="G119" s="278">
        <v>245.51666666666671</v>
      </c>
      <c r="H119" s="278">
        <v>267.31666666666678</v>
      </c>
      <c r="I119" s="278">
        <v>273.28333333333336</v>
      </c>
      <c r="J119" s="278">
        <v>278.21666666666681</v>
      </c>
      <c r="K119" s="276">
        <v>268.35000000000002</v>
      </c>
      <c r="L119" s="276">
        <v>257.45</v>
      </c>
      <c r="M119" s="276">
        <v>63.51455</v>
      </c>
    </row>
    <row r="120" spans="1:13">
      <c r="A120" s="300">
        <v>111</v>
      </c>
      <c r="B120" s="276" t="s">
        <v>126</v>
      </c>
      <c r="C120" s="276">
        <v>1371.75</v>
      </c>
      <c r="D120" s="278">
        <v>1369.9166666666667</v>
      </c>
      <c r="E120" s="278">
        <v>1361.8333333333335</v>
      </c>
      <c r="F120" s="278">
        <v>1351.9166666666667</v>
      </c>
      <c r="G120" s="278">
        <v>1343.8333333333335</v>
      </c>
      <c r="H120" s="278">
        <v>1379.8333333333335</v>
      </c>
      <c r="I120" s="278">
        <v>1387.916666666667</v>
      </c>
      <c r="J120" s="278">
        <v>1397.8333333333335</v>
      </c>
      <c r="K120" s="276">
        <v>1378</v>
      </c>
      <c r="L120" s="276">
        <v>1360</v>
      </c>
      <c r="M120" s="276">
        <v>83.098680000000002</v>
      </c>
    </row>
    <row r="121" spans="1:13">
      <c r="A121" s="300">
        <v>112</v>
      </c>
      <c r="B121" s="276" t="s">
        <v>127</v>
      </c>
      <c r="C121" s="276">
        <v>97.95</v>
      </c>
      <c r="D121" s="278">
        <v>97.5</v>
      </c>
      <c r="E121" s="278">
        <v>95.65</v>
      </c>
      <c r="F121" s="278">
        <v>93.350000000000009</v>
      </c>
      <c r="G121" s="278">
        <v>91.500000000000014</v>
      </c>
      <c r="H121" s="278">
        <v>99.8</v>
      </c>
      <c r="I121" s="278">
        <v>101.64999999999999</v>
      </c>
      <c r="J121" s="278">
        <v>103.94999999999999</v>
      </c>
      <c r="K121" s="276">
        <v>99.35</v>
      </c>
      <c r="L121" s="276">
        <v>95.2</v>
      </c>
      <c r="M121" s="276">
        <v>319.41539999999998</v>
      </c>
    </row>
    <row r="122" spans="1:13">
      <c r="A122" s="300">
        <v>113</v>
      </c>
      <c r="B122" s="276" t="s">
        <v>262</v>
      </c>
      <c r="C122" s="276">
        <v>2115.85</v>
      </c>
      <c r="D122" s="278">
        <v>2128.15</v>
      </c>
      <c r="E122" s="278">
        <v>2090.3000000000002</v>
      </c>
      <c r="F122" s="278">
        <v>2064.75</v>
      </c>
      <c r="G122" s="278">
        <v>2026.9</v>
      </c>
      <c r="H122" s="278">
        <v>2153.7000000000003</v>
      </c>
      <c r="I122" s="278">
        <v>2191.5499999999997</v>
      </c>
      <c r="J122" s="278">
        <v>2217.1000000000004</v>
      </c>
      <c r="K122" s="276">
        <v>2166</v>
      </c>
      <c r="L122" s="276">
        <v>2102.6</v>
      </c>
      <c r="M122" s="276">
        <v>2.8592200000000001</v>
      </c>
    </row>
    <row r="123" spans="1:13">
      <c r="A123" s="300">
        <v>114</v>
      </c>
      <c r="B123" s="276" t="s">
        <v>2931</v>
      </c>
      <c r="C123" s="276">
        <v>1480.45</v>
      </c>
      <c r="D123" s="278">
        <v>1477.1499999999999</v>
      </c>
      <c r="E123" s="278">
        <v>1457.2999999999997</v>
      </c>
      <c r="F123" s="278">
        <v>1434.1499999999999</v>
      </c>
      <c r="G123" s="278">
        <v>1414.2999999999997</v>
      </c>
      <c r="H123" s="278">
        <v>1500.2999999999997</v>
      </c>
      <c r="I123" s="278">
        <v>1520.1499999999996</v>
      </c>
      <c r="J123" s="278">
        <v>1543.2999999999997</v>
      </c>
      <c r="K123" s="276">
        <v>1497</v>
      </c>
      <c r="L123" s="276">
        <v>1454</v>
      </c>
      <c r="M123" s="276">
        <v>18.048210000000001</v>
      </c>
    </row>
    <row r="124" spans="1:13">
      <c r="A124" s="300">
        <v>115</v>
      </c>
      <c r="B124" s="276" t="s">
        <v>128</v>
      </c>
      <c r="C124" s="276">
        <v>206.45</v>
      </c>
      <c r="D124" s="278">
        <v>204.98333333333335</v>
      </c>
      <c r="E124" s="278">
        <v>203.06666666666669</v>
      </c>
      <c r="F124" s="278">
        <v>199.68333333333334</v>
      </c>
      <c r="G124" s="278">
        <v>197.76666666666668</v>
      </c>
      <c r="H124" s="278">
        <v>208.3666666666667</v>
      </c>
      <c r="I124" s="278">
        <v>210.28333333333333</v>
      </c>
      <c r="J124" s="278">
        <v>213.66666666666671</v>
      </c>
      <c r="K124" s="276">
        <v>206.9</v>
      </c>
      <c r="L124" s="276">
        <v>201.6</v>
      </c>
      <c r="M124" s="276">
        <v>356.17403999999999</v>
      </c>
    </row>
    <row r="125" spans="1:13">
      <c r="A125" s="300">
        <v>116</v>
      </c>
      <c r="B125" s="276" t="s">
        <v>129</v>
      </c>
      <c r="C125" s="276">
        <v>294.39999999999998</v>
      </c>
      <c r="D125" s="278">
        <v>297.26666666666665</v>
      </c>
      <c r="E125" s="278">
        <v>287.5333333333333</v>
      </c>
      <c r="F125" s="278">
        <v>280.66666666666663</v>
      </c>
      <c r="G125" s="278">
        <v>270.93333333333328</v>
      </c>
      <c r="H125" s="278">
        <v>304.13333333333333</v>
      </c>
      <c r="I125" s="278">
        <v>313.86666666666667</v>
      </c>
      <c r="J125" s="278">
        <v>320.73333333333335</v>
      </c>
      <c r="K125" s="276">
        <v>307</v>
      </c>
      <c r="L125" s="276">
        <v>290.39999999999998</v>
      </c>
      <c r="M125" s="276">
        <v>120.56629</v>
      </c>
    </row>
    <row r="126" spans="1:13">
      <c r="A126" s="300">
        <v>117</v>
      </c>
      <c r="B126" s="276" t="s">
        <v>263</v>
      </c>
      <c r="C126" s="276">
        <v>74.849999999999994</v>
      </c>
      <c r="D126" s="278">
        <v>72.433333333333337</v>
      </c>
      <c r="E126" s="278">
        <v>68.866666666666674</v>
      </c>
      <c r="F126" s="278">
        <v>62.88333333333334</v>
      </c>
      <c r="G126" s="278">
        <v>59.316666666666677</v>
      </c>
      <c r="H126" s="278">
        <v>78.416666666666671</v>
      </c>
      <c r="I126" s="278">
        <v>81.983333333333334</v>
      </c>
      <c r="J126" s="278">
        <v>87.966666666666669</v>
      </c>
      <c r="K126" s="276">
        <v>76</v>
      </c>
      <c r="L126" s="276">
        <v>66.45</v>
      </c>
      <c r="M126" s="276">
        <v>209.49427</v>
      </c>
    </row>
    <row r="127" spans="1:13">
      <c r="A127" s="300">
        <v>118</v>
      </c>
      <c r="B127" s="276" t="s">
        <v>130</v>
      </c>
      <c r="C127" s="276">
        <v>399.55</v>
      </c>
      <c r="D127" s="278">
        <v>403.18333333333334</v>
      </c>
      <c r="E127" s="278">
        <v>393.41666666666669</v>
      </c>
      <c r="F127" s="278">
        <v>387.28333333333336</v>
      </c>
      <c r="G127" s="278">
        <v>377.51666666666671</v>
      </c>
      <c r="H127" s="278">
        <v>409.31666666666666</v>
      </c>
      <c r="I127" s="278">
        <v>419.08333333333331</v>
      </c>
      <c r="J127" s="278">
        <v>425.21666666666664</v>
      </c>
      <c r="K127" s="276">
        <v>412.95</v>
      </c>
      <c r="L127" s="276">
        <v>397.05</v>
      </c>
      <c r="M127" s="276">
        <v>67.086179999999999</v>
      </c>
    </row>
    <row r="128" spans="1:13">
      <c r="A128" s="300">
        <v>119</v>
      </c>
      <c r="B128" s="276" t="s">
        <v>264</v>
      </c>
      <c r="C128" s="276">
        <v>926.25</v>
      </c>
      <c r="D128" s="278">
        <v>923.95000000000016</v>
      </c>
      <c r="E128" s="278">
        <v>906.00000000000034</v>
      </c>
      <c r="F128" s="278">
        <v>885.75000000000023</v>
      </c>
      <c r="G128" s="278">
        <v>867.80000000000041</v>
      </c>
      <c r="H128" s="278">
        <v>944.20000000000027</v>
      </c>
      <c r="I128" s="278">
        <v>962.15000000000009</v>
      </c>
      <c r="J128" s="278">
        <v>982.4000000000002</v>
      </c>
      <c r="K128" s="276">
        <v>941.9</v>
      </c>
      <c r="L128" s="276">
        <v>903.7</v>
      </c>
      <c r="M128" s="276">
        <v>4.4645599999999996</v>
      </c>
    </row>
    <row r="129" spans="1:13">
      <c r="A129" s="300">
        <v>120</v>
      </c>
      <c r="B129" s="276" t="s">
        <v>131</v>
      </c>
      <c r="C129" s="276">
        <v>2878.05</v>
      </c>
      <c r="D129" s="278">
        <v>2886.3166666666671</v>
      </c>
      <c r="E129" s="278">
        <v>2846.7833333333342</v>
      </c>
      <c r="F129" s="278">
        <v>2815.5166666666673</v>
      </c>
      <c r="G129" s="278">
        <v>2775.9833333333345</v>
      </c>
      <c r="H129" s="278">
        <v>2917.5833333333339</v>
      </c>
      <c r="I129" s="278">
        <v>2957.1166666666668</v>
      </c>
      <c r="J129" s="278">
        <v>2988.3833333333337</v>
      </c>
      <c r="K129" s="276">
        <v>2925.85</v>
      </c>
      <c r="L129" s="276">
        <v>2855.05</v>
      </c>
      <c r="M129" s="276">
        <v>7.3726399999999996</v>
      </c>
    </row>
    <row r="130" spans="1:13">
      <c r="A130" s="300">
        <v>121</v>
      </c>
      <c r="B130" s="276" t="s">
        <v>133</v>
      </c>
      <c r="C130" s="276">
        <v>1903.45</v>
      </c>
      <c r="D130" s="278">
        <v>1909.8</v>
      </c>
      <c r="E130" s="278">
        <v>1889.5</v>
      </c>
      <c r="F130" s="278">
        <v>1875.55</v>
      </c>
      <c r="G130" s="278">
        <v>1855.25</v>
      </c>
      <c r="H130" s="278">
        <v>1923.75</v>
      </c>
      <c r="I130" s="278">
        <v>1944.0499999999997</v>
      </c>
      <c r="J130" s="278">
        <v>1958</v>
      </c>
      <c r="K130" s="276">
        <v>1930.1</v>
      </c>
      <c r="L130" s="276">
        <v>1895.85</v>
      </c>
      <c r="M130" s="276">
        <v>60.355800000000002</v>
      </c>
    </row>
    <row r="131" spans="1:13">
      <c r="A131" s="300">
        <v>122</v>
      </c>
      <c r="B131" s="276" t="s">
        <v>134</v>
      </c>
      <c r="C131" s="276">
        <v>103.65</v>
      </c>
      <c r="D131" s="278">
        <v>102.58333333333333</v>
      </c>
      <c r="E131" s="278">
        <v>100.36666666666666</v>
      </c>
      <c r="F131" s="278">
        <v>97.083333333333329</v>
      </c>
      <c r="G131" s="278">
        <v>94.86666666666666</v>
      </c>
      <c r="H131" s="278">
        <v>105.86666666666666</v>
      </c>
      <c r="I131" s="278">
        <v>108.08333333333333</v>
      </c>
      <c r="J131" s="278">
        <v>111.36666666666666</v>
      </c>
      <c r="K131" s="276">
        <v>104.8</v>
      </c>
      <c r="L131" s="276">
        <v>99.3</v>
      </c>
      <c r="M131" s="276">
        <v>139.89976999999999</v>
      </c>
    </row>
    <row r="132" spans="1:13">
      <c r="A132" s="300">
        <v>123</v>
      </c>
      <c r="B132" s="276" t="s">
        <v>358</v>
      </c>
      <c r="C132" s="276">
        <v>2389.85</v>
      </c>
      <c r="D132" s="278">
        <v>2392.9</v>
      </c>
      <c r="E132" s="278">
        <v>2371.9500000000003</v>
      </c>
      <c r="F132" s="278">
        <v>2354.0500000000002</v>
      </c>
      <c r="G132" s="278">
        <v>2333.1000000000004</v>
      </c>
      <c r="H132" s="278">
        <v>2410.8000000000002</v>
      </c>
      <c r="I132" s="278">
        <v>2431.75</v>
      </c>
      <c r="J132" s="278">
        <v>2449.65</v>
      </c>
      <c r="K132" s="276">
        <v>2413.85</v>
      </c>
      <c r="L132" s="276">
        <v>2375</v>
      </c>
      <c r="M132" s="276">
        <v>1.01197</v>
      </c>
    </row>
    <row r="133" spans="1:13">
      <c r="A133" s="300">
        <v>124</v>
      </c>
      <c r="B133" s="276" t="s">
        <v>135</v>
      </c>
      <c r="C133" s="276">
        <v>438.8</v>
      </c>
      <c r="D133" s="278">
        <v>435.90000000000003</v>
      </c>
      <c r="E133" s="278">
        <v>426.90000000000009</v>
      </c>
      <c r="F133" s="278">
        <v>415.00000000000006</v>
      </c>
      <c r="G133" s="278">
        <v>406.00000000000011</v>
      </c>
      <c r="H133" s="278">
        <v>447.80000000000007</v>
      </c>
      <c r="I133" s="278">
        <v>456.79999999999995</v>
      </c>
      <c r="J133" s="278">
        <v>468.70000000000005</v>
      </c>
      <c r="K133" s="276">
        <v>444.9</v>
      </c>
      <c r="L133" s="276">
        <v>424</v>
      </c>
      <c r="M133" s="276">
        <v>58.670830000000002</v>
      </c>
    </row>
    <row r="134" spans="1:13">
      <c r="A134" s="300">
        <v>125</v>
      </c>
      <c r="B134" s="276" t="s">
        <v>136</v>
      </c>
      <c r="C134" s="276">
        <v>1349.8</v>
      </c>
      <c r="D134" s="278">
        <v>1353.5666666666666</v>
      </c>
      <c r="E134" s="278">
        <v>1340.2833333333333</v>
      </c>
      <c r="F134" s="278">
        <v>1330.7666666666667</v>
      </c>
      <c r="G134" s="278">
        <v>1317.4833333333333</v>
      </c>
      <c r="H134" s="278">
        <v>1363.0833333333333</v>
      </c>
      <c r="I134" s="278">
        <v>1376.3666666666666</v>
      </c>
      <c r="J134" s="278">
        <v>1385.8833333333332</v>
      </c>
      <c r="K134" s="276">
        <v>1366.85</v>
      </c>
      <c r="L134" s="276">
        <v>1344.05</v>
      </c>
      <c r="M134" s="276">
        <v>28.361609999999999</v>
      </c>
    </row>
    <row r="135" spans="1:13">
      <c r="A135" s="300">
        <v>126</v>
      </c>
      <c r="B135" s="276" t="s">
        <v>266</v>
      </c>
      <c r="C135" s="276">
        <v>4285.1499999999996</v>
      </c>
      <c r="D135" s="278">
        <v>4299.7166666666662</v>
      </c>
      <c r="E135" s="278">
        <v>4155.4333333333325</v>
      </c>
      <c r="F135" s="278">
        <v>4025.7166666666662</v>
      </c>
      <c r="G135" s="278">
        <v>3881.4333333333325</v>
      </c>
      <c r="H135" s="278">
        <v>4429.4333333333325</v>
      </c>
      <c r="I135" s="278">
        <v>4573.7166666666672</v>
      </c>
      <c r="J135" s="278">
        <v>4703.4333333333325</v>
      </c>
      <c r="K135" s="276">
        <v>4444</v>
      </c>
      <c r="L135" s="276">
        <v>4170</v>
      </c>
      <c r="M135" s="276">
        <v>5.5935699999999997</v>
      </c>
    </row>
    <row r="136" spans="1:13">
      <c r="A136" s="300">
        <v>127</v>
      </c>
      <c r="B136" s="276" t="s">
        <v>265</v>
      </c>
      <c r="C136" s="276">
        <v>2501.35</v>
      </c>
      <c r="D136" s="278">
        <v>2529.4500000000003</v>
      </c>
      <c r="E136" s="278">
        <v>2448.9000000000005</v>
      </c>
      <c r="F136" s="278">
        <v>2396.4500000000003</v>
      </c>
      <c r="G136" s="278">
        <v>2315.9000000000005</v>
      </c>
      <c r="H136" s="278">
        <v>2581.9000000000005</v>
      </c>
      <c r="I136" s="278">
        <v>2662.4500000000007</v>
      </c>
      <c r="J136" s="278">
        <v>2714.9000000000005</v>
      </c>
      <c r="K136" s="276">
        <v>2610</v>
      </c>
      <c r="L136" s="276">
        <v>2477</v>
      </c>
      <c r="M136" s="276">
        <v>4.0278</v>
      </c>
    </row>
    <row r="137" spans="1:13">
      <c r="A137" s="300">
        <v>128</v>
      </c>
      <c r="B137" s="276" t="s">
        <v>137</v>
      </c>
      <c r="C137" s="276">
        <v>1060.3</v>
      </c>
      <c r="D137" s="278">
        <v>1066.5</v>
      </c>
      <c r="E137" s="278">
        <v>1049</v>
      </c>
      <c r="F137" s="278">
        <v>1037.7</v>
      </c>
      <c r="G137" s="278">
        <v>1020.2</v>
      </c>
      <c r="H137" s="278">
        <v>1077.8</v>
      </c>
      <c r="I137" s="278">
        <v>1095.3</v>
      </c>
      <c r="J137" s="278">
        <v>1106.5999999999999</v>
      </c>
      <c r="K137" s="276">
        <v>1084</v>
      </c>
      <c r="L137" s="276">
        <v>1055.2</v>
      </c>
      <c r="M137" s="276">
        <v>23.006710000000002</v>
      </c>
    </row>
    <row r="138" spans="1:13">
      <c r="A138" s="300">
        <v>129</v>
      </c>
      <c r="B138" s="276" t="s">
        <v>138</v>
      </c>
      <c r="C138" s="276">
        <v>779.85</v>
      </c>
      <c r="D138" s="278">
        <v>784.66666666666663</v>
      </c>
      <c r="E138" s="278">
        <v>772.58333333333326</v>
      </c>
      <c r="F138" s="278">
        <v>765.31666666666661</v>
      </c>
      <c r="G138" s="278">
        <v>753.23333333333323</v>
      </c>
      <c r="H138" s="278">
        <v>791.93333333333328</v>
      </c>
      <c r="I138" s="278">
        <v>804.01666666666654</v>
      </c>
      <c r="J138" s="278">
        <v>811.2833333333333</v>
      </c>
      <c r="K138" s="276">
        <v>796.75</v>
      </c>
      <c r="L138" s="276">
        <v>777.4</v>
      </c>
      <c r="M138" s="276">
        <v>55.321599999999997</v>
      </c>
    </row>
    <row r="139" spans="1:13">
      <c r="A139" s="300">
        <v>130</v>
      </c>
      <c r="B139" s="276" t="s">
        <v>139</v>
      </c>
      <c r="C139" s="276">
        <v>189.7</v>
      </c>
      <c r="D139" s="278">
        <v>188.29999999999998</v>
      </c>
      <c r="E139" s="278">
        <v>184.59999999999997</v>
      </c>
      <c r="F139" s="278">
        <v>179.49999999999997</v>
      </c>
      <c r="G139" s="278">
        <v>175.79999999999995</v>
      </c>
      <c r="H139" s="278">
        <v>193.39999999999998</v>
      </c>
      <c r="I139" s="278">
        <v>197.09999999999997</v>
      </c>
      <c r="J139" s="278">
        <v>202.2</v>
      </c>
      <c r="K139" s="276">
        <v>192</v>
      </c>
      <c r="L139" s="276">
        <v>183.2</v>
      </c>
      <c r="M139" s="276">
        <v>78.154319999999998</v>
      </c>
    </row>
    <row r="140" spans="1:13">
      <c r="A140" s="300">
        <v>131</v>
      </c>
      <c r="B140" s="276" t="s">
        <v>140</v>
      </c>
      <c r="C140" s="276">
        <v>173.3</v>
      </c>
      <c r="D140" s="278">
        <v>173.4</v>
      </c>
      <c r="E140" s="278">
        <v>170.85000000000002</v>
      </c>
      <c r="F140" s="278">
        <v>168.4</v>
      </c>
      <c r="G140" s="278">
        <v>165.85000000000002</v>
      </c>
      <c r="H140" s="278">
        <v>175.85000000000002</v>
      </c>
      <c r="I140" s="278">
        <v>178.40000000000003</v>
      </c>
      <c r="J140" s="278">
        <v>180.85000000000002</v>
      </c>
      <c r="K140" s="276">
        <v>175.95</v>
      </c>
      <c r="L140" s="276">
        <v>170.95</v>
      </c>
      <c r="M140" s="276">
        <v>31.591259999999998</v>
      </c>
    </row>
    <row r="141" spans="1:13">
      <c r="A141" s="300">
        <v>132</v>
      </c>
      <c r="B141" s="276" t="s">
        <v>141</v>
      </c>
      <c r="C141" s="276">
        <v>423.05</v>
      </c>
      <c r="D141" s="278">
        <v>425.65000000000003</v>
      </c>
      <c r="E141" s="278">
        <v>419.35000000000008</v>
      </c>
      <c r="F141" s="278">
        <v>415.65000000000003</v>
      </c>
      <c r="G141" s="278">
        <v>409.35000000000008</v>
      </c>
      <c r="H141" s="278">
        <v>429.35000000000008</v>
      </c>
      <c r="I141" s="278">
        <v>435.65000000000003</v>
      </c>
      <c r="J141" s="278">
        <v>439.35000000000008</v>
      </c>
      <c r="K141" s="276">
        <v>431.95</v>
      </c>
      <c r="L141" s="276">
        <v>421.95</v>
      </c>
      <c r="M141" s="276">
        <v>18.21912</v>
      </c>
    </row>
    <row r="142" spans="1:13">
      <c r="A142" s="300">
        <v>133</v>
      </c>
      <c r="B142" s="276" t="s">
        <v>142</v>
      </c>
      <c r="C142" s="276">
        <v>8188.05</v>
      </c>
      <c r="D142" s="278">
        <v>8219.0166666666664</v>
      </c>
      <c r="E142" s="278">
        <v>8109.0333333333328</v>
      </c>
      <c r="F142" s="278">
        <v>8030.0166666666664</v>
      </c>
      <c r="G142" s="278">
        <v>7920.0333333333328</v>
      </c>
      <c r="H142" s="278">
        <v>8298.0333333333328</v>
      </c>
      <c r="I142" s="278">
        <v>8408.0166666666664</v>
      </c>
      <c r="J142" s="278">
        <v>8487.0333333333328</v>
      </c>
      <c r="K142" s="276">
        <v>8329</v>
      </c>
      <c r="L142" s="276">
        <v>8140</v>
      </c>
      <c r="M142" s="276">
        <v>15.14072</v>
      </c>
    </row>
    <row r="143" spans="1:13">
      <c r="A143" s="300">
        <v>134</v>
      </c>
      <c r="B143" s="276" t="s">
        <v>143</v>
      </c>
      <c r="C143" s="276">
        <v>644</v>
      </c>
      <c r="D143" s="278">
        <v>648.58333333333337</v>
      </c>
      <c r="E143" s="278">
        <v>635.51666666666677</v>
      </c>
      <c r="F143" s="278">
        <v>627.03333333333342</v>
      </c>
      <c r="G143" s="278">
        <v>613.96666666666681</v>
      </c>
      <c r="H143" s="278">
        <v>657.06666666666672</v>
      </c>
      <c r="I143" s="278">
        <v>670.13333333333333</v>
      </c>
      <c r="J143" s="278">
        <v>678.61666666666667</v>
      </c>
      <c r="K143" s="276">
        <v>661.65</v>
      </c>
      <c r="L143" s="276">
        <v>640.1</v>
      </c>
      <c r="M143" s="276">
        <v>40.882710000000003</v>
      </c>
    </row>
    <row r="144" spans="1:13">
      <c r="A144" s="300">
        <v>135</v>
      </c>
      <c r="B144" s="276" t="s">
        <v>144</v>
      </c>
      <c r="C144" s="276">
        <v>719.9</v>
      </c>
      <c r="D144" s="278">
        <v>718.01666666666677</v>
      </c>
      <c r="E144" s="278">
        <v>709.38333333333355</v>
      </c>
      <c r="F144" s="278">
        <v>698.86666666666679</v>
      </c>
      <c r="G144" s="278">
        <v>690.23333333333358</v>
      </c>
      <c r="H144" s="278">
        <v>728.53333333333353</v>
      </c>
      <c r="I144" s="278">
        <v>737.16666666666674</v>
      </c>
      <c r="J144" s="278">
        <v>747.68333333333351</v>
      </c>
      <c r="K144" s="276">
        <v>726.65</v>
      </c>
      <c r="L144" s="276">
        <v>707.5</v>
      </c>
      <c r="M144" s="276">
        <v>10.141529999999999</v>
      </c>
    </row>
    <row r="145" spans="1:13">
      <c r="A145" s="300">
        <v>136</v>
      </c>
      <c r="B145" s="276" t="s">
        <v>145</v>
      </c>
      <c r="C145" s="276">
        <v>1126.6500000000001</v>
      </c>
      <c r="D145" s="278">
        <v>1132.05</v>
      </c>
      <c r="E145" s="278">
        <v>1118.0999999999999</v>
      </c>
      <c r="F145" s="278">
        <v>1109.55</v>
      </c>
      <c r="G145" s="278">
        <v>1095.5999999999999</v>
      </c>
      <c r="H145" s="278">
        <v>1140.5999999999999</v>
      </c>
      <c r="I145" s="278">
        <v>1154.5500000000002</v>
      </c>
      <c r="J145" s="278">
        <v>1163.0999999999999</v>
      </c>
      <c r="K145" s="276">
        <v>1146</v>
      </c>
      <c r="L145" s="276">
        <v>1123.5</v>
      </c>
      <c r="M145" s="276">
        <v>10.69239</v>
      </c>
    </row>
    <row r="146" spans="1:13">
      <c r="A146" s="300">
        <v>137</v>
      </c>
      <c r="B146" s="276" t="s">
        <v>146</v>
      </c>
      <c r="C146" s="276">
        <v>1750.85</v>
      </c>
      <c r="D146" s="278">
        <v>1753.4166666666667</v>
      </c>
      <c r="E146" s="278">
        <v>1738.8333333333335</v>
      </c>
      <c r="F146" s="278">
        <v>1726.8166666666668</v>
      </c>
      <c r="G146" s="278">
        <v>1712.2333333333336</v>
      </c>
      <c r="H146" s="278">
        <v>1765.4333333333334</v>
      </c>
      <c r="I146" s="278">
        <v>1780.0166666666669</v>
      </c>
      <c r="J146" s="278">
        <v>1792.0333333333333</v>
      </c>
      <c r="K146" s="276">
        <v>1768</v>
      </c>
      <c r="L146" s="276">
        <v>1741.4</v>
      </c>
      <c r="M146" s="276">
        <v>7.3039100000000001</v>
      </c>
    </row>
    <row r="147" spans="1:13">
      <c r="A147" s="300">
        <v>138</v>
      </c>
      <c r="B147" s="276" t="s">
        <v>147</v>
      </c>
      <c r="C147" s="276">
        <v>169.15</v>
      </c>
      <c r="D147" s="278">
        <v>170.70000000000002</v>
      </c>
      <c r="E147" s="278">
        <v>166.55000000000004</v>
      </c>
      <c r="F147" s="278">
        <v>163.95000000000002</v>
      </c>
      <c r="G147" s="278">
        <v>159.80000000000004</v>
      </c>
      <c r="H147" s="278">
        <v>173.30000000000004</v>
      </c>
      <c r="I147" s="278">
        <v>177.45000000000002</v>
      </c>
      <c r="J147" s="278">
        <v>180.05000000000004</v>
      </c>
      <c r="K147" s="276">
        <v>174.85</v>
      </c>
      <c r="L147" s="276">
        <v>168.1</v>
      </c>
      <c r="M147" s="276">
        <v>160.69076000000001</v>
      </c>
    </row>
    <row r="148" spans="1:13">
      <c r="A148" s="300">
        <v>139</v>
      </c>
      <c r="B148" s="276" t="s">
        <v>268</v>
      </c>
      <c r="C148" s="276">
        <v>1657.35</v>
      </c>
      <c r="D148" s="278">
        <v>1669.45</v>
      </c>
      <c r="E148" s="278">
        <v>1632.4</v>
      </c>
      <c r="F148" s="278">
        <v>1607.45</v>
      </c>
      <c r="G148" s="278">
        <v>1570.4</v>
      </c>
      <c r="H148" s="278">
        <v>1694.4</v>
      </c>
      <c r="I148" s="278">
        <v>1731.4499999999998</v>
      </c>
      <c r="J148" s="278">
        <v>1756.4</v>
      </c>
      <c r="K148" s="276">
        <v>1706.5</v>
      </c>
      <c r="L148" s="276">
        <v>1644.5</v>
      </c>
      <c r="M148" s="276">
        <v>7.9585400000000002</v>
      </c>
    </row>
    <row r="149" spans="1:13">
      <c r="A149" s="300">
        <v>140</v>
      </c>
      <c r="B149" s="276" t="s">
        <v>148</v>
      </c>
      <c r="C149" s="276">
        <v>85746.9</v>
      </c>
      <c r="D149" s="278">
        <v>84819.766666666663</v>
      </c>
      <c r="E149" s="278">
        <v>82639.533333333326</v>
      </c>
      <c r="F149" s="278">
        <v>79532.166666666657</v>
      </c>
      <c r="G149" s="278">
        <v>77351.93333333332</v>
      </c>
      <c r="H149" s="278">
        <v>87927.133333333331</v>
      </c>
      <c r="I149" s="278">
        <v>90107.366666666669</v>
      </c>
      <c r="J149" s="278">
        <v>93214.733333333337</v>
      </c>
      <c r="K149" s="276">
        <v>87000</v>
      </c>
      <c r="L149" s="276">
        <v>81712.399999999994</v>
      </c>
      <c r="M149" s="276">
        <v>0.87936000000000003</v>
      </c>
    </row>
    <row r="150" spans="1:13">
      <c r="A150" s="300">
        <v>141</v>
      </c>
      <c r="B150" s="276" t="s">
        <v>267</v>
      </c>
      <c r="C150" s="276">
        <v>40.5</v>
      </c>
      <c r="D150" s="278">
        <v>40.716666666666661</v>
      </c>
      <c r="E150" s="278">
        <v>40.083333333333321</v>
      </c>
      <c r="F150" s="278">
        <v>39.666666666666657</v>
      </c>
      <c r="G150" s="278">
        <v>39.033333333333317</v>
      </c>
      <c r="H150" s="278">
        <v>41.133333333333326</v>
      </c>
      <c r="I150" s="278">
        <v>41.766666666666666</v>
      </c>
      <c r="J150" s="278">
        <v>42.18333333333333</v>
      </c>
      <c r="K150" s="276">
        <v>41.35</v>
      </c>
      <c r="L150" s="276">
        <v>40.299999999999997</v>
      </c>
      <c r="M150" s="276">
        <v>58.25264</v>
      </c>
    </row>
    <row r="151" spans="1:13">
      <c r="A151" s="300">
        <v>142</v>
      </c>
      <c r="B151" s="276" t="s">
        <v>149</v>
      </c>
      <c r="C151" s="276">
        <v>1276.6500000000001</v>
      </c>
      <c r="D151" s="278">
        <v>1273.5333333333335</v>
      </c>
      <c r="E151" s="278">
        <v>1263.3166666666671</v>
      </c>
      <c r="F151" s="278">
        <v>1249.9833333333336</v>
      </c>
      <c r="G151" s="278">
        <v>1239.7666666666671</v>
      </c>
      <c r="H151" s="278">
        <v>1286.866666666667</v>
      </c>
      <c r="I151" s="278">
        <v>1297.0833333333337</v>
      </c>
      <c r="J151" s="278">
        <v>1310.416666666667</v>
      </c>
      <c r="K151" s="276">
        <v>1283.75</v>
      </c>
      <c r="L151" s="276">
        <v>1260.2</v>
      </c>
      <c r="M151" s="276">
        <v>12.686590000000001</v>
      </c>
    </row>
    <row r="152" spans="1:13">
      <c r="A152" s="300">
        <v>143</v>
      </c>
      <c r="B152" s="276" t="s">
        <v>3161</v>
      </c>
      <c r="C152" s="276">
        <v>312.95</v>
      </c>
      <c r="D152" s="278">
        <v>313.31666666666666</v>
      </c>
      <c r="E152" s="278">
        <v>306.63333333333333</v>
      </c>
      <c r="F152" s="278">
        <v>300.31666666666666</v>
      </c>
      <c r="G152" s="278">
        <v>293.63333333333333</v>
      </c>
      <c r="H152" s="278">
        <v>319.63333333333333</v>
      </c>
      <c r="I152" s="278">
        <v>326.31666666666661</v>
      </c>
      <c r="J152" s="278">
        <v>332.63333333333333</v>
      </c>
      <c r="K152" s="276">
        <v>320</v>
      </c>
      <c r="L152" s="276">
        <v>307</v>
      </c>
      <c r="M152" s="276">
        <v>20.233360000000001</v>
      </c>
    </row>
    <row r="153" spans="1:13">
      <c r="A153" s="300">
        <v>144</v>
      </c>
      <c r="B153" s="276" t="s">
        <v>269</v>
      </c>
      <c r="C153" s="276">
        <v>955.7</v>
      </c>
      <c r="D153" s="278">
        <v>949.78333333333342</v>
      </c>
      <c r="E153" s="278">
        <v>938.11666666666679</v>
      </c>
      <c r="F153" s="278">
        <v>920.53333333333342</v>
      </c>
      <c r="G153" s="278">
        <v>908.86666666666679</v>
      </c>
      <c r="H153" s="278">
        <v>967.36666666666679</v>
      </c>
      <c r="I153" s="278">
        <v>979.03333333333353</v>
      </c>
      <c r="J153" s="278">
        <v>996.61666666666679</v>
      </c>
      <c r="K153" s="276">
        <v>961.45</v>
      </c>
      <c r="L153" s="276">
        <v>932.2</v>
      </c>
      <c r="M153" s="276">
        <v>3.1968200000000002</v>
      </c>
    </row>
    <row r="154" spans="1:13">
      <c r="A154" s="300">
        <v>145</v>
      </c>
      <c r="B154" s="276" t="s">
        <v>150</v>
      </c>
      <c r="C154" s="276">
        <v>47.7</v>
      </c>
      <c r="D154" s="278">
        <v>47.416666666666664</v>
      </c>
      <c r="E154" s="278">
        <v>46.43333333333333</v>
      </c>
      <c r="F154" s="278">
        <v>45.166666666666664</v>
      </c>
      <c r="G154" s="278">
        <v>44.18333333333333</v>
      </c>
      <c r="H154" s="278">
        <v>48.68333333333333</v>
      </c>
      <c r="I154" s="278">
        <v>49.666666666666664</v>
      </c>
      <c r="J154" s="278">
        <v>50.93333333333333</v>
      </c>
      <c r="K154" s="276">
        <v>48.4</v>
      </c>
      <c r="L154" s="276">
        <v>46.15</v>
      </c>
      <c r="M154" s="276">
        <v>255.28227999999999</v>
      </c>
    </row>
    <row r="155" spans="1:13">
      <c r="A155" s="300">
        <v>146</v>
      </c>
      <c r="B155" s="276" t="s">
        <v>261</v>
      </c>
      <c r="C155" s="276">
        <v>5369.7</v>
      </c>
      <c r="D155" s="278">
        <v>5412.333333333333</v>
      </c>
      <c r="E155" s="278">
        <v>5291.9166666666661</v>
      </c>
      <c r="F155" s="278">
        <v>5214.1333333333332</v>
      </c>
      <c r="G155" s="278">
        <v>5093.7166666666662</v>
      </c>
      <c r="H155" s="278">
        <v>5490.1166666666659</v>
      </c>
      <c r="I155" s="278">
        <v>5610.5333333333319</v>
      </c>
      <c r="J155" s="278">
        <v>5688.3166666666657</v>
      </c>
      <c r="K155" s="276">
        <v>5532.75</v>
      </c>
      <c r="L155" s="276">
        <v>5334.55</v>
      </c>
      <c r="M155" s="276">
        <v>3.48712</v>
      </c>
    </row>
    <row r="156" spans="1:13">
      <c r="A156" s="300">
        <v>147</v>
      </c>
      <c r="B156" s="276" t="s">
        <v>153</v>
      </c>
      <c r="C156" s="276">
        <v>17999.099999999999</v>
      </c>
      <c r="D156" s="278">
        <v>18129.683333333334</v>
      </c>
      <c r="E156" s="278">
        <v>17819.416666666668</v>
      </c>
      <c r="F156" s="278">
        <v>17639.733333333334</v>
      </c>
      <c r="G156" s="278">
        <v>17329.466666666667</v>
      </c>
      <c r="H156" s="278">
        <v>18309.366666666669</v>
      </c>
      <c r="I156" s="278">
        <v>18619.633333333331</v>
      </c>
      <c r="J156" s="278">
        <v>18799.316666666669</v>
      </c>
      <c r="K156" s="276">
        <v>18439.95</v>
      </c>
      <c r="L156" s="276">
        <v>17950</v>
      </c>
      <c r="M156" s="276">
        <v>1.4156599999999999</v>
      </c>
    </row>
    <row r="157" spans="1:13">
      <c r="A157" s="300">
        <v>148</v>
      </c>
      <c r="B157" s="276" t="s">
        <v>270</v>
      </c>
      <c r="C157" s="276">
        <v>24.95</v>
      </c>
      <c r="D157" s="278">
        <v>24.966666666666669</v>
      </c>
      <c r="E157" s="278">
        <v>24.833333333333336</v>
      </c>
      <c r="F157" s="278">
        <v>24.716666666666669</v>
      </c>
      <c r="G157" s="278">
        <v>24.583333333333336</v>
      </c>
      <c r="H157" s="278">
        <v>25.083333333333336</v>
      </c>
      <c r="I157" s="278">
        <v>25.216666666666669</v>
      </c>
      <c r="J157" s="278">
        <v>25.333333333333336</v>
      </c>
      <c r="K157" s="276">
        <v>25.1</v>
      </c>
      <c r="L157" s="276">
        <v>24.85</v>
      </c>
      <c r="M157" s="276">
        <v>51.046889999999998</v>
      </c>
    </row>
    <row r="158" spans="1:13">
      <c r="A158" s="300">
        <v>149</v>
      </c>
      <c r="B158" s="276" t="s">
        <v>155</v>
      </c>
      <c r="C158" s="276">
        <v>127.45</v>
      </c>
      <c r="D158" s="278">
        <v>128.26666666666665</v>
      </c>
      <c r="E158" s="278">
        <v>126.0333333333333</v>
      </c>
      <c r="F158" s="278">
        <v>124.61666666666665</v>
      </c>
      <c r="G158" s="278">
        <v>122.3833333333333</v>
      </c>
      <c r="H158" s="278">
        <v>129.68333333333331</v>
      </c>
      <c r="I158" s="278">
        <v>131.91666666666666</v>
      </c>
      <c r="J158" s="278">
        <v>133.33333333333331</v>
      </c>
      <c r="K158" s="276">
        <v>130.5</v>
      </c>
      <c r="L158" s="276">
        <v>126.85</v>
      </c>
      <c r="M158" s="276">
        <v>85.165149999999997</v>
      </c>
    </row>
    <row r="159" spans="1:13">
      <c r="A159" s="300">
        <v>150</v>
      </c>
      <c r="B159" s="276" t="s">
        <v>156</v>
      </c>
      <c r="C159" s="276">
        <v>100.15</v>
      </c>
      <c r="D159" s="278">
        <v>99.816666666666663</v>
      </c>
      <c r="E159" s="278">
        <v>98.633333333333326</v>
      </c>
      <c r="F159" s="278">
        <v>97.11666666666666</v>
      </c>
      <c r="G159" s="278">
        <v>95.933333333333323</v>
      </c>
      <c r="H159" s="278">
        <v>101.33333333333333</v>
      </c>
      <c r="I159" s="278">
        <v>102.51666666666667</v>
      </c>
      <c r="J159" s="278">
        <v>104.03333333333333</v>
      </c>
      <c r="K159" s="276">
        <v>101</v>
      </c>
      <c r="L159" s="276">
        <v>98.3</v>
      </c>
      <c r="M159" s="276">
        <v>242.62425999999999</v>
      </c>
    </row>
    <row r="160" spans="1:13">
      <c r="A160" s="300">
        <v>151</v>
      </c>
      <c r="B160" s="276" t="s">
        <v>271</v>
      </c>
      <c r="C160" s="276">
        <v>595</v>
      </c>
      <c r="D160" s="278">
        <v>591.48333333333335</v>
      </c>
      <c r="E160" s="278">
        <v>580.9666666666667</v>
      </c>
      <c r="F160" s="278">
        <v>566.93333333333339</v>
      </c>
      <c r="G160" s="278">
        <v>556.41666666666674</v>
      </c>
      <c r="H160" s="278">
        <v>605.51666666666665</v>
      </c>
      <c r="I160" s="278">
        <v>616.0333333333333</v>
      </c>
      <c r="J160" s="278">
        <v>630.06666666666661</v>
      </c>
      <c r="K160" s="276">
        <v>602</v>
      </c>
      <c r="L160" s="276">
        <v>577.45000000000005</v>
      </c>
      <c r="M160" s="276">
        <v>5.1441499999999998</v>
      </c>
    </row>
    <row r="161" spans="1:13">
      <c r="A161" s="300">
        <v>152</v>
      </c>
      <c r="B161" s="276" t="s">
        <v>272</v>
      </c>
      <c r="C161" s="276">
        <v>3464.65</v>
      </c>
      <c r="D161" s="278">
        <v>3444.2166666666667</v>
      </c>
      <c r="E161" s="278">
        <v>3353.4333333333334</v>
      </c>
      <c r="F161" s="278">
        <v>3242.2166666666667</v>
      </c>
      <c r="G161" s="278">
        <v>3151.4333333333334</v>
      </c>
      <c r="H161" s="278">
        <v>3555.4333333333334</v>
      </c>
      <c r="I161" s="278">
        <v>3646.2166666666672</v>
      </c>
      <c r="J161" s="278">
        <v>3757.4333333333334</v>
      </c>
      <c r="K161" s="276">
        <v>3535</v>
      </c>
      <c r="L161" s="276">
        <v>3333</v>
      </c>
      <c r="M161" s="276">
        <v>2.3620000000000001</v>
      </c>
    </row>
    <row r="162" spans="1:13">
      <c r="A162" s="300">
        <v>153</v>
      </c>
      <c r="B162" s="276" t="s">
        <v>157</v>
      </c>
      <c r="C162" s="276">
        <v>115.1</v>
      </c>
      <c r="D162" s="278">
        <v>114.89999999999999</v>
      </c>
      <c r="E162" s="278">
        <v>113.79999999999998</v>
      </c>
      <c r="F162" s="278">
        <v>112.49999999999999</v>
      </c>
      <c r="G162" s="278">
        <v>111.39999999999998</v>
      </c>
      <c r="H162" s="278">
        <v>116.19999999999999</v>
      </c>
      <c r="I162" s="278">
        <v>117.29999999999998</v>
      </c>
      <c r="J162" s="278">
        <v>118.6</v>
      </c>
      <c r="K162" s="276">
        <v>116</v>
      </c>
      <c r="L162" s="276">
        <v>113.6</v>
      </c>
      <c r="M162" s="276">
        <v>12.624420000000001</v>
      </c>
    </row>
    <row r="163" spans="1:13">
      <c r="A163" s="300">
        <v>154</v>
      </c>
      <c r="B163" s="276" t="s">
        <v>158</v>
      </c>
      <c r="C163" s="276">
        <v>103.45</v>
      </c>
      <c r="D163" s="278">
        <v>102.89999999999999</v>
      </c>
      <c r="E163" s="278">
        <v>101.29999999999998</v>
      </c>
      <c r="F163" s="278">
        <v>99.149999999999991</v>
      </c>
      <c r="G163" s="278">
        <v>97.549999999999983</v>
      </c>
      <c r="H163" s="278">
        <v>105.04999999999998</v>
      </c>
      <c r="I163" s="278">
        <v>106.64999999999998</v>
      </c>
      <c r="J163" s="278">
        <v>108.79999999999998</v>
      </c>
      <c r="K163" s="276">
        <v>104.5</v>
      </c>
      <c r="L163" s="276">
        <v>100.75</v>
      </c>
      <c r="M163" s="276">
        <v>283.53142000000003</v>
      </c>
    </row>
    <row r="164" spans="1:13">
      <c r="A164" s="300">
        <v>155</v>
      </c>
      <c r="B164" s="276" t="s">
        <v>159</v>
      </c>
      <c r="C164" s="276">
        <v>30049.65</v>
      </c>
      <c r="D164" s="278">
        <v>30106.216666666664</v>
      </c>
      <c r="E164" s="278">
        <v>29662.433333333327</v>
      </c>
      <c r="F164" s="278">
        <v>29275.216666666664</v>
      </c>
      <c r="G164" s="278">
        <v>28831.433333333327</v>
      </c>
      <c r="H164" s="278">
        <v>30493.433333333327</v>
      </c>
      <c r="I164" s="278">
        <v>30937.21666666666</v>
      </c>
      <c r="J164" s="278">
        <v>31324.433333333327</v>
      </c>
      <c r="K164" s="276">
        <v>30550</v>
      </c>
      <c r="L164" s="276">
        <v>29719</v>
      </c>
      <c r="M164" s="276">
        <v>0.4345</v>
      </c>
    </row>
    <row r="165" spans="1:13">
      <c r="A165" s="300">
        <v>156</v>
      </c>
      <c r="B165" s="276" t="s">
        <v>160</v>
      </c>
      <c r="C165" s="276">
        <v>1564.5</v>
      </c>
      <c r="D165" s="278">
        <v>1547.5</v>
      </c>
      <c r="E165" s="278">
        <v>1507.1</v>
      </c>
      <c r="F165" s="278">
        <v>1449.6999999999998</v>
      </c>
      <c r="G165" s="278">
        <v>1409.2999999999997</v>
      </c>
      <c r="H165" s="278">
        <v>1604.9</v>
      </c>
      <c r="I165" s="278">
        <v>1645.3000000000002</v>
      </c>
      <c r="J165" s="278">
        <v>1702.7000000000003</v>
      </c>
      <c r="K165" s="276">
        <v>1587.9</v>
      </c>
      <c r="L165" s="276">
        <v>1490.1</v>
      </c>
      <c r="M165" s="276">
        <v>38.31203</v>
      </c>
    </row>
    <row r="166" spans="1:13">
      <c r="A166" s="300">
        <v>157</v>
      </c>
      <c r="B166" s="276" t="s">
        <v>161</v>
      </c>
      <c r="C166" s="276">
        <v>270.55</v>
      </c>
      <c r="D166" s="278">
        <v>271.00000000000006</v>
      </c>
      <c r="E166" s="278">
        <v>266.65000000000009</v>
      </c>
      <c r="F166" s="278">
        <v>262.75000000000006</v>
      </c>
      <c r="G166" s="278">
        <v>258.40000000000009</v>
      </c>
      <c r="H166" s="278">
        <v>274.90000000000009</v>
      </c>
      <c r="I166" s="278">
        <v>279.25000000000011</v>
      </c>
      <c r="J166" s="278">
        <v>283.15000000000009</v>
      </c>
      <c r="K166" s="276">
        <v>275.35000000000002</v>
      </c>
      <c r="L166" s="276">
        <v>267.10000000000002</v>
      </c>
      <c r="M166" s="276">
        <v>60.31127</v>
      </c>
    </row>
    <row r="167" spans="1:13">
      <c r="A167" s="300">
        <v>158</v>
      </c>
      <c r="B167" s="276" t="s">
        <v>162</v>
      </c>
      <c r="C167" s="276">
        <v>121.45</v>
      </c>
      <c r="D167" s="278">
        <v>120.88333333333333</v>
      </c>
      <c r="E167" s="278">
        <v>119.56666666666665</v>
      </c>
      <c r="F167" s="278">
        <v>117.68333333333332</v>
      </c>
      <c r="G167" s="278">
        <v>116.36666666666665</v>
      </c>
      <c r="H167" s="278">
        <v>122.76666666666665</v>
      </c>
      <c r="I167" s="278">
        <v>124.08333333333331</v>
      </c>
      <c r="J167" s="278">
        <v>125.96666666666665</v>
      </c>
      <c r="K167" s="276">
        <v>122.2</v>
      </c>
      <c r="L167" s="276">
        <v>119</v>
      </c>
      <c r="M167" s="276">
        <v>58.73583</v>
      </c>
    </row>
    <row r="168" spans="1:13">
      <c r="A168" s="300">
        <v>159</v>
      </c>
      <c r="B168" s="276" t="s">
        <v>275</v>
      </c>
      <c r="C168" s="276">
        <v>5214.2</v>
      </c>
      <c r="D168" s="278">
        <v>5191.0333333333328</v>
      </c>
      <c r="E168" s="278">
        <v>5162.1166666666659</v>
      </c>
      <c r="F168" s="278">
        <v>5110.0333333333328</v>
      </c>
      <c r="G168" s="278">
        <v>5081.1166666666659</v>
      </c>
      <c r="H168" s="278">
        <v>5243.1166666666659</v>
      </c>
      <c r="I168" s="278">
        <v>5272.0333333333338</v>
      </c>
      <c r="J168" s="278">
        <v>5324.1166666666659</v>
      </c>
      <c r="K168" s="276">
        <v>5219.95</v>
      </c>
      <c r="L168" s="276">
        <v>5138.95</v>
      </c>
      <c r="M168" s="276">
        <v>0.68749000000000005</v>
      </c>
    </row>
    <row r="169" spans="1:13">
      <c r="A169" s="300">
        <v>160</v>
      </c>
      <c r="B169" s="276" t="s">
        <v>277</v>
      </c>
      <c r="C169" s="276">
        <v>11315.85</v>
      </c>
      <c r="D169" s="278">
        <v>11288.966666666665</v>
      </c>
      <c r="E169" s="278">
        <v>11227.933333333331</v>
      </c>
      <c r="F169" s="278">
        <v>11140.016666666665</v>
      </c>
      <c r="G169" s="278">
        <v>11078.98333333333</v>
      </c>
      <c r="H169" s="278">
        <v>11376.883333333331</v>
      </c>
      <c r="I169" s="278">
        <v>11437.916666666668</v>
      </c>
      <c r="J169" s="278">
        <v>11525.833333333332</v>
      </c>
      <c r="K169" s="276">
        <v>11350</v>
      </c>
      <c r="L169" s="276">
        <v>11201.05</v>
      </c>
      <c r="M169" s="276">
        <v>6.4509999999999998E-2</v>
      </c>
    </row>
    <row r="170" spans="1:13">
      <c r="A170" s="300">
        <v>161</v>
      </c>
      <c r="B170" s="276" t="s">
        <v>163</v>
      </c>
      <c r="C170" s="276">
        <v>1800.1</v>
      </c>
      <c r="D170" s="278">
        <v>1809.8999999999999</v>
      </c>
      <c r="E170" s="278">
        <v>1786.8999999999996</v>
      </c>
      <c r="F170" s="278">
        <v>1773.6999999999998</v>
      </c>
      <c r="G170" s="278">
        <v>1750.6999999999996</v>
      </c>
      <c r="H170" s="278">
        <v>1823.0999999999997</v>
      </c>
      <c r="I170" s="278">
        <v>1846.1000000000001</v>
      </c>
      <c r="J170" s="278">
        <v>1859.2999999999997</v>
      </c>
      <c r="K170" s="276">
        <v>1832.9</v>
      </c>
      <c r="L170" s="276">
        <v>1796.7</v>
      </c>
      <c r="M170" s="276">
        <v>5.7940199999999997</v>
      </c>
    </row>
    <row r="171" spans="1:13">
      <c r="A171" s="300">
        <v>162</v>
      </c>
      <c r="B171" s="276" t="s">
        <v>273</v>
      </c>
      <c r="C171" s="276">
        <v>2285.75</v>
      </c>
      <c r="D171" s="278">
        <v>2299.5166666666669</v>
      </c>
      <c r="E171" s="278">
        <v>2267.0333333333338</v>
      </c>
      <c r="F171" s="278">
        <v>2248.3166666666671</v>
      </c>
      <c r="G171" s="278">
        <v>2215.8333333333339</v>
      </c>
      <c r="H171" s="278">
        <v>2318.2333333333336</v>
      </c>
      <c r="I171" s="278">
        <v>2350.7166666666662</v>
      </c>
      <c r="J171" s="278">
        <v>2369.4333333333334</v>
      </c>
      <c r="K171" s="276">
        <v>2332</v>
      </c>
      <c r="L171" s="276">
        <v>2280.8000000000002</v>
      </c>
      <c r="M171" s="276">
        <v>3.28349</v>
      </c>
    </row>
    <row r="172" spans="1:13">
      <c r="A172" s="300">
        <v>163</v>
      </c>
      <c r="B172" s="276" t="s">
        <v>164</v>
      </c>
      <c r="C172" s="276">
        <v>36.5</v>
      </c>
      <c r="D172" s="278">
        <v>35.916666666666664</v>
      </c>
      <c r="E172" s="278">
        <v>34.883333333333326</v>
      </c>
      <c r="F172" s="278">
        <v>33.266666666666659</v>
      </c>
      <c r="G172" s="278">
        <v>32.23333333333332</v>
      </c>
      <c r="H172" s="278">
        <v>37.533333333333331</v>
      </c>
      <c r="I172" s="278">
        <v>38.566666666666677</v>
      </c>
      <c r="J172" s="278">
        <v>40.183333333333337</v>
      </c>
      <c r="K172" s="276">
        <v>36.950000000000003</v>
      </c>
      <c r="L172" s="276">
        <v>34.299999999999997</v>
      </c>
      <c r="M172" s="276">
        <v>1836.6472699999999</v>
      </c>
    </row>
    <row r="173" spans="1:13">
      <c r="A173" s="300">
        <v>164</v>
      </c>
      <c r="B173" s="276" t="s">
        <v>274</v>
      </c>
      <c r="C173" s="276">
        <v>369.1</v>
      </c>
      <c r="D173" s="278">
        <v>370.0333333333333</v>
      </c>
      <c r="E173" s="278">
        <v>363.06666666666661</v>
      </c>
      <c r="F173" s="278">
        <v>357.0333333333333</v>
      </c>
      <c r="G173" s="278">
        <v>350.06666666666661</v>
      </c>
      <c r="H173" s="278">
        <v>376.06666666666661</v>
      </c>
      <c r="I173" s="278">
        <v>383.0333333333333</v>
      </c>
      <c r="J173" s="278">
        <v>389.06666666666661</v>
      </c>
      <c r="K173" s="276">
        <v>377</v>
      </c>
      <c r="L173" s="276">
        <v>364</v>
      </c>
      <c r="M173" s="276">
        <v>2.2660100000000001</v>
      </c>
    </row>
    <row r="174" spans="1:13">
      <c r="A174" s="300">
        <v>165</v>
      </c>
      <c r="B174" s="276" t="s">
        <v>491</v>
      </c>
      <c r="C174" s="276">
        <v>1211.7</v>
      </c>
      <c r="D174" s="278">
        <v>1216.6499999999999</v>
      </c>
      <c r="E174" s="278">
        <v>1203.2999999999997</v>
      </c>
      <c r="F174" s="278">
        <v>1194.8999999999999</v>
      </c>
      <c r="G174" s="278">
        <v>1181.5499999999997</v>
      </c>
      <c r="H174" s="278">
        <v>1225.0499999999997</v>
      </c>
      <c r="I174" s="278">
        <v>1238.3999999999996</v>
      </c>
      <c r="J174" s="278">
        <v>1246.7999999999997</v>
      </c>
      <c r="K174" s="276">
        <v>1230</v>
      </c>
      <c r="L174" s="276">
        <v>1208.25</v>
      </c>
      <c r="M174" s="276">
        <v>4.4252399999999996</v>
      </c>
    </row>
    <row r="175" spans="1:13">
      <c r="A175" s="300">
        <v>166</v>
      </c>
      <c r="B175" s="276" t="s">
        <v>165</v>
      </c>
      <c r="C175" s="276">
        <v>203.7</v>
      </c>
      <c r="D175" s="278">
        <v>202.79999999999998</v>
      </c>
      <c r="E175" s="278">
        <v>200.84999999999997</v>
      </c>
      <c r="F175" s="278">
        <v>197.99999999999997</v>
      </c>
      <c r="G175" s="278">
        <v>196.04999999999995</v>
      </c>
      <c r="H175" s="278">
        <v>205.64999999999998</v>
      </c>
      <c r="I175" s="278">
        <v>207.59999999999997</v>
      </c>
      <c r="J175" s="278">
        <v>210.45</v>
      </c>
      <c r="K175" s="276">
        <v>204.75</v>
      </c>
      <c r="L175" s="276">
        <v>199.95</v>
      </c>
      <c r="M175" s="276">
        <v>176.92950999999999</v>
      </c>
    </row>
    <row r="176" spans="1:13">
      <c r="A176" s="300">
        <v>167</v>
      </c>
      <c r="B176" s="276" t="s">
        <v>276</v>
      </c>
      <c r="C176" s="276">
        <v>296.55</v>
      </c>
      <c r="D176" s="278">
        <v>295.93333333333334</v>
      </c>
      <c r="E176" s="278">
        <v>286.76666666666665</v>
      </c>
      <c r="F176" s="278">
        <v>276.98333333333329</v>
      </c>
      <c r="G176" s="278">
        <v>267.81666666666661</v>
      </c>
      <c r="H176" s="278">
        <v>305.7166666666667</v>
      </c>
      <c r="I176" s="278">
        <v>314.88333333333333</v>
      </c>
      <c r="J176" s="278">
        <v>324.66666666666674</v>
      </c>
      <c r="K176" s="276">
        <v>305.10000000000002</v>
      </c>
      <c r="L176" s="276">
        <v>286.14999999999998</v>
      </c>
      <c r="M176" s="276">
        <v>18.969750000000001</v>
      </c>
    </row>
    <row r="177" spans="1:13">
      <c r="A177" s="300">
        <v>168</v>
      </c>
      <c r="B177" s="276" t="s">
        <v>278</v>
      </c>
      <c r="C177" s="276">
        <v>536.1</v>
      </c>
      <c r="D177" s="278">
        <v>534.63333333333333</v>
      </c>
      <c r="E177" s="278">
        <v>524.51666666666665</v>
      </c>
      <c r="F177" s="278">
        <v>512.93333333333328</v>
      </c>
      <c r="G177" s="278">
        <v>502.81666666666661</v>
      </c>
      <c r="H177" s="278">
        <v>546.2166666666667</v>
      </c>
      <c r="I177" s="278">
        <v>556.33333333333326</v>
      </c>
      <c r="J177" s="278">
        <v>567.91666666666674</v>
      </c>
      <c r="K177" s="276">
        <v>544.75</v>
      </c>
      <c r="L177" s="276">
        <v>523.04999999999995</v>
      </c>
      <c r="M177" s="276">
        <v>5.2310400000000001</v>
      </c>
    </row>
    <row r="178" spans="1:13">
      <c r="A178" s="300">
        <v>169</v>
      </c>
      <c r="B178" s="276" t="s">
        <v>279</v>
      </c>
      <c r="C178" s="276">
        <v>483.15</v>
      </c>
      <c r="D178" s="278">
        <v>483.95</v>
      </c>
      <c r="E178" s="278">
        <v>481.2</v>
      </c>
      <c r="F178" s="278">
        <v>479.25</v>
      </c>
      <c r="G178" s="278">
        <v>476.5</v>
      </c>
      <c r="H178" s="278">
        <v>485.9</v>
      </c>
      <c r="I178" s="278">
        <v>488.65</v>
      </c>
      <c r="J178" s="278">
        <v>490.59999999999997</v>
      </c>
      <c r="K178" s="276">
        <v>486.7</v>
      </c>
      <c r="L178" s="276">
        <v>482</v>
      </c>
      <c r="M178" s="276">
        <v>2.3354499999999998</v>
      </c>
    </row>
    <row r="179" spans="1:13">
      <c r="A179" s="300">
        <v>170</v>
      </c>
      <c r="B179" s="276" t="s">
        <v>167</v>
      </c>
      <c r="C179" s="276">
        <v>859.1</v>
      </c>
      <c r="D179" s="278">
        <v>862.80000000000007</v>
      </c>
      <c r="E179" s="278">
        <v>850.70000000000016</v>
      </c>
      <c r="F179" s="278">
        <v>842.30000000000007</v>
      </c>
      <c r="G179" s="278">
        <v>830.20000000000016</v>
      </c>
      <c r="H179" s="278">
        <v>871.20000000000016</v>
      </c>
      <c r="I179" s="278">
        <v>883.30000000000007</v>
      </c>
      <c r="J179" s="278">
        <v>891.70000000000016</v>
      </c>
      <c r="K179" s="276">
        <v>874.9</v>
      </c>
      <c r="L179" s="276">
        <v>854.4</v>
      </c>
      <c r="M179" s="276">
        <v>4.5744400000000001</v>
      </c>
    </row>
    <row r="180" spans="1:13">
      <c r="A180" s="300">
        <v>171</v>
      </c>
      <c r="B180" s="276" t="s">
        <v>168</v>
      </c>
      <c r="C180" s="276">
        <v>257.5</v>
      </c>
      <c r="D180" s="278">
        <v>256.76666666666665</v>
      </c>
      <c r="E180" s="278">
        <v>250.43333333333328</v>
      </c>
      <c r="F180" s="278">
        <v>243.36666666666662</v>
      </c>
      <c r="G180" s="278">
        <v>237.03333333333325</v>
      </c>
      <c r="H180" s="278">
        <v>263.83333333333331</v>
      </c>
      <c r="I180" s="278">
        <v>270.16666666666669</v>
      </c>
      <c r="J180" s="278">
        <v>277.23333333333335</v>
      </c>
      <c r="K180" s="276">
        <v>263.10000000000002</v>
      </c>
      <c r="L180" s="276">
        <v>249.7</v>
      </c>
      <c r="M180" s="276">
        <v>140.59128000000001</v>
      </c>
    </row>
    <row r="181" spans="1:13">
      <c r="A181" s="300">
        <v>172</v>
      </c>
      <c r="B181" s="276" t="s">
        <v>169</v>
      </c>
      <c r="C181" s="276">
        <v>144.4</v>
      </c>
      <c r="D181" s="278">
        <v>143.41666666666669</v>
      </c>
      <c r="E181" s="278">
        <v>142.03333333333336</v>
      </c>
      <c r="F181" s="278">
        <v>139.66666666666669</v>
      </c>
      <c r="G181" s="278">
        <v>138.28333333333336</v>
      </c>
      <c r="H181" s="278">
        <v>145.78333333333336</v>
      </c>
      <c r="I181" s="278">
        <v>147.16666666666669</v>
      </c>
      <c r="J181" s="278">
        <v>149.53333333333336</v>
      </c>
      <c r="K181" s="276">
        <v>144.80000000000001</v>
      </c>
      <c r="L181" s="276">
        <v>141.05000000000001</v>
      </c>
      <c r="M181" s="276">
        <v>58.317419999999998</v>
      </c>
    </row>
    <row r="182" spans="1:13">
      <c r="A182" s="300">
        <v>173</v>
      </c>
      <c r="B182" s="276" t="s">
        <v>170</v>
      </c>
      <c r="C182" s="276">
        <v>1957.05</v>
      </c>
      <c r="D182" s="278">
        <v>1938.9833333333336</v>
      </c>
      <c r="E182" s="278">
        <v>1917.9666666666672</v>
      </c>
      <c r="F182" s="278">
        <v>1878.8833333333337</v>
      </c>
      <c r="G182" s="278">
        <v>1857.8666666666672</v>
      </c>
      <c r="H182" s="278">
        <v>1978.0666666666671</v>
      </c>
      <c r="I182" s="278">
        <v>1999.0833333333335</v>
      </c>
      <c r="J182" s="278">
        <v>2038.166666666667</v>
      </c>
      <c r="K182" s="276">
        <v>1960</v>
      </c>
      <c r="L182" s="276">
        <v>1899.9</v>
      </c>
      <c r="M182" s="276">
        <v>189.96046999999999</v>
      </c>
    </row>
    <row r="183" spans="1:13">
      <c r="A183" s="300">
        <v>174</v>
      </c>
      <c r="B183" s="276" t="s">
        <v>171</v>
      </c>
      <c r="C183" s="276">
        <v>75.900000000000006</v>
      </c>
      <c r="D183" s="278">
        <v>75.88333333333334</v>
      </c>
      <c r="E183" s="278">
        <v>74.01666666666668</v>
      </c>
      <c r="F183" s="278">
        <v>72.13333333333334</v>
      </c>
      <c r="G183" s="278">
        <v>70.26666666666668</v>
      </c>
      <c r="H183" s="278">
        <v>77.76666666666668</v>
      </c>
      <c r="I183" s="278">
        <v>79.633333333333326</v>
      </c>
      <c r="J183" s="278">
        <v>81.51666666666668</v>
      </c>
      <c r="K183" s="276">
        <v>77.75</v>
      </c>
      <c r="L183" s="276">
        <v>74</v>
      </c>
      <c r="M183" s="276">
        <v>252.40977000000001</v>
      </c>
    </row>
    <row r="184" spans="1:13">
      <c r="A184" s="300">
        <v>175</v>
      </c>
      <c r="B184" s="276" t="s">
        <v>3523</v>
      </c>
      <c r="C184" s="276">
        <v>961.75</v>
      </c>
      <c r="D184" s="278">
        <v>964.25</v>
      </c>
      <c r="E184" s="278">
        <v>949.5</v>
      </c>
      <c r="F184" s="278">
        <v>937.25</v>
      </c>
      <c r="G184" s="278">
        <v>922.5</v>
      </c>
      <c r="H184" s="278">
        <v>976.5</v>
      </c>
      <c r="I184" s="278">
        <v>991.25</v>
      </c>
      <c r="J184" s="278">
        <v>1003.5</v>
      </c>
      <c r="K184" s="276">
        <v>979</v>
      </c>
      <c r="L184" s="276">
        <v>952</v>
      </c>
      <c r="M184" s="276">
        <v>10.26418</v>
      </c>
    </row>
    <row r="185" spans="1:13">
      <c r="A185" s="300">
        <v>176</v>
      </c>
      <c r="B185" s="276" t="s">
        <v>280</v>
      </c>
      <c r="C185" s="276">
        <v>925</v>
      </c>
      <c r="D185" s="278">
        <v>927.51666666666677</v>
      </c>
      <c r="E185" s="278">
        <v>919.03333333333353</v>
      </c>
      <c r="F185" s="278">
        <v>913.06666666666672</v>
      </c>
      <c r="G185" s="278">
        <v>904.58333333333348</v>
      </c>
      <c r="H185" s="278">
        <v>933.48333333333358</v>
      </c>
      <c r="I185" s="278">
        <v>941.96666666666692</v>
      </c>
      <c r="J185" s="278">
        <v>947.93333333333362</v>
      </c>
      <c r="K185" s="276">
        <v>936</v>
      </c>
      <c r="L185" s="276">
        <v>921.55</v>
      </c>
      <c r="M185" s="276">
        <v>15.733309999999999</v>
      </c>
    </row>
    <row r="186" spans="1:13">
      <c r="A186" s="300">
        <v>177</v>
      </c>
      <c r="B186" s="276" t="s">
        <v>172</v>
      </c>
      <c r="C186" s="276">
        <v>292.5</v>
      </c>
      <c r="D186" s="278">
        <v>288.08333333333331</v>
      </c>
      <c r="E186" s="278">
        <v>282.31666666666661</v>
      </c>
      <c r="F186" s="278">
        <v>272.13333333333327</v>
      </c>
      <c r="G186" s="278">
        <v>266.36666666666656</v>
      </c>
      <c r="H186" s="278">
        <v>298.26666666666665</v>
      </c>
      <c r="I186" s="278">
        <v>304.03333333333342</v>
      </c>
      <c r="J186" s="278">
        <v>314.2166666666667</v>
      </c>
      <c r="K186" s="276">
        <v>293.85000000000002</v>
      </c>
      <c r="L186" s="276">
        <v>277.89999999999998</v>
      </c>
      <c r="M186" s="276">
        <v>443.07145000000003</v>
      </c>
    </row>
    <row r="187" spans="1:13">
      <c r="A187" s="300">
        <v>178</v>
      </c>
      <c r="B187" s="276" t="s">
        <v>173</v>
      </c>
      <c r="C187" s="276">
        <v>25369.1</v>
      </c>
      <c r="D187" s="278">
        <v>25493.366666666669</v>
      </c>
      <c r="E187" s="278">
        <v>25096.733333333337</v>
      </c>
      <c r="F187" s="278">
        <v>24824.366666666669</v>
      </c>
      <c r="G187" s="278">
        <v>24427.733333333337</v>
      </c>
      <c r="H187" s="278">
        <v>25765.733333333337</v>
      </c>
      <c r="I187" s="278">
        <v>26162.366666666669</v>
      </c>
      <c r="J187" s="278">
        <v>26434.733333333337</v>
      </c>
      <c r="K187" s="276">
        <v>25890</v>
      </c>
      <c r="L187" s="276">
        <v>25221</v>
      </c>
      <c r="M187" s="276">
        <v>0.47466999999999998</v>
      </c>
    </row>
    <row r="188" spans="1:13">
      <c r="A188" s="300">
        <v>179</v>
      </c>
      <c r="B188" s="276" t="s">
        <v>174</v>
      </c>
      <c r="C188" s="276">
        <v>1642.55</v>
      </c>
      <c r="D188" s="278">
        <v>1648.95</v>
      </c>
      <c r="E188" s="278">
        <v>1632.8500000000001</v>
      </c>
      <c r="F188" s="278">
        <v>1623.15</v>
      </c>
      <c r="G188" s="278">
        <v>1607.0500000000002</v>
      </c>
      <c r="H188" s="278">
        <v>1658.65</v>
      </c>
      <c r="I188" s="278">
        <v>1674.75</v>
      </c>
      <c r="J188" s="278">
        <v>1684.45</v>
      </c>
      <c r="K188" s="276">
        <v>1665.05</v>
      </c>
      <c r="L188" s="276">
        <v>1639.25</v>
      </c>
      <c r="M188" s="276">
        <v>1.4599599999999999</v>
      </c>
    </row>
    <row r="189" spans="1:13">
      <c r="A189" s="300">
        <v>180</v>
      </c>
      <c r="B189" s="276" t="s">
        <v>175</v>
      </c>
      <c r="C189" s="276">
        <v>5929.4</v>
      </c>
      <c r="D189" s="278">
        <v>5940.333333333333</v>
      </c>
      <c r="E189" s="278">
        <v>5877.8666666666659</v>
      </c>
      <c r="F189" s="278">
        <v>5826.333333333333</v>
      </c>
      <c r="G189" s="278">
        <v>5763.8666666666659</v>
      </c>
      <c r="H189" s="278">
        <v>5991.8666666666659</v>
      </c>
      <c r="I189" s="278">
        <v>6054.333333333333</v>
      </c>
      <c r="J189" s="278">
        <v>6105.8666666666659</v>
      </c>
      <c r="K189" s="276">
        <v>6002.8</v>
      </c>
      <c r="L189" s="276">
        <v>5888.8</v>
      </c>
      <c r="M189" s="276">
        <v>1.47776</v>
      </c>
    </row>
    <row r="190" spans="1:13">
      <c r="A190" s="300">
        <v>181</v>
      </c>
      <c r="B190" s="276" t="s">
        <v>176</v>
      </c>
      <c r="C190" s="276">
        <v>1262.5999999999999</v>
      </c>
      <c r="D190" s="278">
        <v>1267.5666666666666</v>
      </c>
      <c r="E190" s="278">
        <v>1225.2333333333331</v>
      </c>
      <c r="F190" s="278">
        <v>1187.8666666666666</v>
      </c>
      <c r="G190" s="278">
        <v>1145.5333333333331</v>
      </c>
      <c r="H190" s="278">
        <v>1304.9333333333332</v>
      </c>
      <c r="I190" s="278">
        <v>1347.2666666666667</v>
      </c>
      <c r="J190" s="278">
        <v>1384.6333333333332</v>
      </c>
      <c r="K190" s="276">
        <v>1309.9000000000001</v>
      </c>
      <c r="L190" s="276">
        <v>1230.2</v>
      </c>
      <c r="M190" s="276">
        <v>48.790399999999998</v>
      </c>
    </row>
    <row r="191" spans="1:13">
      <c r="A191" s="300">
        <v>182</v>
      </c>
      <c r="B191" s="276" t="s">
        <v>178</v>
      </c>
      <c r="C191" s="276">
        <v>609.65</v>
      </c>
      <c r="D191" s="278">
        <v>613.5333333333333</v>
      </c>
      <c r="E191" s="278">
        <v>603.16666666666663</v>
      </c>
      <c r="F191" s="278">
        <v>596.68333333333328</v>
      </c>
      <c r="G191" s="278">
        <v>586.31666666666661</v>
      </c>
      <c r="H191" s="278">
        <v>620.01666666666665</v>
      </c>
      <c r="I191" s="278">
        <v>630.38333333333344</v>
      </c>
      <c r="J191" s="278">
        <v>636.86666666666667</v>
      </c>
      <c r="K191" s="276">
        <v>623.9</v>
      </c>
      <c r="L191" s="276">
        <v>607.04999999999995</v>
      </c>
      <c r="M191" s="276">
        <v>67.470349999999996</v>
      </c>
    </row>
    <row r="192" spans="1:13">
      <c r="A192" s="300">
        <v>183</v>
      </c>
      <c r="B192" s="276" t="s">
        <v>179</v>
      </c>
      <c r="C192" s="276">
        <v>527.65</v>
      </c>
      <c r="D192" s="278">
        <v>525.4</v>
      </c>
      <c r="E192" s="278">
        <v>520.34999999999991</v>
      </c>
      <c r="F192" s="278">
        <v>513.04999999999995</v>
      </c>
      <c r="G192" s="278">
        <v>507.99999999999989</v>
      </c>
      <c r="H192" s="278">
        <v>532.69999999999993</v>
      </c>
      <c r="I192" s="278">
        <v>537.74999999999989</v>
      </c>
      <c r="J192" s="278">
        <v>545.04999999999995</v>
      </c>
      <c r="K192" s="276">
        <v>530.45000000000005</v>
      </c>
      <c r="L192" s="276">
        <v>518.1</v>
      </c>
      <c r="M192" s="276">
        <v>29.07396</v>
      </c>
    </row>
    <row r="193" spans="1:13">
      <c r="A193" s="300">
        <v>184</v>
      </c>
      <c r="B193" s="276" t="s">
        <v>282</v>
      </c>
      <c r="C193" s="276">
        <v>615.85</v>
      </c>
      <c r="D193" s="278">
        <v>611.65</v>
      </c>
      <c r="E193" s="278">
        <v>604.79999999999995</v>
      </c>
      <c r="F193" s="278">
        <v>593.75</v>
      </c>
      <c r="G193" s="278">
        <v>586.9</v>
      </c>
      <c r="H193" s="278">
        <v>622.69999999999993</v>
      </c>
      <c r="I193" s="278">
        <v>629.55000000000007</v>
      </c>
      <c r="J193" s="278">
        <v>640.59999999999991</v>
      </c>
      <c r="K193" s="276">
        <v>618.5</v>
      </c>
      <c r="L193" s="276">
        <v>600.6</v>
      </c>
      <c r="M193" s="276">
        <v>4.6848799999999997</v>
      </c>
    </row>
    <row r="194" spans="1:13">
      <c r="A194" s="300">
        <v>185</v>
      </c>
      <c r="B194" s="276" t="s">
        <v>3464</v>
      </c>
      <c r="C194" s="276">
        <v>624.29999999999995</v>
      </c>
      <c r="D194" s="278">
        <v>626.4</v>
      </c>
      <c r="E194" s="278">
        <v>617.9</v>
      </c>
      <c r="F194" s="278">
        <v>611.5</v>
      </c>
      <c r="G194" s="278">
        <v>603</v>
      </c>
      <c r="H194" s="278">
        <v>632.79999999999995</v>
      </c>
      <c r="I194" s="278">
        <v>641.29999999999995</v>
      </c>
      <c r="J194" s="278">
        <v>647.69999999999993</v>
      </c>
      <c r="K194" s="276">
        <v>634.9</v>
      </c>
      <c r="L194" s="276">
        <v>620</v>
      </c>
      <c r="M194" s="276">
        <v>45.626280000000001</v>
      </c>
    </row>
    <row r="195" spans="1:13">
      <c r="A195" s="300">
        <v>186</v>
      </c>
      <c r="B195" s="276" t="s">
        <v>183</v>
      </c>
      <c r="C195" s="276">
        <v>237.8</v>
      </c>
      <c r="D195" s="278">
        <v>238.10000000000002</v>
      </c>
      <c r="E195" s="278">
        <v>223.80000000000004</v>
      </c>
      <c r="F195" s="278">
        <v>209.8</v>
      </c>
      <c r="G195" s="278">
        <v>195.50000000000003</v>
      </c>
      <c r="H195" s="278">
        <v>252.10000000000005</v>
      </c>
      <c r="I195" s="278">
        <v>266.39999999999998</v>
      </c>
      <c r="J195" s="278">
        <v>280.40000000000009</v>
      </c>
      <c r="K195" s="276">
        <v>252.4</v>
      </c>
      <c r="L195" s="276">
        <v>224.1</v>
      </c>
      <c r="M195" s="276">
        <v>3905.7783899999999</v>
      </c>
    </row>
    <row r="196" spans="1:13">
      <c r="A196" s="300">
        <v>187</v>
      </c>
      <c r="B196" s="267" t="s">
        <v>185</v>
      </c>
      <c r="C196" s="267">
        <v>86.05</v>
      </c>
      <c r="D196" s="307">
        <v>85.333333333333329</v>
      </c>
      <c r="E196" s="307">
        <v>83.36666666666666</v>
      </c>
      <c r="F196" s="307">
        <v>80.683333333333337</v>
      </c>
      <c r="G196" s="307">
        <v>78.716666666666669</v>
      </c>
      <c r="H196" s="307">
        <v>88.016666666666652</v>
      </c>
      <c r="I196" s="307">
        <v>89.98333333333332</v>
      </c>
      <c r="J196" s="307">
        <v>92.666666666666643</v>
      </c>
      <c r="K196" s="267">
        <v>87.3</v>
      </c>
      <c r="L196" s="267">
        <v>82.65</v>
      </c>
      <c r="M196" s="267">
        <v>436.70528999999999</v>
      </c>
    </row>
    <row r="197" spans="1:13">
      <c r="A197" s="300">
        <v>188</v>
      </c>
      <c r="B197" s="267" t="s">
        <v>186</v>
      </c>
      <c r="C197" s="267">
        <v>694.9</v>
      </c>
      <c r="D197" s="307">
        <v>703.5</v>
      </c>
      <c r="E197" s="307">
        <v>682.5</v>
      </c>
      <c r="F197" s="307">
        <v>670.1</v>
      </c>
      <c r="G197" s="307">
        <v>649.1</v>
      </c>
      <c r="H197" s="307">
        <v>715.9</v>
      </c>
      <c r="I197" s="307">
        <v>736.9</v>
      </c>
      <c r="J197" s="307">
        <v>749.3</v>
      </c>
      <c r="K197" s="267">
        <v>724.5</v>
      </c>
      <c r="L197" s="267">
        <v>691.1</v>
      </c>
      <c r="M197" s="267">
        <v>245.25484</v>
      </c>
    </row>
    <row r="198" spans="1:13">
      <c r="A198" s="300">
        <v>189</v>
      </c>
      <c r="B198" s="267" t="s">
        <v>187</v>
      </c>
      <c r="C198" s="267">
        <v>3174.85</v>
      </c>
      <c r="D198" s="307">
        <v>3178.2833333333333</v>
      </c>
      <c r="E198" s="307">
        <v>3146.5666666666666</v>
      </c>
      <c r="F198" s="307">
        <v>3118.2833333333333</v>
      </c>
      <c r="G198" s="307">
        <v>3086.5666666666666</v>
      </c>
      <c r="H198" s="307">
        <v>3206.5666666666666</v>
      </c>
      <c r="I198" s="307">
        <v>3238.2833333333328</v>
      </c>
      <c r="J198" s="307">
        <v>3266.5666666666666</v>
      </c>
      <c r="K198" s="267">
        <v>3210</v>
      </c>
      <c r="L198" s="267">
        <v>3150</v>
      </c>
      <c r="M198" s="267">
        <v>36.114579999999997</v>
      </c>
    </row>
    <row r="199" spans="1:13">
      <c r="A199" s="300">
        <v>190</v>
      </c>
      <c r="B199" s="267" t="s">
        <v>188</v>
      </c>
      <c r="C199" s="267">
        <v>1064.2</v>
      </c>
      <c r="D199" s="307">
        <v>1064.95</v>
      </c>
      <c r="E199" s="307">
        <v>1052.25</v>
      </c>
      <c r="F199" s="307">
        <v>1040.3</v>
      </c>
      <c r="G199" s="307">
        <v>1027.5999999999999</v>
      </c>
      <c r="H199" s="307">
        <v>1076.9000000000001</v>
      </c>
      <c r="I199" s="307">
        <v>1089.6000000000004</v>
      </c>
      <c r="J199" s="307">
        <v>1101.5500000000002</v>
      </c>
      <c r="K199" s="267">
        <v>1077.6500000000001</v>
      </c>
      <c r="L199" s="267">
        <v>1053</v>
      </c>
      <c r="M199" s="267">
        <v>42.579259999999998</v>
      </c>
    </row>
    <row r="200" spans="1:13">
      <c r="A200" s="300">
        <v>191</v>
      </c>
      <c r="B200" s="267" t="s">
        <v>189</v>
      </c>
      <c r="C200" s="267">
        <v>1527.1</v>
      </c>
      <c r="D200" s="307">
        <v>1537.3</v>
      </c>
      <c r="E200" s="307">
        <v>1513.8</v>
      </c>
      <c r="F200" s="307">
        <v>1500.5</v>
      </c>
      <c r="G200" s="307">
        <v>1477</v>
      </c>
      <c r="H200" s="307">
        <v>1550.6</v>
      </c>
      <c r="I200" s="307">
        <v>1574.1</v>
      </c>
      <c r="J200" s="307">
        <v>1587.3999999999999</v>
      </c>
      <c r="K200" s="267">
        <v>1560.8</v>
      </c>
      <c r="L200" s="267">
        <v>1524</v>
      </c>
      <c r="M200" s="267">
        <v>25.50741</v>
      </c>
    </row>
    <row r="201" spans="1:13">
      <c r="A201" s="300">
        <v>192</v>
      </c>
      <c r="B201" s="267" t="s">
        <v>190</v>
      </c>
      <c r="C201" s="267">
        <v>2833.5</v>
      </c>
      <c r="D201" s="307">
        <v>2854.5</v>
      </c>
      <c r="E201" s="307">
        <v>2804</v>
      </c>
      <c r="F201" s="307">
        <v>2774.5</v>
      </c>
      <c r="G201" s="307">
        <v>2724</v>
      </c>
      <c r="H201" s="307">
        <v>2884</v>
      </c>
      <c r="I201" s="307">
        <v>2934.5</v>
      </c>
      <c r="J201" s="307">
        <v>2964</v>
      </c>
      <c r="K201" s="267">
        <v>2905</v>
      </c>
      <c r="L201" s="267">
        <v>2825</v>
      </c>
      <c r="M201" s="267">
        <v>4.3954300000000002</v>
      </c>
    </row>
    <row r="202" spans="1:13">
      <c r="A202" s="300">
        <v>193</v>
      </c>
      <c r="B202" s="267" t="s">
        <v>191</v>
      </c>
      <c r="C202" s="267">
        <v>337.45</v>
      </c>
      <c r="D202" s="307">
        <v>336.38333333333327</v>
      </c>
      <c r="E202" s="307">
        <v>331.86666666666656</v>
      </c>
      <c r="F202" s="307">
        <v>326.2833333333333</v>
      </c>
      <c r="G202" s="307">
        <v>321.76666666666659</v>
      </c>
      <c r="H202" s="307">
        <v>341.96666666666653</v>
      </c>
      <c r="I202" s="307">
        <v>346.48333333333329</v>
      </c>
      <c r="J202" s="307">
        <v>352.06666666666649</v>
      </c>
      <c r="K202" s="267">
        <v>340.9</v>
      </c>
      <c r="L202" s="267">
        <v>330.8</v>
      </c>
      <c r="M202" s="267">
        <v>11.389570000000001</v>
      </c>
    </row>
    <row r="203" spans="1:13">
      <c r="A203" s="300">
        <v>194</v>
      </c>
      <c r="B203" s="267" t="s">
        <v>550</v>
      </c>
      <c r="C203" s="267">
        <v>684.6</v>
      </c>
      <c r="D203" s="307">
        <v>688.19999999999993</v>
      </c>
      <c r="E203" s="307">
        <v>679.39999999999986</v>
      </c>
      <c r="F203" s="307">
        <v>674.19999999999993</v>
      </c>
      <c r="G203" s="307">
        <v>665.39999999999986</v>
      </c>
      <c r="H203" s="307">
        <v>693.39999999999986</v>
      </c>
      <c r="I203" s="307">
        <v>702.19999999999982</v>
      </c>
      <c r="J203" s="307">
        <v>707.39999999999986</v>
      </c>
      <c r="K203" s="267">
        <v>697</v>
      </c>
      <c r="L203" s="267">
        <v>683</v>
      </c>
      <c r="M203" s="267">
        <v>3.3318699999999999</v>
      </c>
    </row>
    <row r="204" spans="1:13">
      <c r="A204" s="300">
        <v>195</v>
      </c>
      <c r="B204" s="267" t="s">
        <v>192</v>
      </c>
      <c r="C204" s="267">
        <v>518.75</v>
      </c>
      <c r="D204" s="307">
        <v>523.0333333333333</v>
      </c>
      <c r="E204" s="307">
        <v>512.21666666666658</v>
      </c>
      <c r="F204" s="307">
        <v>505.68333333333328</v>
      </c>
      <c r="G204" s="307">
        <v>494.86666666666656</v>
      </c>
      <c r="H204" s="307">
        <v>529.56666666666661</v>
      </c>
      <c r="I204" s="307">
        <v>540.38333333333321</v>
      </c>
      <c r="J204" s="307">
        <v>546.91666666666663</v>
      </c>
      <c r="K204" s="267">
        <v>533.85</v>
      </c>
      <c r="L204" s="267">
        <v>516.5</v>
      </c>
      <c r="M204" s="267">
        <v>49.678379999999997</v>
      </c>
    </row>
    <row r="205" spans="1:13">
      <c r="A205" s="300">
        <v>196</v>
      </c>
      <c r="B205" s="267" t="s">
        <v>193</v>
      </c>
      <c r="C205" s="267">
        <v>1255.8499999999999</v>
      </c>
      <c r="D205" s="307">
        <v>1253.55</v>
      </c>
      <c r="E205" s="307">
        <v>1240.3</v>
      </c>
      <c r="F205" s="307">
        <v>1224.75</v>
      </c>
      <c r="G205" s="307">
        <v>1211.5</v>
      </c>
      <c r="H205" s="307">
        <v>1269.0999999999999</v>
      </c>
      <c r="I205" s="307">
        <v>1282.3499999999999</v>
      </c>
      <c r="J205" s="307">
        <v>1297.8999999999999</v>
      </c>
      <c r="K205" s="267">
        <v>1266.8</v>
      </c>
      <c r="L205" s="267">
        <v>1238</v>
      </c>
      <c r="M205" s="267">
        <v>5.2344400000000002</v>
      </c>
    </row>
    <row r="206" spans="1:13">
      <c r="A206" s="300">
        <v>197</v>
      </c>
      <c r="B206" s="267" t="s">
        <v>195</v>
      </c>
      <c r="C206" s="267">
        <v>5639</v>
      </c>
      <c r="D206" s="307">
        <v>5628.6500000000005</v>
      </c>
      <c r="E206" s="307">
        <v>5561.3500000000013</v>
      </c>
      <c r="F206" s="307">
        <v>5483.7000000000007</v>
      </c>
      <c r="G206" s="307">
        <v>5416.4000000000015</v>
      </c>
      <c r="H206" s="307">
        <v>5706.3000000000011</v>
      </c>
      <c r="I206" s="307">
        <v>5773.6</v>
      </c>
      <c r="J206" s="307">
        <v>5851.2500000000009</v>
      </c>
      <c r="K206" s="267">
        <v>5695.95</v>
      </c>
      <c r="L206" s="267">
        <v>5551</v>
      </c>
      <c r="M206" s="267">
        <v>5.9143600000000003</v>
      </c>
    </row>
    <row r="207" spans="1:13">
      <c r="A207" s="300">
        <v>198</v>
      </c>
      <c r="B207" s="267" t="s">
        <v>196</v>
      </c>
      <c r="C207" s="267">
        <v>33</v>
      </c>
      <c r="D207" s="307">
        <v>32.43333333333333</v>
      </c>
      <c r="E207" s="307">
        <v>31.36666666666666</v>
      </c>
      <c r="F207" s="307">
        <v>29.733333333333331</v>
      </c>
      <c r="G207" s="307">
        <v>28.666666666666661</v>
      </c>
      <c r="H207" s="307">
        <v>34.066666666666663</v>
      </c>
      <c r="I207" s="307">
        <v>35.13333333333334</v>
      </c>
      <c r="J207" s="307">
        <v>36.766666666666659</v>
      </c>
      <c r="K207" s="267">
        <v>33.5</v>
      </c>
      <c r="L207" s="267">
        <v>30.8</v>
      </c>
      <c r="M207" s="267">
        <v>186.35584</v>
      </c>
    </row>
    <row r="208" spans="1:13">
      <c r="A208" s="300">
        <v>199</v>
      </c>
      <c r="B208" s="267" t="s">
        <v>197</v>
      </c>
      <c r="C208" s="267">
        <v>501.5</v>
      </c>
      <c r="D208" s="307">
        <v>499.40000000000003</v>
      </c>
      <c r="E208" s="307">
        <v>493.30000000000007</v>
      </c>
      <c r="F208" s="307">
        <v>485.1</v>
      </c>
      <c r="G208" s="307">
        <v>479.00000000000006</v>
      </c>
      <c r="H208" s="307">
        <v>507.60000000000008</v>
      </c>
      <c r="I208" s="307">
        <v>513.70000000000005</v>
      </c>
      <c r="J208" s="307">
        <v>521.90000000000009</v>
      </c>
      <c r="K208" s="267">
        <v>505.5</v>
      </c>
      <c r="L208" s="267">
        <v>491.2</v>
      </c>
      <c r="M208" s="267">
        <v>50.081670000000003</v>
      </c>
    </row>
    <row r="209" spans="1:13">
      <c r="A209" s="300">
        <v>200</v>
      </c>
      <c r="B209" s="267" t="s">
        <v>563</v>
      </c>
      <c r="C209" s="267">
        <v>968.4</v>
      </c>
      <c r="D209" s="307">
        <v>980.80000000000007</v>
      </c>
      <c r="E209" s="307">
        <v>953.60000000000014</v>
      </c>
      <c r="F209" s="307">
        <v>938.80000000000007</v>
      </c>
      <c r="G209" s="307">
        <v>911.60000000000014</v>
      </c>
      <c r="H209" s="307">
        <v>995.60000000000014</v>
      </c>
      <c r="I209" s="307">
        <v>1022.8000000000002</v>
      </c>
      <c r="J209" s="307">
        <v>1037.6000000000001</v>
      </c>
      <c r="K209" s="267">
        <v>1008</v>
      </c>
      <c r="L209" s="267">
        <v>966</v>
      </c>
      <c r="M209" s="267">
        <v>2.9266800000000002</v>
      </c>
    </row>
    <row r="210" spans="1:13">
      <c r="A210" s="300">
        <v>201</v>
      </c>
      <c r="B210" s="267" t="s">
        <v>284</v>
      </c>
      <c r="C210" s="267">
        <v>211.05</v>
      </c>
      <c r="D210" s="307">
        <v>212.23333333333335</v>
      </c>
      <c r="E210" s="307">
        <v>208.81666666666669</v>
      </c>
      <c r="F210" s="307">
        <v>206.58333333333334</v>
      </c>
      <c r="G210" s="307">
        <v>203.16666666666669</v>
      </c>
      <c r="H210" s="307">
        <v>214.4666666666667</v>
      </c>
      <c r="I210" s="307">
        <v>217.88333333333333</v>
      </c>
      <c r="J210" s="307">
        <v>220.1166666666667</v>
      </c>
      <c r="K210" s="267">
        <v>215.65</v>
      </c>
      <c r="L210" s="267">
        <v>210</v>
      </c>
      <c r="M210" s="267">
        <v>3.4161700000000002</v>
      </c>
    </row>
    <row r="211" spans="1:13">
      <c r="A211" s="300">
        <v>202</v>
      </c>
      <c r="B211" s="267" t="s">
        <v>199</v>
      </c>
      <c r="C211" s="267">
        <v>903.2</v>
      </c>
      <c r="D211" s="307">
        <v>908.1</v>
      </c>
      <c r="E211" s="307">
        <v>893.6</v>
      </c>
      <c r="F211" s="307">
        <v>884</v>
      </c>
      <c r="G211" s="307">
        <v>869.5</v>
      </c>
      <c r="H211" s="307">
        <v>917.7</v>
      </c>
      <c r="I211" s="307">
        <v>932.2</v>
      </c>
      <c r="J211" s="307">
        <v>941.80000000000007</v>
      </c>
      <c r="K211" s="267">
        <v>922.6</v>
      </c>
      <c r="L211" s="267">
        <v>898.5</v>
      </c>
      <c r="M211" s="267">
        <v>12.51253</v>
      </c>
    </row>
    <row r="212" spans="1:13">
      <c r="A212" s="300">
        <v>203</v>
      </c>
      <c r="B212" s="267" t="s">
        <v>569</v>
      </c>
      <c r="C212" s="267">
        <v>2511.85</v>
      </c>
      <c r="D212" s="307">
        <v>2498.0666666666671</v>
      </c>
      <c r="E212" s="307">
        <v>2469.1333333333341</v>
      </c>
      <c r="F212" s="307">
        <v>2426.416666666667</v>
      </c>
      <c r="G212" s="307">
        <v>2397.483333333334</v>
      </c>
      <c r="H212" s="307">
        <v>2540.7833333333342</v>
      </c>
      <c r="I212" s="307">
        <v>2569.7166666666676</v>
      </c>
      <c r="J212" s="307">
        <v>2612.4333333333343</v>
      </c>
      <c r="K212" s="267">
        <v>2527</v>
      </c>
      <c r="L212" s="267">
        <v>2455.35</v>
      </c>
      <c r="M212" s="267">
        <v>0.69257000000000002</v>
      </c>
    </row>
    <row r="213" spans="1:13">
      <c r="A213" s="300">
        <v>204</v>
      </c>
      <c r="B213" s="267" t="s">
        <v>200</v>
      </c>
      <c r="C213" s="267">
        <v>457.7</v>
      </c>
      <c r="D213" s="307">
        <v>453.61666666666662</v>
      </c>
      <c r="E213" s="307">
        <v>446.48333333333323</v>
      </c>
      <c r="F213" s="307">
        <v>435.26666666666659</v>
      </c>
      <c r="G213" s="307">
        <v>428.13333333333321</v>
      </c>
      <c r="H213" s="307">
        <v>464.83333333333326</v>
      </c>
      <c r="I213" s="307">
        <v>471.96666666666658</v>
      </c>
      <c r="J213" s="307">
        <v>483.18333333333328</v>
      </c>
      <c r="K213" s="267">
        <v>460.75</v>
      </c>
      <c r="L213" s="267">
        <v>442.4</v>
      </c>
      <c r="M213" s="267">
        <v>221.34465</v>
      </c>
    </row>
    <row r="214" spans="1:13">
      <c r="A214" s="300">
        <v>205</v>
      </c>
      <c r="B214" s="267" t="s">
        <v>202</v>
      </c>
      <c r="C214" s="307">
        <v>226.15</v>
      </c>
      <c r="D214" s="307">
        <v>226.51666666666665</v>
      </c>
      <c r="E214" s="307">
        <v>223.33333333333331</v>
      </c>
      <c r="F214" s="307">
        <v>220.51666666666665</v>
      </c>
      <c r="G214" s="307">
        <v>217.33333333333331</v>
      </c>
      <c r="H214" s="307">
        <v>229.33333333333331</v>
      </c>
      <c r="I214" s="307">
        <v>232.51666666666665</v>
      </c>
      <c r="J214" s="307">
        <v>235.33333333333331</v>
      </c>
      <c r="K214" s="307">
        <v>229.7</v>
      </c>
      <c r="L214" s="307">
        <v>223.7</v>
      </c>
      <c r="M214" s="307">
        <v>137.23435000000001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4"/>
      <c r="B1" s="564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44209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61" t="s">
        <v>16</v>
      </c>
      <c r="B9" s="562" t="s">
        <v>18</v>
      </c>
      <c r="C9" s="560" t="s">
        <v>19</v>
      </c>
      <c r="D9" s="560" t="s">
        <v>20</v>
      </c>
      <c r="E9" s="560" t="s">
        <v>21</v>
      </c>
      <c r="F9" s="560"/>
      <c r="G9" s="560"/>
      <c r="H9" s="560" t="s">
        <v>22</v>
      </c>
      <c r="I9" s="560"/>
      <c r="J9" s="560"/>
      <c r="K9" s="273"/>
      <c r="L9" s="280"/>
      <c r="M9" s="281"/>
    </row>
    <row r="10" spans="1:15" ht="42.75" customHeight="1">
      <c r="A10" s="556"/>
      <c r="B10" s="558"/>
      <c r="C10" s="563" t="s">
        <v>23</v>
      </c>
      <c r="D10" s="563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21588.400000000001</v>
      </c>
      <c r="D11" s="278">
        <v>21622.850000000002</v>
      </c>
      <c r="E11" s="278">
        <v>21467.550000000003</v>
      </c>
      <c r="F11" s="278">
        <v>21346.7</v>
      </c>
      <c r="G11" s="278">
        <v>21191.4</v>
      </c>
      <c r="H11" s="278">
        <v>21743.700000000004</v>
      </c>
      <c r="I11" s="278">
        <v>21899</v>
      </c>
      <c r="J11" s="278">
        <v>22019.850000000006</v>
      </c>
      <c r="K11" s="276">
        <v>21778.15</v>
      </c>
      <c r="L11" s="276">
        <v>21502</v>
      </c>
      <c r="M11" s="276">
        <v>2.681E-2</v>
      </c>
    </row>
    <row r="12" spans="1:15" ht="12" customHeight="1">
      <c r="A12" s="267">
        <v>2</v>
      </c>
      <c r="B12" s="276" t="s">
        <v>802</v>
      </c>
      <c r="C12" s="277">
        <v>1283.05</v>
      </c>
      <c r="D12" s="278">
        <v>1293.7</v>
      </c>
      <c r="E12" s="278">
        <v>1267.3500000000001</v>
      </c>
      <c r="F12" s="278">
        <v>1251.6500000000001</v>
      </c>
      <c r="G12" s="278">
        <v>1225.3000000000002</v>
      </c>
      <c r="H12" s="278">
        <v>1309.4000000000001</v>
      </c>
      <c r="I12" s="278">
        <v>1335.75</v>
      </c>
      <c r="J12" s="278">
        <v>1351.45</v>
      </c>
      <c r="K12" s="276">
        <v>1320.05</v>
      </c>
      <c r="L12" s="276">
        <v>1278</v>
      </c>
      <c r="M12" s="276">
        <v>4.4059600000000003</v>
      </c>
    </row>
    <row r="13" spans="1:15" ht="12" customHeight="1">
      <c r="A13" s="267">
        <v>3</v>
      </c>
      <c r="B13" s="276" t="s">
        <v>294</v>
      </c>
      <c r="C13" s="277">
        <v>1965.4</v>
      </c>
      <c r="D13" s="278">
        <v>1956.6166666666668</v>
      </c>
      <c r="E13" s="278">
        <v>1923.2333333333336</v>
      </c>
      <c r="F13" s="278">
        <v>1881.0666666666668</v>
      </c>
      <c r="G13" s="278">
        <v>1847.6833333333336</v>
      </c>
      <c r="H13" s="278">
        <v>1998.7833333333335</v>
      </c>
      <c r="I13" s="278">
        <v>2032.1666666666667</v>
      </c>
      <c r="J13" s="278">
        <v>2074.3333333333335</v>
      </c>
      <c r="K13" s="276">
        <v>1990</v>
      </c>
      <c r="L13" s="276">
        <v>1914.45</v>
      </c>
      <c r="M13" s="276">
        <v>4.3302500000000004</v>
      </c>
    </row>
    <row r="14" spans="1:15" ht="12" customHeight="1">
      <c r="A14" s="267">
        <v>4</v>
      </c>
      <c r="B14" s="276" t="s">
        <v>3119</v>
      </c>
      <c r="C14" s="277">
        <v>1269.3</v>
      </c>
      <c r="D14" s="278">
        <v>1278.4333333333334</v>
      </c>
      <c r="E14" s="278">
        <v>1255.8666666666668</v>
      </c>
      <c r="F14" s="278">
        <v>1242.4333333333334</v>
      </c>
      <c r="G14" s="278">
        <v>1219.8666666666668</v>
      </c>
      <c r="H14" s="278">
        <v>1291.8666666666668</v>
      </c>
      <c r="I14" s="278">
        <v>1314.4333333333334</v>
      </c>
      <c r="J14" s="278">
        <v>1327.8666666666668</v>
      </c>
      <c r="K14" s="276">
        <v>1301</v>
      </c>
      <c r="L14" s="276">
        <v>1265</v>
      </c>
      <c r="M14" s="276">
        <v>1.6235999999999999</v>
      </c>
    </row>
    <row r="15" spans="1:15" ht="12" customHeight="1">
      <c r="A15" s="267">
        <v>5</v>
      </c>
      <c r="B15" s="276" t="s">
        <v>295</v>
      </c>
      <c r="C15" s="277">
        <v>15405.4</v>
      </c>
      <c r="D15" s="278">
        <v>15451.75</v>
      </c>
      <c r="E15" s="278">
        <v>15336.65</v>
      </c>
      <c r="F15" s="278">
        <v>15267.9</v>
      </c>
      <c r="G15" s="278">
        <v>15152.8</v>
      </c>
      <c r="H15" s="278">
        <v>15520.5</v>
      </c>
      <c r="I15" s="278">
        <v>15635.599999999999</v>
      </c>
      <c r="J15" s="278">
        <v>15704.35</v>
      </c>
      <c r="K15" s="276">
        <v>15566.85</v>
      </c>
      <c r="L15" s="276">
        <v>15383</v>
      </c>
      <c r="M15" s="276">
        <v>0.21062</v>
      </c>
    </row>
    <row r="16" spans="1:15" ht="12" customHeight="1">
      <c r="A16" s="267">
        <v>6</v>
      </c>
      <c r="B16" s="276" t="s">
        <v>227</v>
      </c>
      <c r="C16" s="277">
        <v>90.45</v>
      </c>
      <c r="D16" s="278">
        <v>90</v>
      </c>
      <c r="E16" s="278">
        <v>87.75</v>
      </c>
      <c r="F16" s="278">
        <v>85.05</v>
      </c>
      <c r="G16" s="278">
        <v>82.8</v>
      </c>
      <c r="H16" s="278">
        <v>92.7</v>
      </c>
      <c r="I16" s="278">
        <v>94.95</v>
      </c>
      <c r="J16" s="278">
        <v>97.65</v>
      </c>
      <c r="K16" s="276">
        <v>92.25</v>
      </c>
      <c r="L16" s="276">
        <v>87.3</v>
      </c>
      <c r="M16" s="276">
        <v>25.18994</v>
      </c>
    </row>
    <row r="17" spans="1:13" ht="12" customHeight="1">
      <c r="A17" s="267">
        <v>7</v>
      </c>
      <c r="B17" s="276" t="s">
        <v>228</v>
      </c>
      <c r="C17" s="277">
        <v>174.55</v>
      </c>
      <c r="D17" s="278">
        <v>172.61666666666667</v>
      </c>
      <c r="E17" s="278">
        <v>169.33333333333334</v>
      </c>
      <c r="F17" s="278">
        <v>164.11666666666667</v>
      </c>
      <c r="G17" s="278">
        <v>160.83333333333334</v>
      </c>
      <c r="H17" s="278">
        <v>177.83333333333334</v>
      </c>
      <c r="I17" s="278">
        <v>181.11666666666665</v>
      </c>
      <c r="J17" s="278">
        <v>186.33333333333334</v>
      </c>
      <c r="K17" s="276">
        <v>175.9</v>
      </c>
      <c r="L17" s="276">
        <v>167.4</v>
      </c>
      <c r="M17" s="276">
        <v>52.154559999999996</v>
      </c>
    </row>
    <row r="18" spans="1:13" ht="12" customHeight="1">
      <c r="A18" s="267">
        <v>8</v>
      </c>
      <c r="B18" s="276" t="s">
        <v>38</v>
      </c>
      <c r="C18" s="277">
        <v>1795.1</v>
      </c>
      <c r="D18" s="278">
        <v>1794.7333333333333</v>
      </c>
      <c r="E18" s="278">
        <v>1775.4666666666667</v>
      </c>
      <c r="F18" s="278">
        <v>1755.8333333333333</v>
      </c>
      <c r="G18" s="278">
        <v>1736.5666666666666</v>
      </c>
      <c r="H18" s="278">
        <v>1814.3666666666668</v>
      </c>
      <c r="I18" s="278">
        <v>1833.6333333333337</v>
      </c>
      <c r="J18" s="278">
        <v>1853.2666666666669</v>
      </c>
      <c r="K18" s="276">
        <v>1814</v>
      </c>
      <c r="L18" s="276">
        <v>1775.1</v>
      </c>
      <c r="M18" s="276">
        <v>15.05259</v>
      </c>
    </row>
    <row r="19" spans="1:13" ht="12" customHeight="1">
      <c r="A19" s="267">
        <v>9</v>
      </c>
      <c r="B19" s="276" t="s">
        <v>296</v>
      </c>
      <c r="C19" s="277">
        <v>365.9</v>
      </c>
      <c r="D19" s="278">
        <v>366.63333333333338</v>
      </c>
      <c r="E19" s="278">
        <v>363.26666666666677</v>
      </c>
      <c r="F19" s="278">
        <v>360.63333333333338</v>
      </c>
      <c r="G19" s="278">
        <v>357.26666666666677</v>
      </c>
      <c r="H19" s="278">
        <v>369.26666666666677</v>
      </c>
      <c r="I19" s="278">
        <v>372.63333333333344</v>
      </c>
      <c r="J19" s="278">
        <v>375.26666666666677</v>
      </c>
      <c r="K19" s="276">
        <v>370</v>
      </c>
      <c r="L19" s="276">
        <v>364</v>
      </c>
      <c r="M19" s="276">
        <v>11.668710000000001</v>
      </c>
    </row>
    <row r="20" spans="1:13" ht="12" customHeight="1">
      <c r="A20" s="267">
        <v>10</v>
      </c>
      <c r="B20" s="276" t="s">
        <v>297</v>
      </c>
      <c r="C20" s="277">
        <v>924.15</v>
      </c>
      <c r="D20" s="278">
        <v>945.11666666666667</v>
      </c>
      <c r="E20" s="278">
        <v>900.0333333333333</v>
      </c>
      <c r="F20" s="278">
        <v>875.91666666666663</v>
      </c>
      <c r="G20" s="278">
        <v>830.83333333333326</v>
      </c>
      <c r="H20" s="278">
        <v>969.23333333333335</v>
      </c>
      <c r="I20" s="278">
        <v>1014.3166666666666</v>
      </c>
      <c r="J20" s="278">
        <v>1038.4333333333334</v>
      </c>
      <c r="K20" s="276">
        <v>990.2</v>
      </c>
      <c r="L20" s="276">
        <v>921</v>
      </c>
      <c r="M20" s="276">
        <v>15.787000000000001</v>
      </c>
    </row>
    <row r="21" spans="1:13" ht="12" customHeight="1">
      <c r="A21" s="267">
        <v>11</v>
      </c>
      <c r="B21" s="276" t="s">
        <v>41</v>
      </c>
      <c r="C21" s="277">
        <v>511.25</v>
      </c>
      <c r="D21" s="278">
        <v>511.48333333333335</v>
      </c>
      <c r="E21" s="278">
        <v>502.31666666666672</v>
      </c>
      <c r="F21" s="278">
        <v>493.38333333333338</v>
      </c>
      <c r="G21" s="278">
        <v>484.21666666666675</v>
      </c>
      <c r="H21" s="278">
        <v>520.41666666666674</v>
      </c>
      <c r="I21" s="278">
        <v>529.58333333333326</v>
      </c>
      <c r="J21" s="278">
        <v>538.51666666666665</v>
      </c>
      <c r="K21" s="276">
        <v>520.65</v>
      </c>
      <c r="L21" s="276">
        <v>502.55</v>
      </c>
      <c r="M21" s="276">
        <v>67.513750000000002</v>
      </c>
    </row>
    <row r="22" spans="1:13" ht="12" customHeight="1">
      <c r="A22" s="267">
        <v>12</v>
      </c>
      <c r="B22" s="276" t="s">
        <v>43</v>
      </c>
      <c r="C22" s="277">
        <v>55.7</v>
      </c>
      <c r="D22" s="278">
        <v>56.033333333333331</v>
      </c>
      <c r="E22" s="278">
        <v>54.666666666666664</v>
      </c>
      <c r="F22" s="278">
        <v>53.633333333333333</v>
      </c>
      <c r="G22" s="278">
        <v>52.266666666666666</v>
      </c>
      <c r="H22" s="278">
        <v>57.066666666666663</v>
      </c>
      <c r="I22" s="278">
        <v>58.433333333333337</v>
      </c>
      <c r="J22" s="278">
        <v>59.466666666666661</v>
      </c>
      <c r="K22" s="276">
        <v>57.4</v>
      </c>
      <c r="L22" s="276">
        <v>55</v>
      </c>
      <c r="M22" s="276">
        <v>132.72570999999999</v>
      </c>
    </row>
    <row r="23" spans="1:13">
      <c r="A23" s="267">
        <v>13</v>
      </c>
      <c r="B23" s="276" t="s">
        <v>298</v>
      </c>
      <c r="C23" s="277">
        <v>450</v>
      </c>
      <c r="D23" s="278">
        <v>451.68333333333334</v>
      </c>
      <c r="E23" s="278">
        <v>445.4666666666667</v>
      </c>
      <c r="F23" s="278">
        <v>440.93333333333334</v>
      </c>
      <c r="G23" s="278">
        <v>434.7166666666667</v>
      </c>
      <c r="H23" s="278">
        <v>456.2166666666667</v>
      </c>
      <c r="I23" s="278">
        <v>462.43333333333328</v>
      </c>
      <c r="J23" s="278">
        <v>466.9666666666667</v>
      </c>
      <c r="K23" s="276">
        <v>457.9</v>
      </c>
      <c r="L23" s="276">
        <v>447.15</v>
      </c>
      <c r="M23" s="276">
        <v>3.2282299999999999</v>
      </c>
    </row>
    <row r="24" spans="1:13">
      <c r="A24" s="267">
        <v>14</v>
      </c>
      <c r="B24" s="276" t="s">
        <v>299</v>
      </c>
      <c r="C24" s="277">
        <v>329.6</v>
      </c>
      <c r="D24" s="278">
        <v>329.83333333333331</v>
      </c>
      <c r="E24" s="278">
        <v>325.66666666666663</v>
      </c>
      <c r="F24" s="278">
        <v>321.73333333333329</v>
      </c>
      <c r="G24" s="278">
        <v>317.56666666666661</v>
      </c>
      <c r="H24" s="278">
        <v>333.76666666666665</v>
      </c>
      <c r="I24" s="278">
        <v>337.93333333333328</v>
      </c>
      <c r="J24" s="278">
        <v>341.86666666666667</v>
      </c>
      <c r="K24" s="276">
        <v>334</v>
      </c>
      <c r="L24" s="276">
        <v>325.89999999999998</v>
      </c>
      <c r="M24" s="276">
        <v>1.3993199999999999</v>
      </c>
    </row>
    <row r="25" spans="1:13">
      <c r="A25" s="267">
        <v>15</v>
      </c>
      <c r="B25" s="276" t="s">
        <v>300</v>
      </c>
      <c r="C25" s="277">
        <v>259.25</v>
      </c>
      <c r="D25" s="278">
        <v>260.98333333333335</v>
      </c>
      <c r="E25" s="278">
        <v>254.56666666666672</v>
      </c>
      <c r="F25" s="278">
        <v>249.88333333333338</v>
      </c>
      <c r="G25" s="278">
        <v>243.46666666666675</v>
      </c>
      <c r="H25" s="278">
        <v>265.66666666666669</v>
      </c>
      <c r="I25" s="278">
        <v>272.08333333333331</v>
      </c>
      <c r="J25" s="278">
        <v>276.76666666666665</v>
      </c>
      <c r="K25" s="276">
        <v>267.39999999999998</v>
      </c>
      <c r="L25" s="276">
        <v>256.3</v>
      </c>
      <c r="M25" s="276">
        <v>3.24</v>
      </c>
    </row>
    <row r="26" spans="1:13">
      <c r="A26" s="267">
        <v>16</v>
      </c>
      <c r="B26" s="276" t="s">
        <v>832</v>
      </c>
      <c r="C26" s="277">
        <v>3865.15</v>
      </c>
      <c r="D26" s="278">
        <v>3890.0499999999997</v>
      </c>
      <c r="E26" s="278">
        <v>3830.0999999999995</v>
      </c>
      <c r="F26" s="278">
        <v>3795.0499999999997</v>
      </c>
      <c r="G26" s="278">
        <v>3735.0999999999995</v>
      </c>
      <c r="H26" s="278">
        <v>3925.0999999999995</v>
      </c>
      <c r="I26" s="278">
        <v>3985.0499999999993</v>
      </c>
      <c r="J26" s="278">
        <v>4020.0999999999995</v>
      </c>
      <c r="K26" s="276">
        <v>3950</v>
      </c>
      <c r="L26" s="276">
        <v>3855</v>
      </c>
      <c r="M26" s="276">
        <v>0.40332000000000001</v>
      </c>
    </row>
    <row r="27" spans="1:13">
      <c r="A27" s="267">
        <v>17</v>
      </c>
      <c r="B27" s="276" t="s">
        <v>292</v>
      </c>
      <c r="C27" s="277">
        <v>2007.15</v>
      </c>
      <c r="D27" s="278">
        <v>2010.2166666666665</v>
      </c>
      <c r="E27" s="278">
        <v>1989.4333333333329</v>
      </c>
      <c r="F27" s="278">
        <v>1971.7166666666665</v>
      </c>
      <c r="G27" s="278">
        <v>1950.9333333333329</v>
      </c>
      <c r="H27" s="278">
        <v>2027.9333333333329</v>
      </c>
      <c r="I27" s="278">
        <v>2048.7166666666662</v>
      </c>
      <c r="J27" s="278">
        <v>2066.4333333333329</v>
      </c>
      <c r="K27" s="276">
        <v>2031</v>
      </c>
      <c r="L27" s="276">
        <v>1992.5</v>
      </c>
      <c r="M27" s="276">
        <v>3.9060999999999999</v>
      </c>
    </row>
    <row r="28" spans="1:13">
      <c r="A28" s="267">
        <v>18</v>
      </c>
      <c r="B28" s="276" t="s">
        <v>229</v>
      </c>
      <c r="C28" s="277">
        <v>1820.3</v>
      </c>
      <c r="D28" s="278">
        <v>1817.0666666666666</v>
      </c>
      <c r="E28" s="278">
        <v>1789.2333333333331</v>
      </c>
      <c r="F28" s="278">
        <v>1758.1666666666665</v>
      </c>
      <c r="G28" s="278">
        <v>1730.333333333333</v>
      </c>
      <c r="H28" s="278">
        <v>1848.1333333333332</v>
      </c>
      <c r="I28" s="278">
        <v>1875.9666666666667</v>
      </c>
      <c r="J28" s="278">
        <v>1907.0333333333333</v>
      </c>
      <c r="K28" s="276">
        <v>1844.9</v>
      </c>
      <c r="L28" s="276">
        <v>1786</v>
      </c>
      <c r="M28" s="276">
        <v>1.2335400000000001</v>
      </c>
    </row>
    <row r="29" spans="1:13">
      <c r="A29" s="267">
        <v>19</v>
      </c>
      <c r="B29" s="276" t="s">
        <v>301</v>
      </c>
      <c r="C29" s="277">
        <v>2359.9499999999998</v>
      </c>
      <c r="D29" s="278">
        <v>2372.9833333333331</v>
      </c>
      <c r="E29" s="278">
        <v>2341.9666666666662</v>
      </c>
      <c r="F29" s="278">
        <v>2323.9833333333331</v>
      </c>
      <c r="G29" s="278">
        <v>2292.9666666666662</v>
      </c>
      <c r="H29" s="278">
        <v>2390.9666666666662</v>
      </c>
      <c r="I29" s="278">
        <v>2421.9833333333336</v>
      </c>
      <c r="J29" s="278">
        <v>2439.9666666666662</v>
      </c>
      <c r="K29" s="276">
        <v>2404</v>
      </c>
      <c r="L29" s="276">
        <v>2355</v>
      </c>
      <c r="M29" s="276">
        <v>6.1289999999999997E-2</v>
      </c>
    </row>
    <row r="30" spans="1:13">
      <c r="A30" s="267">
        <v>20</v>
      </c>
      <c r="B30" s="276" t="s">
        <v>230</v>
      </c>
      <c r="C30" s="277">
        <v>3062.35</v>
      </c>
      <c r="D30" s="278">
        <v>3073.1666666666665</v>
      </c>
      <c r="E30" s="278">
        <v>2997.333333333333</v>
      </c>
      <c r="F30" s="278">
        <v>2932.3166666666666</v>
      </c>
      <c r="G30" s="278">
        <v>2856.4833333333331</v>
      </c>
      <c r="H30" s="278">
        <v>3138.1833333333329</v>
      </c>
      <c r="I30" s="278">
        <v>3214.016666666666</v>
      </c>
      <c r="J30" s="278">
        <v>3279.0333333333328</v>
      </c>
      <c r="K30" s="276">
        <v>3149</v>
      </c>
      <c r="L30" s="276">
        <v>3008.15</v>
      </c>
      <c r="M30" s="276">
        <v>2.58711</v>
      </c>
    </row>
    <row r="31" spans="1:13">
      <c r="A31" s="267">
        <v>21</v>
      </c>
      <c r="B31" s="276" t="s">
        <v>870</v>
      </c>
      <c r="C31" s="277">
        <v>4810</v>
      </c>
      <c r="D31" s="278">
        <v>4839</v>
      </c>
      <c r="E31" s="278">
        <v>4768</v>
      </c>
      <c r="F31" s="278">
        <v>4726</v>
      </c>
      <c r="G31" s="278">
        <v>4655</v>
      </c>
      <c r="H31" s="278">
        <v>4881</v>
      </c>
      <c r="I31" s="278">
        <v>4952</v>
      </c>
      <c r="J31" s="278">
        <v>4994</v>
      </c>
      <c r="K31" s="276">
        <v>4910</v>
      </c>
      <c r="L31" s="276">
        <v>4797</v>
      </c>
      <c r="M31" s="276">
        <v>0.26743</v>
      </c>
    </row>
    <row r="32" spans="1:13">
      <c r="A32" s="267">
        <v>22</v>
      </c>
      <c r="B32" s="276" t="s">
        <v>303</v>
      </c>
      <c r="C32" s="277">
        <v>134.55000000000001</v>
      </c>
      <c r="D32" s="278">
        <v>134.81666666666666</v>
      </c>
      <c r="E32" s="278">
        <v>133.68333333333334</v>
      </c>
      <c r="F32" s="278">
        <v>132.81666666666666</v>
      </c>
      <c r="G32" s="278">
        <v>131.68333333333334</v>
      </c>
      <c r="H32" s="278">
        <v>135.68333333333334</v>
      </c>
      <c r="I32" s="278">
        <v>136.81666666666666</v>
      </c>
      <c r="J32" s="278">
        <v>137.68333333333334</v>
      </c>
      <c r="K32" s="276">
        <v>135.94999999999999</v>
      </c>
      <c r="L32" s="276">
        <v>133.94999999999999</v>
      </c>
      <c r="M32" s="276">
        <v>1.5969</v>
      </c>
    </row>
    <row r="33" spans="1:13">
      <c r="A33" s="267">
        <v>23</v>
      </c>
      <c r="B33" s="276" t="s">
        <v>45</v>
      </c>
      <c r="C33" s="277">
        <v>994.95</v>
      </c>
      <c r="D33" s="278">
        <v>1000.4666666666667</v>
      </c>
      <c r="E33" s="278">
        <v>984.73333333333335</v>
      </c>
      <c r="F33" s="278">
        <v>974.51666666666665</v>
      </c>
      <c r="G33" s="278">
        <v>958.7833333333333</v>
      </c>
      <c r="H33" s="278">
        <v>1010.6833333333334</v>
      </c>
      <c r="I33" s="278">
        <v>1026.4166666666667</v>
      </c>
      <c r="J33" s="278">
        <v>1036.6333333333334</v>
      </c>
      <c r="K33" s="276">
        <v>1016.2</v>
      </c>
      <c r="L33" s="276">
        <v>990.25</v>
      </c>
      <c r="M33" s="276">
        <v>9.5261899999999997</v>
      </c>
    </row>
    <row r="34" spans="1:13">
      <c r="A34" s="267">
        <v>24</v>
      </c>
      <c r="B34" s="276" t="s">
        <v>304</v>
      </c>
      <c r="C34" s="277">
        <v>2577.4</v>
      </c>
      <c r="D34" s="278">
        <v>2594.6833333333329</v>
      </c>
      <c r="E34" s="278">
        <v>2542.3666666666659</v>
      </c>
      <c r="F34" s="278">
        <v>2507.333333333333</v>
      </c>
      <c r="G34" s="278">
        <v>2455.016666666666</v>
      </c>
      <c r="H34" s="278">
        <v>2629.7166666666658</v>
      </c>
      <c r="I34" s="278">
        <v>2682.0333333333324</v>
      </c>
      <c r="J34" s="278">
        <v>2717.0666666666657</v>
      </c>
      <c r="K34" s="276">
        <v>2647</v>
      </c>
      <c r="L34" s="276">
        <v>2559.65</v>
      </c>
      <c r="M34" s="276">
        <v>1.41567</v>
      </c>
    </row>
    <row r="35" spans="1:13">
      <c r="A35" s="267">
        <v>25</v>
      </c>
      <c r="B35" s="276" t="s">
        <v>46</v>
      </c>
      <c r="C35" s="277">
        <v>268.10000000000002</v>
      </c>
      <c r="D35" s="278">
        <v>269.8</v>
      </c>
      <c r="E35" s="278">
        <v>265</v>
      </c>
      <c r="F35" s="278">
        <v>261.89999999999998</v>
      </c>
      <c r="G35" s="278">
        <v>257.09999999999997</v>
      </c>
      <c r="H35" s="278">
        <v>272.90000000000003</v>
      </c>
      <c r="I35" s="278">
        <v>277.7000000000001</v>
      </c>
      <c r="J35" s="278">
        <v>280.80000000000007</v>
      </c>
      <c r="K35" s="276">
        <v>274.60000000000002</v>
      </c>
      <c r="L35" s="276">
        <v>266.7</v>
      </c>
      <c r="M35" s="276">
        <v>59.973550000000003</v>
      </c>
    </row>
    <row r="36" spans="1:13">
      <c r="A36" s="267">
        <v>26</v>
      </c>
      <c r="B36" s="276" t="s">
        <v>293</v>
      </c>
      <c r="C36" s="277">
        <v>963.95</v>
      </c>
      <c r="D36" s="278">
        <v>959.98333333333323</v>
      </c>
      <c r="E36" s="278">
        <v>948.96666666666647</v>
      </c>
      <c r="F36" s="278">
        <v>933.98333333333323</v>
      </c>
      <c r="G36" s="278">
        <v>922.96666666666647</v>
      </c>
      <c r="H36" s="278">
        <v>974.96666666666647</v>
      </c>
      <c r="I36" s="278">
        <v>985.98333333333312</v>
      </c>
      <c r="J36" s="278">
        <v>1000.9666666666665</v>
      </c>
      <c r="K36" s="276">
        <v>971</v>
      </c>
      <c r="L36" s="276">
        <v>945</v>
      </c>
      <c r="M36" s="276">
        <v>2.653</v>
      </c>
    </row>
    <row r="37" spans="1:13">
      <c r="A37" s="267">
        <v>27</v>
      </c>
      <c r="B37" s="276" t="s">
        <v>302</v>
      </c>
      <c r="C37" s="277">
        <v>1096.95</v>
      </c>
      <c r="D37" s="278">
        <v>1095.6499999999999</v>
      </c>
      <c r="E37" s="278">
        <v>1082.2999999999997</v>
      </c>
      <c r="F37" s="278">
        <v>1067.6499999999999</v>
      </c>
      <c r="G37" s="278">
        <v>1054.2999999999997</v>
      </c>
      <c r="H37" s="278">
        <v>1110.2999999999997</v>
      </c>
      <c r="I37" s="278">
        <v>1123.6499999999996</v>
      </c>
      <c r="J37" s="278">
        <v>1138.2999999999997</v>
      </c>
      <c r="K37" s="276">
        <v>1109</v>
      </c>
      <c r="L37" s="276">
        <v>1081</v>
      </c>
      <c r="M37" s="276">
        <v>2.11626</v>
      </c>
    </row>
    <row r="38" spans="1:13">
      <c r="A38" s="267">
        <v>28</v>
      </c>
      <c r="B38" s="276" t="s">
        <v>47</v>
      </c>
      <c r="C38" s="277">
        <v>2517.25</v>
      </c>
      <c r="D38" s="278">
        <v>2536.8166666666666</v>
      </c>
      <c r="E38" s="278">
        <v>2488.6333333333332</v>
      </c>
      <c r="F38" s="278">
        <v>2460.0166666666664</v>
      </c>
      <c r="G38" s="278">
        <v>2411.833333333333</v>
      </c>
      <c r="H38" s="278">
        <v>2565.4333333333334</v>
      </c>
      <c r="I38" s="278">
        <v>2613.6166666666668</v>
      </c>
      <c r="J38" s="278">
        <v>2642.2333333333336</v>
      </c>
      <c r="K38" s="276">
        <v>2585</v>
      </c>
      <c r="L38" s="276">
        <v>2508.1999999999998</v>
      </c>
      <c r="M38" s="276">
        <v>5.0001199999999999</v>
      </c>
    </row>
    <row r="39" spans="1:13">
      <c r="A39" s="267">
        <v>29</v>
      </c>
      <c r="B39" s="276" t="s">
        <v>48</v>
      </c>
      <c r="C39" s="277">
        <v>192.85</v>
      </c>
      <c r="D39" s="278">
        <v>194.51666666666665</v>
      </c>
      <c r="E39" s="278">
        <v>190.2833333333333</v>
      </c>
      <c r="F39" s="278">
        <v>187.71666666666664</v>
      </c>
      <c r="G39" s="278">
        <v>183.48333333333329</v>
      </c>
      <c r="H39" s="278">
        <v>197.08333333333331</v>
      </c>
      <c r="I39" s="278">
        <v>201.31666666666666</v>
      </c>
      <c r="J39" s="278">
        <v>203.88333333333333</v>
      </c>
      <c r="K39" s="276">
        <v>198.75</v>
      </c>
      <c r="L39" s="276">
        <v>191.95</v>
      </c>
      <c r="M39" s="276">
        <v>87.955730000000003</v>
      </c>
    </row>
    <row r="40" spans="1:13">
      <c r="A40" s="267">
        <v>30</v>
      </c>
      <c r="B40" s="276" t="s">
        <v>305</v>
      </c>
      <c r="C40" s="277">
        <v>168.15</v>
      </c>
      <c r="D40" s="278">
        <v>166.96666666666667</v>
      </c>
      <c r="E40" s="278">
        <v>164.18333333333334</v>
      </c>
      <c r="F40" s="278">
        <v>160.21666666666667</v>
      </c>
      <c r="G40" s="278">
        <v>157.43333333333334</v>
      </c>
      <c r="H40" s="278">
        <v>170.93333333333334</v>
      </c>
      <c r="I40" s="278">
        <v>173.7166666666667</v>
      </c>
      <c r="J40" s="278">
        <v>177.68333333333334</v>
      </c>
      <c r="K40" s="276">
        <v>169.75</v>
      </c>
      <c r="L40" s="276">
        <v>163</v>
      </c>
      <c r="M40" s="276">
        <v>4.1676500000000001</v>
      </c>
    </row>
    <row r="41" spans="1:13">
      <c r="A41" s="267">
        <v>31</v>
      </c>
      <c r="B41" s="276" t="s">
        <v>937</v>
      </c>
      <c r="C41" s="277">
        <v>284.45</v>
      </c>
      <c r="D41" s="278">
        <v>285.5</v>
      </c>
      <c r="E41" s="278">
        <v>280.75</v>
      </c>
      <c r="F41" s="278">
        <v>277.05</v>
      </c>
      <c r="G41" s="278">
        <v>272.3</v>
      </c>
      <c r="H41" s="278">
        <v>289.2</v>
      </c>
      <c r="I41" s="278">
        <v>293.95</v>
      </c>
      <c r="J41" s="278">
        <v>297.64999999999998</v>
      </c>
      <c r="K41" s="276">
        <v>290.25</v>
      </c>
      <c r="L41" s="276">
        <v>281.8</v>
      </c>
      <c r="M41" s="276">
        <v>0.57442000000000004</v>
      </c>
    </row>
    <row r="42" spans="1:13">
      <c r="A42" s="267">
        <v>32</v>
      </c>
      <c r="B42" s="276" t="s">
        <v>306</v>
      </c>
      <c r="C42" s="277">
        <v>95.75</v>
      </c>
      <c r="D42" s="278">
        <v>96.083333333333329</v>
      </c>
      <c r="E42" s="278">
        <v>94.466666666666654</v>
      </c>
      <c r="F42" s="278">
        <v>93.183333333333323</v>
      </c>
      <c r="G42" s="278">
        <v>91.566666666666649</v>
      </c>
      <c r="H42" s="278">
        <v>97.36666666666666</v>
      </c>
      <c r="I42" s="278">
        <v>98.983333333333334</v>
      </c>
      <c r="J42" s="278">
        <v>100.26666666666667</v>
      </c>
      <c r="K42" s="276">
        <v>97.7</v>
      </c>
      <c r="L42" s="276">
        <v>94.8</v>
      </c>
      <c r="M42" s="276">
        <v>10.38894</v>
      </c>
    </row>
    <row r="43" spans="1:13">
      <c r="A43" s="267">
        <v>33</v>
      </c>
      <c r="B43" s="276" t="s">
        <v>49</v>
      </c>
      <c r="C43" s="277">
        <v>121.6</v>
      </c>
      <c r="D43" s="278">
        <v>120.88333333333333</v>
      </c>
      <c r="E43" s="278">
        <v>116.26666666666665</v>
      </c>
      <c r="F43" s="278">
        <v>110.93333333333332</v>
      </c>
      <c r="G43" s="278">
        <v>106.31666666666665</v>
      </c>
      <c r="H43" s="278">
        <v>126.21666666666665</v>
      </c>
      <c r="I43" s="278">
        <v>130.83333333333331</v>
      </c>
      <c r="J43" s="278">
        <v>136.16666666666666</v>
      </c>
      <c r="K43" s="276">
        <v>125.5</v>
      </c>
      <c r="L43" s="276">
        <v>115.55</v>
      </c>
      <c r="M43" s="276">
        <v>836.19037000000003</v>
      </c>
    </row>
    <row r="44" spans="1:13">
      <c r="A44" s="267">
        <v>34</v>
      </c>
      <c r="B44" s="276" t="s">
        <v>51</v>
      </c>
      <c r="C44" s="277">
        <v>2720.55</v>
      </c>
      <c r="D44" s="278">
        <v>2760.9</v>
      </c>
      <c r="E44" s="278">
        <v>2671.8</v>
      </c>
      <c r="F44" s="278">
        <v>2623.05</v>
      </c>
      <c r="G44" s="278">
        <v>2533.9500000000003</v>
      </c>
      <c r="H44" s="278">
        <v>2809.65</v>
      </c>
      <c r="I44" s="278">
        <v>2898.7499999999995</v>
      </c>
      <c r="J44" s="278">
        <v>2947.5</v>
      </c>
      <c r="K44" s="276">
        <v>2850</v>
      </c>
      <c r="L44" s="276">
        <v>2712.15</v>
      </c>
      <c r="M44" s="276">
        <v>66.748900000000006</v>
      </c>
    </row>
    <row r="45" spans="1:13">
      <c r="A45" s="267">
        <v>35</v>
      </c>
      <c r="B45" s="276" t="s">
        <v>307</v>
      </c>
      <c r="C45" s="277">
        <v>163.6</v>
      </c>
      <c r="D45" s="278">
        <v>164.31666666666666</v>
      </c>
      <c r="E45" s="278">
        <v>162.28333333333333</v>
      </c>
      <c r="F45" s="278">
        <v>160.96666666666667</v>
      </c>
      <c r="G45" s="278">
        <v>158.93333333333334</v>
      </c>
      <c r="H45" s="278">
        <v>165.63333333333333</v>
      </c>
      <c r="I45" s="278">
        <v>167.66666666666663</v>
      </c>
      <c r="J45" s="278">
        <v>168.98333333333332</v>
      </c>
      <c r="K45" s="276">
        <v>166.35</v>
      </c>
      <c r="L45" s="276">
        <v>163</v>
      </c>
      <c r="M45" s="276">
        <v>1.12782</v>
      </c>
    </row>
    <row r="46" spans="1:13">
      <c r="A46" s="267">
        <v>36</v>
      </c>
      <c r="B46" s="276" t="s">
        <v>309</v>
      </c>
      <c r="C46" s="277">
        <v>1729.05</v>
      </c>
      <c r="D46" s="278">
        <v>1748.0166666666667</v>
      </c>
      <c r="E46" s="278">
        <v>1699.0333333333333</v>
      </c>
      <c r="F46" s="278">
        <v>1669.0166666666667</v>
      </c>
      <c r="G46" s="278">
        <v>1620.0333333333333</v>
      </c>
      <c r="H46" s="278">
        <v>1778.0333333333333</v>
      </c>
      <c r="I46" s="278">
        <v>1827.0166666666664</v>
      </c>
      <c r="J46" s="278">
        <v>1857.0333333333333</v>
      </c>
      <c r="K46" s="276">
        <v>1797</v>
      </c>
      <c r="L46" s="276">
        <v>1718</v>
      </c>
      <c r="M46" s="276">
        <v>8.0452499999999993</v>
      </c>
    </row>
    <row r="47" spans="1:13">
      <c r="A47" s="267">
        <v>37</v>
      </c>
      <c r="B47" s="276" t="s">
        <v>308</v>
      </c>
      <c r="C47" s="277">
        <v>4363.3999999999996</v>
      </c>
      <c r="D47" s="278">
        <v>4375.1333333333332</v>
      </c>
      <c r="E47" s="278">
        <v>4333.2666666666664</v>
      </c>
      <c r="F47" s="278">
        <v>4303.1333333333332</v>
      </c>
      <c r="G47" s="278">
        <v>4261.2666666666664</v>
      </c>
      <c r="H47" s="278">
        <v>4405.2666666666664</v>
      </c>
      <c r="I47" s="278">
        <v>4447.1333333333332</v>
      </c>
      <c r="J47" s="278">
        <v>4477.2666666666664</v>
      </c>
      <c r="K47" s="276">
        <v>4417</v>
      </c>
      <c r="L47" s="276">
        <v>4345</v>
      </c>
      <c r="M47" s="276">
        <v>0.45588000000000001</v>
      </c>
    </row>
    <row r="48" spans="1:13">
      <c r="A48" s="267">
        <v>38</v>
      </c>
      <c r="B48" s="276" t="s">
        <v>310</v>
      </c>
      <c r="C48" s="277">
        <v>6597.9</v>
      </c>
      <c r="D48" s="278">
        <v>6591.666666666667</v>
      </c>
      <c r="E48" s="278">
        <v>6538.4333333333343</v>
      </c>
      <c r="F48" s="278">
        <v>6478.9666666666672</v>
      </c>
      <c r="G48" s="278">
        <v>6425.7333333333345</v>
      </c>
      <c r="H48" s="278">
        <v>6651.1333333333341</v>
      </c>
      <c r="I48" s="278">
        <v>6704.3666666666659</v>
      </c>
      <c r="J48" s="278">
        <v>6763.8333333333339</v>
      </c>
      <c r="K48" s="276">
        <v>6644.9</v>
      </c>
      <c r="L48" s="276">
        <v>6532.2</v>
      </c>
      <c r="M48" s="276">
        <v>0.25781999999999999</v>
      </c>
    </row>
    <row r="49" spans="1:13">
      <c r="A49" s="267">
        <v>39</v>
      </c>
      <c r="B49" s="276" t="s">
        <v>226</v>
      </c>
      <c r="C49" s="277">
        <v>904.85</v>
      </c>
      <c r="D49" s="278">
        <v>902.6</v>
      </c>
      <c r="E49" s="278">
        <v>897.2</v>
      </c>
      <c r="F49" s="278">
        <v>889.55000000000007</v>
      </c>
      <c r="G49" s="278">
        <v>884.15000000000009</v>
      </c>
      <c r="H49" s="278">
        <v>910.25</v>
      </c>
      <c r="I49" s="278">
        <v>915.64999999999986</v>
      </c>
      <c r="J49" s="278">
        <v>923.3</v>
      </c>
      <c r="K49" s="276">
        <v>908</v>
      </c>
      <c r="L49" s="276">
        <v>894.95</v>
      </c>
      <c r="M49" s="276">
        <v>4.7269699999999997</v>
      </c>
    </row>
    <row r="50" spans="1:13">
      <c r="A50" s="267">
        <v>40</v>
      </c>
      <c r="B50" s="276" t="s">
        <v>53</v>
      </c>
      <c r="C50" s="277">
        <v>958.25</v>
      </c>
      <c r="D50" s="278">
        <v>961.98333333333323</v>
      </c>
      <c r="E50" s="278">
        <v>948.96666666666647</v>
      </c>
      <c r="F50" s="278">
        <v>939.68333333333328</v>
      </c>
      <c r="G50" s="278">
        <v>926.66666666666652</v>
      </c>
      <c r="H50" s="278">
        <v>971.26666666666642</v>
      </c>
      <c r="I50" s="278">
        <v>984.28333333333308</v>
      </c>
      <c r="J50" s="278">
        <v>993.56666666666638</v>
      </c>
      <c r="K50" s="276">
        <v>975</v>
      </c>
      <c r="L50" s="276">
        <v>952.7</v>
      </c>
      <c r="M50" s="276">
        <v>22.19387</v>
      </c>
    </row>
    <row r="51" spans="1:13">
      <c r="A51" s="267">
        <v>41</v>
      </c>
      <c r="B51" s="276" t="s">
        <v>311</v>
      </c>
      <c r="C51" s="277">
        <v>521.95000000000005</v>
      </c>
      <c r="D51" s="278">
        <v>523.40000000000009</v>
      </c>
      <c r="E51" s="278">
        <v>518.20000000000016</v>
      </c>
      <c r="F51" s="278">
        <v>514.45000000000005</v>
      </c>
      <c r="G51" s="278">
        <v>509.25000000000011</v>
      </c>
      <c r="H51" s="278">
        <v>527.1500000000002</v>
      </c>
      <c r="I51" s="278">
        <v>532.35</v>
      </c>
      <c r="J51" s="278">
        <v>536.10000000000025</v>
      </c>
      <c r="K51" s="276">
        <v>528.6</v>
      </c>
      <c r="L51" s="276">
        <v>519.65</v>
      </c>
      <c r="M51" s="276">
        <v>2.28484</v>
      </c>
    </row>
    <row r="52" spans="1:13">
      <c r="A52" s="267">
        <v>42</v>
      </c>
      <c r="B52" s="276" t="s">
        <v>55</v>
      </c>
      <c r="C52" s="277">
        <v>675.7</v>
      </c>
      <c r="D52" s="278">
        <v>673.31666666666672</v>
      </c>
      <c r="E52" s="278">
        <v>661.63333333333344</v>
      </c>
      <c r="F52" s="278">
        <v>647.56666666666672</v>
      </c>
      <c r="G52" s="278">
        <v>635.88333333333344</v>
      </c>
      <c r="H52" s="278">
        <v>687.38333333333344</v>
      </c>
      <c r="I52" s="278">
        <v>699.06666666666661</v>
      </c>
      <c r="J52" s="278">
        <v>713.13333333333344</v>
      </c>
      <c r="K52" s="276">
        <v>685</v>
      </c>
      <c r="L52" s="276">
        <v>659.25</v>
      </c>
      <c r="M52" s="276">
        <v>133.01893000000001</v>
      </c>
    </row>
    <row r="53" spans="1:13">
      <c r="A53" s="267">
        <v>43</v>
      </c>
      <c r="B53" s="276" t="s">
        <v>56</v>
      </c>
      <c r="C53" s="277">
        <v>3624.25</v>
      </c>
      <c r="D53" s="278">
        <v>3608.3833333333332</v>
      </c>
      <c r="E53" s="278">
        <v>3573.9666666666662</v>
      </c>
      <c r="F53" s="278">
        <v>3523.6833333333329</v>
      </c>
      <c r="G53" s="278">
        <v>3489.266666666666</v>
      </c>
      <c r="H53" s="278">
        <v>3658.6666666666665</v>
      </c>
      <c r="I53" s="278">
        <v>3693.0833333333335</v>
      </c>
      <c r="J53" s="278">
        <v>3743.3666666666668</v>
      </c>
      <c r="K53" s="276">
        <v>3642.8</v>
      </c>
      <c r="L53" s="276">
        <v>3558.1</v>
      </c>
      <c r="M53" s="276">
        <v>8.6326999999999998</v>
      </c>
    </row>
    <row r="54" spans="1:13">
      <c r="A54" s="267">
        <v>44</v>
      </c>
      <c r="B54" s="276" t="s">
        <v>315</v>
      </c>
      <c r="C54" s="277">
        <v>223.85</v>
      </c>
      <c r="D54" s="278">
        <v>222.54999999999998</v>
      </c>
      <c r="E54" s="278">
        <v>219.29999999999995</v>
      </c>
      <c r="F54" s="278">
        <v>214.74999999999997</v>
      </c>
      <c r="G54" s="278">
        <v>211.49999999999994</v>
      </c>
      <c r="H54" s="278">
        <v>227.09999999999997</v>
      </c>
      <c r="I54" s="278">
        <v>230.35000000000002</v>
      </c>
      <c r="J54" s="278">
        <v>234.89999999999998</v>
      </c>
      <c r="K54" s="276">
        <v>225.8</v>
      </c>
      <c r="L54" s="276">
        <v>218</v>
      </c>
      <c r="M54" s="276">
        <v>3.2304300000000001</v>
      </c>
    </row>
    <row r="55" spans="1:13">
      <c r="A55" s="267">
        <v>45</v>
      </c>
      <c r="B55" s="276" t="s">
        <v>316</v>
      </c>
      <c r="C55" s="277">
        <v>712.65</v>
      </c>
      <c r="D55" s="278">
        <v>711.7833333333333</v>
      </c>
      <c r="E55" s="278">
        <v>698.86666666666656</v>
      </c>
      <c r="F55" s="278">
        <v>685.08333333333326</v>
      </c>
      <c r="G55" s="278">
        <v>672.16666666666652</v>
      </c>
      <c r="H55" s="278">
        <v>725.56666666666661</v>
      </c>
      <c r="I55" s="278">
        <v>738.48333333333335</v>
      </c>
      <c r="J55" s="278">
        <v>752.26666666666665</v>
      </c>
      <c r="K55" s="276">
        <v>724.7</v>
      </c>
      <c r="L55" s="276">
        <v>698</v>
      </c>
      <c r="M55" s="276">
        <v>5.0262700000000002</v>
      </c>
    </row>
    <row r="56" spans="1:13">
      <c r="A56" s="267">
        <v>46</v>
      </c>
      <c r="B56" s="276" t="s">
        <v>58</v>
      </c>
      <c r="C56" s="277">
        <v>8959</v>
      </c>
      <c r="D56" s="278">
        <v>8983.8000000000011</v>
      </c>
      <c r="E56" s="278">
        <v>8897.7000000000025</v>
      </c>
      <c r="F56" s="278">
        <v>8836.4000000000015</v>
      </c>
      <c r="G56" s="278">
        <v>8750.3000000000029</v>
      </c>
      <c r="H56" s="278">
        <v>9045.1000000000022</v>
      </c>
      <c r="I56" s="278">
        <v>9131.2000000000007</v>
      </c>
      <c r="J56" s="278">
        <v>9192.5000000000018</v>
      </c>
      <c r="K56" s="276">
        <v>9069.9</v>
      </c>
      <c r="L56" s="276">
        <v>8922.5</v>
      </c>
      <c r="M56" s="276">
        <v>5.7704500000000003</v>
      </c>
    </row>
    <row r="57" spans="1:13">
      <c r="A57" s="267">
        <v>47</v>
      </c>
      <c r="B57" s="276" t="s">
        <v>232</v>
      </c>
      <c r="C57" s="277">
        <v>3187.65</v>
      </c>
      <c r="D57" s="278">
        <v>3189.6</v>
      </c>
      <c r="E57" s="278">
        <v>3139.2</v>
      </c>
      <c r="F57" s="278">
        <v>3090.75</v>
      </c>
      <c r="G57" s="278">
        <v>3040.35</v>
      </c>
      <c r="H57" s="278">
        <v>3238.0499999999997</v>
      </c>
      <c r="I57" s="278">
        <v>3288.4500000000003</v>
      </c>
      <c r="J57" s="278">
        <v>3336.8999999999996</v>
      </c>
      <c r="K57" s="276">
        <v>3240</v>
      </c>
      <c r="L57" s="276">
        <v>3141.15</v>
      </c>
      <c r="M57" s="276">
        <v>1.21286</v>
      </c>
    </row>
    <row r="58" spans="1:13">
      <c r="A58" s="267">
        <v>48</v>
      </c>
      <c r="B58" s="276" t="s">
        <v>59</v>
      </c>
      <c r="C58" s="277">
        <v>5042.2</v>
      </c>
      <c r="D58" s="278">
        <v>5030.7333333333336</v>
      </c>
      <c r="E58" s="278">
        <v>4962.4666666666672</v>
      </c>
      <c r="F58" s="278">
        <v>4882.7333333333336</v>
      </c>
      <c r="G58" s="278">
        <v>4814.4666666666672</v>
      </c>
      <c r="H58" s="278">
        <v>5110.4666666666672</v>
      </c>
      <c r="I58" s="278">
        <v>5178.7333333333336</v>
      </c>
      <c r="J58" s="278">
        <v>5258.4666666666672</v>
      </c>
      <c r="K58" s="276">
        <v>5099</v>
      </c>
      <c r="L58" s="276">
        <v>4951</v>
      </c>
      <c r="M58" s="276">
        <v>33.359079999999999</v>
      </c>
    </row>
    <row r="59" spans="1:13">
      <c r="A59" s="267">
        <v>49</v>
      </c>
      <c r="B59" s="276" t="s">
        <v>60</v>
      </c>
      <c r="C59" s="277">
        <v>1688.5</v>
      </c>
      <c r="D59" s="278">
        <v>1702.1833333333334</v>
      </c>
      <c r="E59" s="278">
        <v>1666.7166666666667</v>
      </c>
      <c r="F59" s="278">
        <v>1644.9333333333334</v>
      </c>
      <c r="G59" s="278">
        <v>1609.4666666666667</v>
      </c>
      <c r="H59" s="278">
        <v>1723.9666666666667</v>
      </c>
      <c r="I59" s="278">
        <v>1759.4333333333334</v>
      </c>
      <c r="J59" s="278">
        <v>1781.2166666666667</v>
      </c>
      <c r="K59" s="276">
        <v>1737.65</v>
      </c>
      <c r="L59" s="276">
        <v>1680.4</v>
      </c>
      <c r="M59" s="276">
        <v>6.2871800000000002</v>
      </c>
    </row>
    <row r="60" spans="1:13" ht="12" customHeight="1">
      <c r="A60" s="267">
        <v>50</v>
      </c>
      <c r="B60" s="276" t="s">
        <v>317</v>
      </c>
      <c r="C60" s="277">
        <v>124.75</v>
      </c>
      <c r="D60" s="278">
        <v>125.66666666666667</v>
      </c>
      <c r="E60" s="278">
        <v>121.93333333333334</v>
      </c>
      <c r="F60" s="278">
        <v>119.11666666666666</v>
      </c>
      <c r="G60" s="278">
        <v>115.38333333333333</v>
      </c>
      <c r="H60" s="278">
        <v>128.48333333333335</v>
      </c>
      <c r="I60" s="278">
        <v>132.21666666666667</v>
      </c>
      <c r="J60" s="278">
        <v>135.03333333333336</v>
      </c>
      <c r="K60" s="276">
        <v>129.4</v>
      </c>
      <c r="L60" s="276">
        <v>122.85</v>
      </c>
      <c r="M60" s="276">
        <v>10.332979999999999</v>
      </c>
    </row>
    <row r="61" spans="1:13">
      <c r="A61" s="267">
        <v>51</v>
      </c>
      <c r="B61" s="276" t="s">
        <v>318</v>
      </c>
      <c r="C61" s="277">
        <v>183.2</v>
      </c>
      <c r="D61" s="278">
        <v>181.70000000000002</v>
      </c>
      <c r="E61" s="278">
        <v>179.50000000000003</v>
      </c>
      <c r="F61" s="278">
        <v>175.8</v>
      </c>
      <c r="G61" s="278">
        <v>173.60000000000002</v>
      </c>
      <c r="H61" s="278">
        <v>185.40000000000003</v>
      </c>
      <c r="I61" s="278">
        <v>187.60000000000002</v>
      </c>
      <c r="J61" s="278">
        <v>191.30000000000004</v>
      </c>
      <c r="K61" s="276">
        <v>183.9</v>
      </c>
      <c r="L61" s="276">
        <v>178</v>
      </c>
      <c r="M61" s="276">
        <v>32.246789999999997</v>
      </c>
    </row>
    <row r="62" spans="1:13">
      <c r="A62" s="267">
        <v>52</v>
      </c>
      <c r="B62" s="276" t="s">
        <v>233</v>
      </c>
      <c r="C62" s="277">
        <v>391.45</v>
      </c>
      <c r="D62" s="278">
        <v>395.41666666666669</v>
      </c>
      <c r="E62" s="278">
        <v>384.33333333333337</v>
      </c>
      <c r="F62" s="278">
        <v>377.2166666666667</v>
      </c>
      <c r="G62" s="278">
        <v>366.13333333333338</v>
      </c>
      <c r="H62" s="278">
        <v>402.53333333333336</v>
      </c>
      <c r="I62" s="278">
        <v>413.61666666666673</v>
      </c>
      <c r="J62" s="278">
        <v>420.73333333333335</v>
      </c>
      <c r="K62" s="276">
        <v>406.5</v>
      </c>
      <c r="L62" s="276">
        <v>388.3</v>
      </c>
      <c r="M62" s="276">
        <v>202.67357999999999</v>
      </c>
    </row>
    <row r="63" spans="1:13">
      <c r="A63" s="267">
        <v>53</v>
      </c>
      <c r="B63" s="276" t="s">
        <v>61</v>
      </c>
      <c r="C63" s="277">
        <v>70.75</v>
      </c>
      <c r="D63" s="278">
        <v>68.516666666666666</v>
      </c>
      <c r="E63" s="278">
        <v>65.333333333333329</v>
      </c>
      <c r="F63" s="278">
        <v>59.916666666666664</v>
      </c>
      <c r="G63" s="278">
        <v>56.733333333333327</v>
      </c>
      <c r="H63" s="278">
        <v>73.933333333333337</v>
      </c>
      <c r="I63" s="278">
        <v>77.116666666666674</v>
      </c>
      <c r="J63" s="278">
        <v>82.533333333333331</v>
      </c>
      <c r="K63" s="276">
        <v>71.7</v>
      </c>
      <c r="L63" s="276">
        <v>63.1</v>
      </c>
      <c r="M63" s="276">
        <v>813.00070000000005</v>
      </c>
    </row>
    <row r="64" spans="1:13">
      <c r="A64" s="267">
        <v>54</v>
      </c>
      <c r="B64" s="276" t="s">
        <v>62</v>
      </c>
      <c r="C64" s="277">
        <v>53.9</v>
      </c>
      <c r="D64" s="278">
        <v>52.383333333333326</v>
      </c>
      <c r="E64" s="278">
        <v>50.066666666666649</v>
      </c>
      <c r="F64" s="278">
        <v>46.23333333333332</v>
      </c>
      <c r="G64" s="278">
        <v>43.916666666666643</v>
      </c>
      <c r="H64" s="278">
        <v>56.216666666666654</v>
      </c>
      <c r="I64" s="278">
        <v>58.533333333333331</v>
      </c>
      <c r="J64" s="278">
        <v>62.36666666666666</v>
      </c>
      <c r="K64" s="276">
        <v>54.7</v>
      </c>
      <c r="L64" s="276">
        <v>48.55</v>
      </c>
      <c r="M64" s="276">
        <v>147.86188000000001</v>
      </c>
    </row>
    <row r="65" spans="1:13">
      <c r="A65" s="267">
        <v>55</v>
      </c>
      <c r="B65" s="276" t="s">
        <v>312</v>
      </c>
      <c r="C65" s="277">
        <v>1690.55</v>
      </c>
      <c r="D65" s="278">
        <v>1702.9333333333334</v>
      </c>
      <c r="E65" s="278">
        <v>1661.8666666666668</v>
      </c>
      <c r="F65" s="278">
        <v>1633.1833333333334</v>
      </c>
      <c r="G65" s="278">
        <v>1592.1166666666668</v>
      </c>
      <c r="H65" s="278">
        <v>1731.6166666666668</v>
      </c>
      <c r="I65" s="278">
        <v>1772.6833333333334</v>
      </c>
      <c r="J65" s="278">
        <v>1801.3666666666668</v>
      </c>
      <c r="K65" s="276">
        <v>1744</v>
      </c>
      <c r="L65" s="276">
        <v>1674.25</v>
      </c>
      <c r="M65" s="276">
        <v>0.41528999999999999</v>
      </c>
    </row>
    <row r="66" spans="1:13">
      <c r="A66" s="267">
        <v>56</v>
      </c>
      <c r="B66" s="276" t="s">
        <v>63</v>
      </c>
      <c r="C66" s="277">
        <v>1624.25</v>
      </c>
      <c r="D66" s="278">
        <v>1633.8166666666666</v>
      </c>
      <c r="E66" s="278">
        <v>1608.6333333333332</v>
      </c>
      <c r="F66" s="278">
        <v>1593.0166666666667</v>
      </c>
      <c r="G66" s="278">
        <v>1567.8333333333333</v>
      </c>
      <c r="H66" s="278">
        <v>1649.4333333333332</v>
      </c>
      <c r="I66" s="278">
        <v>1674.6166666666666</v>
      </c>
      <c r="J66" s="278">
        <v>1690.2333333333331</v>
      </c>
      <c r="K66" s="276">
        <v>1659</v>
      </c>
      <c r="L66" s="276">
        <v>1618.2</v>
      </c>
      <c r="M66" s="276">
        <v>7.8912300000000002</v>
      </c>
    </row>
    <row r="67" spans="1:13">
      <c r="A67" s="267">
        <v>57</v>
      </c>
      <c r="B67" s="276" t="s">
        <v>320</v>
      </c>
      <c r="C67" s="277">
        <v>5643.25</v>
      </c>
      <c r="D67" s="278">
        <v>5666.2666666666664</v>
      </c>
      <c r="E67" s="278">
        <v>5586.9833333333327</v>
      </c>
      <c r="F67" s="278">
        <v>5530.7166666666662</v>
      </c>
      <c r="G67" s="278">
        <v>5451.4333333333325</v>
      </c>
      <c r="H67" s="278">
        <v>5722.5333333333328</v>
      </c>
      <c r="I67" s="278">
        <v>5801.8166666666657</v>
      </c>
      <c r="J67" s="278">
        <v>5858.083333333333</v>
      </c>
      <c r="K67" s="276">
        <v>5745.55</v>
      </c>
      <c r="L67" s="276">
        <v>5610</v>
      </c>
      <c r="M67" s="276">
        <v>0.15317</v>
      </c>
    </row>
    <row r="68" spans="1:13">
      <c r="A68" s="267">
        <v>58</v>
      </c>
      <c r="B68" s="276" t="s">
        <v>234</v>
      </c>
      <c r="C68" s="277">
        <v>1316.7</v>
      </c>
      <c r="D68" s="278">
        <v>1310.6833333333334</v>
      </c>
      <c r="E68" s="278">
        <v>1286.5666666666668</v>
      </c>
      <c r="F68" s="278">
        <v>1256.4333333333334</v>
      </c>
      <c r="G68" s="278">
        <v>1232.3166666666668</v>
      </c>
      <c r="H68" s="278">
        <v>1340.8166666666668</v>
      </c>
      <c r="I68" s="278">
        <v>1364.9333333333336</v>
      </c>
      <c r="J68" s="278">
        <v>1395.0666666666668</v>
      </c>
      <c r="K68" s="276">
        <v>1334.8</v>
      </c>
      <c r="L68" s="276">
        <v>1280.55</v>
      </c>
      <c r="M68" s="276">
        <v>2.0420199999999999</v>
      </c>
    </row>
    <row r="69" spans="1:13">
      <c r="A69" s="267">
        <v>59</v>
      </c>
      <c r="B69" s="276" t="s">
        <v>321</v>
      </c>
      <c r="C69" s="277">
        <v>342.9</v>
      </c>
      <c r="D69" s="278">
        <v>345.15000000000003</v>
      </c>
      <c r="E69" s="278">
        <v>340.25000000000006</v>
      </c>
      <c r="F69" s="278">
        <v>337.6</v>
      </c>
      <c r="G69" s="278">
        <v>332.70000000000005</v>
      </c>
      <c r="H69" s="278">
        <v>347.80000000000007</v>
      </c>
      <c r="I69" s="278">
        <v>352.70000000000005</v>
      </c>
      <c r="J69" s="278">
        <v>355.35000000000008</v>
      </c>
      <c r="K69" s="276">
        <v>350.05</v>
      </c>
      <c r="L69" s="276">
        <v>342.5</v>
      </c>
      <c r="M69" s="276">
        <v>2.7309999999999999</v>
      </c>
    </row>
    <row r="70" spans="1:13">
      <c r="A70" s="267">
        <v>60</v>
      </c>
      <c r="B70" s="276" t="s">
        <v>65</v>
      </c>
      <c r="C70" s="277">
        <v>134.44999999999999</v>
      </c>
      <c r="D70" s="278">
        <v>134.6</v>
      </c>
      <c r="E70" s="278">
        <v>133.25</v>
      </c>
      <c r="F70" s="278">
        <v>132.05000000000001</v>
      </c>
      <c r="G70" s="278">
        <v>130.70000000000002</v>
      </c>
      <c r="H70" s="278">
        <v>135.79999999999998</v>
      </c>
      <c r="I70" s="278">
        <v>137.14999999999995</v>
      </c>
      <c r="J70" s="278">
        <v>138.34999999999997</v>
      </c>
      <c r="K70" s="276">
        <v>135.94999999999999</v>
      </c>
      <c r="L70" s="276">
        <v>133.4</v>
      </c>
      <c r="M70" s="276">
        <v>108.69410999999999</v>
      </c>
    </row>
    <row r="71" spans="1:13">
      <c r="A71" s="267">
        <v>61</v>
      </c>
      <c r="B71" s="276" t="s">
        <v>313</v>
      </c>
      <c r="C71" s="277">
        <v>966.25</v>
      </c>
      <c r="D71" s="278">
        <v>975.41666666666663</v>
      </c>
      <c r="E71" s="278">
        <v>951.83333333333326</v>
      </c>
      <c r="F71" s="278">
        <v>937.41666666666663</v>
      </c>
      <c r="G71" s="278">
        <v>913.83333333333326</v>
      </c>
      <c r="H71" s="278">
        <v>989.83333333333326</v>
      </c>
      <c r="I71" s="278">
        <v>1013.4166666666665</v>
      </c>
      <c r="J71" s="278">
        <v>1027.8333333333333</v>
      </c>
      <c r="K71" s="276">
        <v>999</v>
      </c>
      <c r="L71" s="276">
        <v>961</v>
      </c>
      <c r="M71" s="276">
        <v>5.7765000000000004</v>
      </c>
    </row>
    <row r="72" spans="1:13">
      <c r="A72" s="267">
        <v>62</v>
      </c>
      <c r="B72" s="276" t="s">
        <v>66</v>
      </c>
      <c r="C72" s="277">
        <v>803.15</v>
      </c>
      <c r="D72" s="278">
        <v>805.4666666666667</v>
      </c>
      <c r="E72" s="278">
        <v>796.28333333333342</v>
      </c>
      <c r="F72" s="278">
        <v>789.41666666666674</v>
      </c>
      <c r="G72" s="278">
        <v>780.23333333333346</v>
      </c>
      <c r="H72" s="278">
        <v>812.33333333333337</v>
      </c>
      <c r="I72" s="278">
        <v>821.51666666666677</v>
      </c>
      <c r="J72" s="278">
        <v>828.38333333333333</v>
      </c>
      <c r="K72" s="276">
        <v>814.65</v>
      </c>
      <c r="L72" s="276">
        <v>798.6</v>
      </c>
      <c r="M72" s="276">
        <v>5.9603099999999998</v>
      </c>
    </row>
    <row r="73" spans="1:13">
      <c r="A73" s="267">
        <v>63</v>
      </c>
      <c r="B73" s="276" t="s">
        <v>67</v>
      </c>
      <c r="C73" s="277">
        <v>621.4</v>
      </c>
      <c r="D73" s="278">
        <v>617.23333333333335</v>
      </c>
      <c r="E73" s="278">
        <v>609.4666666666667</v>
      </c>
      <c r="F73" s="278">
        <v>597.5333333333333</v>
      </c>
      <c r="G73" s="278">
        <v>589.76666666666665</v>
      </c>
      <c r="H73" s="278">
        <v>629.16666666666674</v>
      </c>
      <c r="I73" s="278">
        <v>636.93333333333339</v>
      </c>
      <c r="J73" s="278">
        <v>648.86666666666679</v>
      </c>
      <c r="K73" s="276">
        <v>625</v>
      </c>
      <c r="L73" s="276">
        <v>605.29999999999995</v>
      </c>
      <c r="M73" s="276">
        <v>23.481960000000001</v>
      </c>
    </row>
    <row r="74" spans="1:13">
      <c r="A74" s="267">
        <v>64</v>
      </c>
      <c r="B74" s="276" t="s">
        <v>1045</v>
      </c>
      <c r="C74" s="277">
        <v>10367.950000000001</v>
      </c>
      <c r="D74" s="278">
        <v>10392.65</v>
      </c>
      <c r="E74" s="278">
        <v>10235.299999999999</v>
      </c>
      <c r="F74" s="278">
        <v>10102.65</v>
      </c>
      <c r="G74" s="278">
        <v>9945.2999999999993</v>
      </c>
      <c r="H74" s="278">
        <v>10525.3</v>
      </c>
      <c r="I74" s="278">
        <v>10682.650000000001</v>
      </c>
      <c r="J74" s="278">
        <v>10815.3</v>
      </c>
      <c r="K74" s="276">
        <v>10550</v>
      </c>
      <c r="L74" s="276">
        <v>10260</v>
      </c>
      <c r="M74" s="276">
        <v>0.14223</v>
      </c>
    </row>
    <row r="75" spans="1:13">
      <c r="A75" s="267">
        <v>65</v>
      </c>
      <c r="B75" s="276" t="s">
        <v>69</v>
      </c>
      <c r="C75" s="277">
        <v>565.75</v>
      </c>
      <c r="D75" s="278">
        <v>559.91666666666663</v>
      </c>
      <c r="E75" s="278">
        <v>550.83333333333326</v>
      </c>
      <c r="F75" s="278">
        <v>535.91666666666663</v>
      </c>
      <c r="G75" s="278">
        <v>526.83333333333326</v>
      </c>
      <c r="H75" s="278">
        <v>574.83333333333326</v>
      </c>
      <c r="I75" s="278">
        <v>583.91666666666652</v>
      </c>
      <c r="J75" s="278">
        <v>598.83333333333326</v>
      </c>
      <c r="K75" s="276">
        <v>569</v>
      </c>
      <c r="L75" s="276">
        <v>545</v>
      </c>
      <c r="M75" s="276">
        <v>253.80555000000001</v>
      </c>
    </row>
    <row r="76" spans="1:13" s="16" customFormat="1">
      <c r="A76" s="267">
        <v>66</v>
      </c>
      <c r="B76" s="276" t="s">
        <v>70</v>
      </c>
      <c r="C76" s="277">
        <v>39.35</v>
      </c>
      <c r="D76" s="278">
        <v>39.316666666666663</v>
      </c>
      <c r="E76" s="278">
        <v>38.633333333333326</v>
      </c>
      <c r="F76" s="278">
        <v>37.916666666666664</v>
      </c>
      <c r="G76" s="278">
        <v>37.233333333333327</v>
      </c>
      <c r="H76" s="278">
        <v>40.033333333333324</v>
      </c>
      <c r="I76" s="278">
        <v>40.716666666666661</v>
      </c>
      <c r="J76" s="278">
        <v>41.433333333333323</v>
      </c>
      <c r="K76" s="276">
        <v>40</v>
      </c>
      <c r="L76" s="276">
        <v>38.6</v>
      </c>
      <c r="M76" s="276">
        <v>378.60012999999998</v>
      </c>
    </row>
    <row r="77" spans="1:13" s="16" customFormat="1">
      <c r="A77" s="267">
        <v>67</v>
      </c>
      <c r="B77" s="276" t="s">
        <v>71</v>
      </c>
      <c r="C77" s="277">
        <v>471.75</v>
      </c>
      <c r="D77" s="278">
        <v>470.73333333333335</v>
      </c>
      <c r="E77" s="278">
        <v>467.11666666666667</v>
      </c>
      <c r="F77" s="278">
        <v>462.48333333333335</v>
      </c>
      <c r="G77" s="278">
        <v>458.86666666666667</v>
      </c>
      <c r="H77" s="278">
        <v>475.36666666666667</v>
      </c>
      <c r="I77" s="278">
        <v>478.98333333333335</v>
      </c>
      <c r="J77" s="278">
        <v>483.61666666666667</v>
      </c>
      <c r="K77" s="276">
        <v>474.35</v>
      </c>
      <c r="L77" s="276">
        <v>466.1</v>
      </c>
      <c r="M77" s="276">
        <v>30.149100000000001</v>
      </c>
    </row>
    <row r="78" spans="1:13" s="16" customFormat="1">
      <c r="A78" s="267">
        <v>68</v>
      </c>
      <c r="B78" s="276" t="s">
        <v>322</v>
      </c>
      <c r="C78" s="277">
        <v>741.95</v>
      </c>
      <c r="D78" s="278">
        <v>747.65</v>
      </c>
      <c r="E78" s="278">
        <v>735.3</v>
      </c>
      <c r="F78" s="278">
        <v>728.65</v>
      </c>
      <c r="G78" s="278">
        <v>716.3</v>
      </c>
      <c r="H78" s="278">
        <v>754.3</v>
      </c>
      <c r="I78" s="278">
        <v>766.65000000000009</v>
      </c>
      <c r="J78" s="278">
        <v>773.3</v>
      </c>
      <c r="K78" s="276">
        <v>760</v>
      </c>
      <c r="L78" s="276">
        <v>741</v>
      </c>
      <c r="M78" s="276">
        <v>2.6240399999999999</v>
      </c>
    </row>
    <row r="79" spans="1:13" s="16" customFormat="1">
      <c r="A79" s="267">
        <v>69</v>
      </c>
      <c r="B79" s="276" t="s">
        <v>324</v>
      </c>
      <c r="C79" s="277">
        <v>205</v>
      </c>
      <c r="D79" s="278">
        <v>203.11666666666667</v>
      </c>
      <c r="E79" s="278">
        <v>197.63333333333335</v>
      </c>
      <c r="F79" s="278">
        <v>190.26666666666668</v>
      </c>
      <c r="G79" s="278">
        <v>184.78333333333336</v>
      </c>
      <c r="H79" s="278">
        <v>210.48333333333335</v>
      </c>
      <c r="I79" s="278">
        <v>215.9666666666667</v>
      </c>
      <c r="J79" s="278">
        <v>223.33333333333334</v>
      </c>
      <c r="K79" s="276">
        <v>208.6</v>
      </c>
      <c r="L79" s="276">
        <v>195.75</v>
      </c>
      <c r="M79" s="276">
        <v>15.30639</v>
      </c>
    </row>
    <row r="80" spans="1:13" s="16" customFormat="1">
      <c r="A80" s="267">
        <v>70</v>
      </c>
      <c r="B80" s="276" t="s">
        <v>325</v>
      </c>
      <c r="C80" s="277">
        <v>4004.85</v>
      </c>
      <c r="D80" s="278">
        <v>4008.75</v>
      </c>
      <c r="E80" s="278">
        <v>3977.45</v>
      </c>
      <c r="F80" s="278">
        <v>3950.0499999999997</v>
      </c>
      <c r="G80" s="278">
        <v>3918.7499999999995</v>
      </c>
      <c r="H80" s="278">
        <v>4036.15</v>
      </c>
      <c r="I80" s="278">
        <v>4067.4500000000003</v>
      </c>
      <c r="J80" s="278">
        <v>4094.8500000000004</v>
      </c>
      <c r="K80" s="276">
        <v>4040.05</v>
      </c>
      <c r="L80" s="276">
        <v>3981.35</v>
      </c>
      <c r="M80" s="276">
        <v>3.9300000000000002E-2</v>
      </c>
    </row>
    <row r="81" spans="1:13" s="16" customFormat="1">
      <c r="A81" s="267">
        <v>71</v>
      </c>
      <c r="B81" s="276" t="s">
        <v>326</v>
      </c>
      <c r="C81" s="277">
        <v>799.15</v>
      </c>
      <c r="D81" s="278">
        <v>799.5333333333333</v>
      </c>
      <c r="E81" s="278">
        <v>792.61666666666656</v>
      </c>
      <c r="F81" s="278">
        <v>786.08333333333326</v>
      </c>
      <c r="G81" s="278">
        <v>779.16666666666652</v>
      </c>
      <c r="H81" s="278">
        <v>806.06666666666661</v>
      </c>
      <c r="I81" s="278">
        <v>812.98333333333335</v>
      </c>
      <c r="J81" s="278">
        <v>819.51666666666665</v>
      </c>
      <c r="K81" s="276">
        <v>806.45</v>
      </c>
      <c r="L81" s="276">
        <v>793</v>
      </c>
      <c r="M81" s="276">
        <v>0.58589000000000002</v>
      </c>
    </row>
    <row r="82" spans="1:13" s="16" customFormat="1">
      <c r="A82" s="267">
        <v>72</v>
      </c>
      <c r="B82" s="276" t="s">
        <v>327</v>
      </c>
      <c r="C82" s="277">
        <v>82.25</v>
      </c>
      <c r="D82" s="278">
        <v>81.7</v>
      </c>
      <c r="E82" s="278">
        <v>80</v>
      </c>
      <c r="F82" s="278">
        <v>77.75</v>
      </c>
      <c r="G82" s="278">
        <v>76.05</v>
      </c>
      <c r="H82" s="278">
        <v>83.95</v>
      </c>
      <c r="I82" s="278">
        <v>85.65000000000002</v>
      </c>
      <c r="J82" s="278">
        <v>87.9</v>
      </c>
      <c r="K82" s="276">
        <v>83.4</v>
      </c>
      <c r="L82" s="276">
        <v>79.45</v>
      </c>
      <c r="M82" s="276">
        <v>42.326320000000003</v>
      </c>
    </row>
    <row r="83" spans="1:13" s="16" customFormat="1">
      <c r="A83" s="267">
        <v>73</v>
      </c>
      <c r="B83" s="276" t="s">
        <v>72</v>
      </c>
      <c r="C83" s="277">
        <v>14626.1</v>
      </c>
      <c r="D83" s="278">
        <v>14466.150000000001</v>
      </c>
      <c r="E83" s="278">
        <v>13982.850000000002</v>
      </c>
      <c r="F83" s="278">
        <v>13339.6</v>
      </c>
      <c r="G83" s="278">
        <v>12856.300000000001</v>
      </c>
      <c r="H83" s="278">
        <v>15109.400000000003</v>
      </c>
      <c r="I83" s="278">
        <v>15592.700000000003</v>
      </c>
      <c r="J83" s="278">
        <v>16235.950000000004</v>
      </c>
      <c r="K83" s="276">
        <v>14949.45</v>
      </c>
      <c r="L83" s="276">
        <v>13822.9</v>
      </c>
      <c r="M83" s="276">
        <v>1.9612499999999999</v>
      </c>
    </row>
    <row r="84" spans="1:13" s="16" customFormat="1">
      <c r="A84" s="267">
        <v>74</v>
      </c>
      <c r="B84" s="276" t="s">
        <v>74</v>
      </c>
      <c r="C84" s="277">
        <v>402.55</v>
      </c>
      <c r="D84" s="278">
        <v>403</v>
      </c>
      <c r="E84" s="278">
        <v>397</v>
      </c>
      <c r="F84" s="278">
        <v>391.45</v>
      </c>
      <c r="G84" s="278">
        <v>385.45</v>
      </c>
      <c r="H84" s="278">
        <v>408.55</v>
      </c>
      <c r="I84" s="278">
        <v>414.55</v>
      </c>
      <c r="J84" s="278">
        <v>420.1</v>
      </c>
      <c r="K84" s="276">
        <v>409</v>
      </c>
      <c r="L84" s="276">
        <v>397.45</v>
      </c>
      <c r="M84" s="276">
        <v>83.31071</v>
      </c>
    </row>
    <row r="85" spans="1:13" s="16" customFormat="1">
      <c r="A85" s="267">
        <v>75</v>
      </c>
      <c r="B85" s="276" t="s">
        <v>328</v>
      </c>
      <c r="C85" s="277">
        <v>274.95</v>
      </c>
      <c r="D85" s="278">
        <v>272.05</v>
      </c>
      <c r="E85" s="278">
        <v>269.10000000000002</v>
      </c>
      <c r="F85" s="278">
        <v>263.25</v>
      </c>
      <c r="G85" s="278">
        <v>260.3</v>
      </c>
      <c r="H85" s="278">
        <v>277.90000000000003</v>
      </c>
      <c r="I85" s="278">
        <v>280.84999999999997</v>
      </c>
      <c r="J85" s="278">
        <v>286.70000000000005</v>
      </c>
      <c r="K85" s="276">
        <v>275</v>
      </c>
      <c r="L85" s="276">
        <v>266.2</v>
      </c>
      <c r="M85" s="276">
        <v>3.2675200000000002</v>
      </c>
    </row>
    <row r="86" spans="1:13" s="16" customFormat="1">
      <c r="A86" s="267">
        <v>76</v>
      </c>
      <c r="B86" s="276" t="s">
        <v>75</v>
      </c>
      <c r="C86" s="277">
        <v>3631.65</v>
      </c>
      <c r="D86" s="278">
        <v>3622.25</v>
      </c>
      <c r="E86" s="278">
        <v>3595.7</v>
      </c>
      <c r="F86" s="278">
        <v>3559.75</v>
      </c>
      <c r="G86" s="278">
        <v>3533.2</v>
      </c>
      <c r="H86" s="278">
        <v>3658.2</v>
      </c>
      <c r="I86" s="278">
        <v>3684.75</v>
      </c>
      <c r="J86" s="278">
        <v>3720.7</v>
      </c>
      <c r="K86" s="276">
        <v>3648.8</v>
      </c>
      <c r="L86" s="276">
        <v>3586.3</v>
      </c>
      <c r="M86" s="276">
        <v>8.9365299999999994</v>
      </c>
    </row>
    <row r="87" spans="1:13" s="16" customFormat="1">
      <c r="A87" s="267">
        <v>77</v>
      </c>
      <c r="B87" s="276" t="s">
        <v>314</v>
      </c>
      <c r="C87" s="277">
        <v>636</v>
      </c>
      <c r="D87" s="278">
        <v>636.61666666666667</v>
      </c>
      <c r="E87" s="278">
        <v>629.2833333333333</v>
      </c>
      <c r="F87" s="278">
        <v>622.56666666666661</v>
      </c>
      <c r="G87" s="278">
        <v>615.23333333333323</v>
      </c>
      <c r="H87" s="278">
        <v>643.33333333333337</v>
      </c>
      <c r="I87" s="278">
        <v>650.66666666666663</v>
      </c>
      <c r="J87" s="278">
        <v>657.38333333333344</v>
      </c>
      <c r="K87" s="276">
        <v>643.95000000000005</v>
      </c>
      <c r="L87" s="276">
        <v>629.9</v>
      </c>
      <c r="M87" s="276">
        <v>2.6611699999999998</v>
      </c>
    </row>
    <row r="88" spans="1:13" s="16" customFormat="1">
      <c r="A88" s="267">
        <v>78</v>
      </c>
      <c r="B88" s="276" t="s">
        <v>323</v>
      </c>
      <c r="C88" s="277">
        <v>266.10000000000002</v>
      </c>
      <c r="D88" s="278">
        <v>266.76666666666665</v>
      </c>
      <c r="E88" s="278">
        <v>263.5333333333333</v>
      </c>
      <c r="F88" s="278">
        <v>260.96666666666664</v>
      </c>
      <c r="G88" s="278">
        <v>257.73333333333329</v>
      </c>
      <c r="H88" s="278">
        <v>269.33333333333331</v>
      </c>
      <c r="I88" s="278">
        <v>272.56666666666666</v>
      </c>
      <c r="J88" s="278">
        <v>275.13333333333333</v>
      </c>
      <c r="K88" s="276">
        <v>270</v>
      </c>
      <c r="L88" s="276">
        <v>264.2</v>
      </c>
      <c r="M88" s="276">
        <v>6.9626400000000004</v>
      </c>
    </row>
    <row r="89" spans="1:13" s="16" customFormat="1">
      <c r="A89" s="267">
        <v>79</v>
      </c>
      <c r="B89" s="276" t="s">
        <v>76</v>
      </c>
      <c r="C89" s="277">
        <v>490.35</v>
      </c>
      <c r="D89" s="278">
        <v>492.34999999999997</v>
      </c>
      <c r="E89" s="278">
        <v>487.44999999999993</v>
      </c>
      <c r="F89" s="278">
        <v>484.54999999999995</v>
      </c>
      <c r="G89" s="278">
        <v>479.64999999999992</v>
      </c>
      <c r="H89" s="278">
        <v>495.24999999999994</v>
      </c>
      <c r="I89" s="278">
        <v>500.14999999999992</v>
      </c>
      <c r="J89" s="278">
        <v>503.04999999999995</v>
      </c>
      <c r="K89" s="276">
        <v>497.25</v>
      </c>
      <c r="L89" s="276">
        <v>489.45</v>
      </c>
      <c r="M89" s="276">
        <v>25.349049999999998</v>
      </c>
    </row>
    <row r="90" spans="1:13" s="16" customFormat="1">
      <c r="A90" s="267">
        <v>80</v>
      </c>
      <c r="B90" s="276" t="s">
        <v>77</v>
      </c>
      <c r="C90" s="277">
        <v>139.15</v>
      </c>
      <c r="D90" s="278">
        <v>135.76666666666668</v>
      </c>
      <c r="E90" s="278">
        <v>130.68333333333337</v>
      </c>
      <c r="F90" s="278">
        <v>122.21666666666668</v>
      </c>
      <c r="G90" s="278">
        <v>117.13333333333337</v>
      </c>
      <c r="H90" s="278">
        <v>144.23333333333335</v>
      </c>
      <c r="I90" s="278">
        <v>149.31666666666666</v>
      </c>
      <c r="J90" s="278">
        <v>157.78333333333336</v>
      </c>
      <c r="K90" s="276">
        <v>140.85</v>
      </c>
      <c r="L90" s="276">
        <v>127.3</v>
      </c>
      <c r="M90" s="276">
        <v>448.86667999999997</v>
      </c>
    </row>
    <row r="91" spans="1:13" s="16" customFormat="1">
      <c r="A91" s="267">
        <v>81</v>
      </c>
      <c r="B91" s="276" t="s">
        <v>332</v>
      </c>
      <c r="C91" s="277">
        <v>497.6</v>
      </c>
      <c r="D91" s="278">
        <v>500.23333333333335</v>
      </c>
      <c r="E91" s="278">
        <v>493.36666666666667</v>
      </c>
      <c r="F91" s="278">
        <v>489.13333333333333</v>
      </c>
      <c r="G91" s="278">
        <v>482.26666666666665</v>
      </c>
      <c r="H91" s="278">
        <v>504.4666666666667</v>
      </c>
      <c r="I91" s="278">
        <v>511.33333333333337</v>
      </c>
      <c r="J91" s="278">
        <v>515.56666666666672</v>
      </c>
      <c r="K91" s="276">
        <v>507.1</v>
      </c>
      <c r="L91" s="276">
        <v>496</v>
      </c>
      <c r="M91" s="276">
        <v>3.63157</v>
      </c>
    </row>
    <row r="92" spans="1:13" s="16" customFormat="1">
      <c r="A92" s="267">
        <v>82</v>
      </c>
      <c r="B92" s="276" t="s">
        <v>333</v>
      </c>
      <c r="C92" s="277">
        <v>485.5</v>
      </c>
      <c r="D92" s="278">
        <v>487.16666666666669</v>
      </c>
      <c r="E92" s="278">
        <v>482.33333333333337</v>
      </c>
      <c r="F92" s="278">
        <v>479.16666666666669</v>
      </c>
      <c r="G92" s="278">
        <v>474.33333333333337</v>
      </c>
      <c r="H92" s="278">
        <v>490.33333333333337</v>
      </c>
      <c r="I92" s="278">
        <v>495.16666666666674</v>
      </c>
      <c r="J92" s="278">
        <v>498.33333333333337</v>
      </c>
      <c r="K92" s="276">
        <v>492</v>
      </c>
      <c r="L92" s="276">
        <v>484</v>
      </c>
      <c r="M92" s="276">
        <v>2.0638399999999999</v>
      </c>
    </row>
    <row r="93" spans="1:13" s="16" customFormat="1">
      <c r="A93" s="267">
        <v>83</v>
      </c>
      <c r="B93" s="276" t="s">
        <v>335</v>
      </c>
      <c r="C93" s="277">
        <v>406.2</v>
      </c>
      <c r="D93" s="278">
        <v>406.10000000000008</v>
      </c>
      <c r="E93" s="278">
        <v>402.20000000000016</v>
      </c>
      <c r="F93" s="278">
        <v>398.2000000000001</v>
      </c>
      <c r="G93" s="278">
        <v>394.30000000000018</v>
      </c>
      <c r="H93" s="278">
        <v>410.10000000000014</v>
      </c>
      <c r="I93" s="278">
        <v>414.00000000000011</v>
      </c>
      <c r="J93" s="278">
        <v>418.00000000000011</v>
      </c>
      <c r="K93" s="276">
        <v>410</v>
      </c>
      <c r="L93" s="276">
        <v>402.1</v>
      </c>
      <c r="M93" s="276">
        <v>1.86876</v>
      </c>
    </row>
    <row r="94" spans="1:13" s="16" customFormat="1">
      <c r="A94" s="267">
        <v>84</v>
      </c>
      <c r="B94" s="276" t="s">
        <v>329</v>
      </c>
      <c r="C94" s="277">
        <v>523.65</v>
      </c>
      <c r="D94" s="278">
        <v>526.38333333333333</v>
      </c>
      <c r="E94" s="278">
        <v>517.51666666666665</v>
      </c>
      <c r="F94" s="278">
        <v>511.38333333333333</v>
      </c>
      <c r="G94" s="278">
        <v>502.51666666666665</v>
      </c>
      <c r="H94" s="278">
        <v>532.51666666666665</v>
      </c>
      <c r="I94" s="278">
        <v>541.38333333333321</v>
      </c>
      <c r="J94" s="278">
        <v>547.51666666666665</v>
      </c>
      <c r="K94" s="276">
        <v>535.25</v>
      </c>
      <c r="L94" s="276">
        <v>520.25</v>
      </c>
      <c r="M94" s="276">
        <v>3.1730700000000001</v>
      </c>
    </row>
    <row r="95" spans="1:13" s="16" customFormat="1">
      <c r="A95" s="267">
        <v>85</v>
      </c>
      <c r="B95" s="276" t="s">
        <v>78</v>
      </c>
      <c r="C95" s="277">
        <v>128.05000000000001</v>
      </c>
      <c r="D95" s="278">
        <v>128.6</v>
      </c>
      <c r="E95" s="278">
        <v>126.75</v>
      </c>
      <c r="F95" s="278">
        <v>125.45</v>
      </c>
      <c r="G95" s="278">
        <v>123.60000000000001</v>
      </c>
      <c r="H95" s="278">
        <v>129.89999999999998</v>
      </c>
      <c r="I95" s="278">
        <v>131.74999999999994</v>
      </c>
      <c r="J95" s="278">
        <v>133.04999999999998</v>
      </c>
      <c r="K95" s="276">
        <v>130.44999999999999</v>
      </c>
      <c r="L95" s="276">
        <v>127.3</v>
      </c>
      <c r="M95" s="276">
        <v>38.617159999999998</v>
      </c>
    </row>
    <row r="96" spans="1:13" s="16" customFormat="1">
      <c r="A96" s="267">
        <v>86</v>
      </c>
      <c r="B96" s="276" t="s">
        <v>330</v>
      </c>
      <c r="C96" s="277">
        <v>259.60000000000002</v>
      </c>
      <c r="D96" s="278">
        <v>260.15000000000003</v>
      </c>
      <c r="E96" s="278">
        <v>258.20000000000005</v>
      </c>
      <c r="F96" s="278">
        <v>256.8</v>
      </c>
      <c r="G96" s="278">
        <v>254.85000000000002</v>
      </c>
      <c r="H96" s="278">
        <v>261.55000000000007</v>
      </c>
      <c r="I96" s="278">
        <v>263.5</v>
      </c>
      <c r="J96" s="278">
        <v>264.90000000000009</v>
      </c>
      <c r="K96" s="276">
        <v>262.10000000000002</v>
      </c>
      <c r="L96" s="276">
        <v>258.75</v>
      </c>
      <c r="M96" s="276">
        <v>1.6977899999999999</v>
      </c>
    </row>
    <row r="97" spans="1:13" s="16" customFormat="1">
      <c r="A97" s="267">
        <v>87</v>
      </c>
      <c r="B97" s="276" t="s">
        <v>338</v>
      </c>
      <c r="C97" s="277">
        <v>532.45000000000005</v>
      </c>
      <c r="D97" s="278">
        <v>532.31666666666672</v>
      </c>
      <c r="E97" s="278">
        <v>527.58333333333348</v>
      </c>
      <c r="F97" s="278">
        <v>522.71666666666681</v>
      </c>
      <c r="G97" s="278">
        <v>517.98333333333358</v>
      </c>
      <c r="H97" s="278">
        <v>537.18333333333339</v>
      </c>
      <c r="I97" s="278">
        <v>541.91666666666674</v>
      </c>
      <c r="J97" s="278">
        <v>546.7833333333333</v>
      </c>
      <c r="K97" s="276">
        <v>537.04999999999995</v>
      </c>
      <c r="L97" s="276">
        <v>527.45000000000005</v>
      </c>
      <c r="M97" s="276">
        <v>5.3183999999999996</v>
      </c>
    </row>
    <row r="98" spans="1:13" s="16" customFormat="1">
      <c r="A98" s="267">
        <v>88</v>
      </c>
      <c r="B98" s="276" t="s">
        <v>336</v>
      </c>
      <c r="C98" s="277">
        <v>1195.3</v>
      </c>
      <c r="D98" s="278">
        <v>1197.5999999999999</v>
      </c>
      <c r="E98" s="278">
        <v>1185.2999999999997</v>
      </c>
      <c r="F98" s="278">
        <v>1175.2999999999997</v>
      </c>
      <c r="G98" s="278">
        <v>1162.9999999999995</v>
      </c>
      <c r="H98" s="278">
        <v>1207.5999999999999</v>
      </c>
      <c r="I98" s="278">
        <v>1219.9000000000001</v>
      </c>
      <c r="J98" s="278">
        <v>1229.9000000000001</v>
      </c>
      <c r="K98" s="276">
        <v>1209.9000000000001</v>
      </c>
      <c r="L98" s="276">
        <v>1187.5999999999999</v>
      </c>
      <c r="M98" s="276">
        <v>3.1505899999999998</v>
      </c>
    </row>
    <row r="99" spans="1:13" s="16" customFormat="1">
      <c r="A99" s="267">
        <v>89</v>
      </c>
      <c r="B99" s="276" t="s">
        <v>337</v>
      </c>
      <c r="C99" s="277">
        <v>14.55</v>
      </c>
      <c r="D99" s="278">
        <v>14.316666666666668</v>
      </c>
      <c r="E99" s="278">
        <v>13.933333333333337</v>
      </c>
      <c r="F99" s="278">
        <v>13.316666666666668</v>
      </c>
      <c r="G99" s="278">
        <v>12.933333333333337</v>
      </c>
      <c r="H99" s="278">
        <v>14.933333333333337</v>
      </c>
      <c r="I99" s="278">
        <v>15.316666666666666</v>
      </c>
      <c r="J99" s="278">
        <v>15.933333333333337</v>
      </c>
      <c r="K99" s="276">
        <v>14.7</v>
      </c>
      <c r="L99" s="276">
        <v>13.7</v>
      </c>
      <c r="M99" s="276">
        <v>122.70276</v>
      </c>
    </row>
    <row r="100" spans="1:13" s="16" customFormat="1">
      <c r="A100" s="267">
        <v>90</v>
      </c>
      <c r="B100" s="276" t="s">
        <v>339</v>
      </c>
      <c r="C100" s="277">
        <v>250.65</v>
      </c>
      <c r="D100" s="278">
        <v>249.95000000000002</v>
      </c>
      <c r="E100" s="278">
        <v>247.00000000000003</v>
      </c>
      <c r="F100" s="278">
        <v>243.35000000000002</v>
      </c>
      <c r="G100" s="278">
        <v>240.40000000000003</v>
      </c>
      <c r="H100" s="278">
        <v>253.60000000000002</v>
      </c>
      <c r="I100" s="278">
        <v>256.55</v>
      </c>
      <c r="J100" s="278">
        <v>260.20000000000005</v>
      </c>
      <c r="K100" s="276">
        <v>252.9</v>
      </c>
      <c r="L100" s="276">
        <v>246.3</v>
      </c>
      <c r="M100" s="276">
        <v>1.6717</v>
      </c>
    </row>
    <row r="101" spans="1:13">
      <c r="A101" s="267">
        <v>91</v>
      </c>
      <c r="B101" s="276" t="s">
        <v>80</v>
      </c>
      <c r="C101" s="277">
        <v>430.1</v>
      </c>
      <c r="D101" s="278">
        <v>431.66666666666669</v>
      </c>
      <c r="E101" s="278">
        <v>423.43333333333339</v>
      </c>
      <c r="F101" s="278">
        <v>416.76666666666671</v>
      </c>
      <c r="G101" s="278">
        <v>408.53333333333342</v>
      </c>
      <c r="H101" s="278">
        <v>438.33333333333337</v>
      </c>
      <c r="I101" s="278">
        <v>446.56666666666661</v>
      </c>
      <c r="J101" s="278">
        <v>453.23333333333335</v>
      </c>
      <c r="K101" s="276">
        <v>439.9</v>
      </c>
      <c r="L101" s="276">
        <v>425</v>
      </c>
      <c r="M101" s="276">
        <v>16.43102</v>
      </c>
    </row>
    <row r="102" spans="1:13">
      <c r="A102" s="267">
        <v>92</v>
      </c>
      <c r="B102" s="276" t="s">
        <v>340</v>
      </c>
      <c r="C102" s="277">
        <v>3629.3</v>
      </c>
      <c r="D102" s="278">
        <v>3657.8333333333335</v>
      </c>
      <c r="E102" s="278">
        <v>3571.4666666666672</v>
      </c>
      <c r="F102" s="278">
        <v>3513.6333333333337</v>
      </c>
      <c r="G102" s="278">
        <v>3427.2666666666673</v>
      </c>
      <c r="H102" s="278">
        <v>3715.666666666667</v>
      </c>
      <c r="I102" s="278">
        <v>3802.0333333333328</v>
      </c>
      <c r="J102" s="278">
        <v>3859.8666666666668</v>
      </c>
      <c r="K102" s="276">
        <v>3744.2</v>
      </c>
      <c r="L102" s="276">
        <v>3600</v>
      </c>
      <c r="M102" s="276">
        <v>0.19241</v>
      </c>
    </row>
    <row r="103" spans="1:13">
      <c r="A103" s="267">
        <v>93</v>
      </c>
      <c r="B103" s="276" t="s">
        <v>81</v>
      </c>
      <c r="C103" s="277">
        <v>661.7</v>
      </c>
      <c r="D103" s="278">
        <v>653.0333333333333</v>
      </c>
      <c r="E103" s="278">
        <v>637.06666666666661</v>
      </c>
      <c r="F103" s="278">
        <v>612.43333333333328</v>
      </c>
      <c r="G103" s="278">
        <v>596.46666666666658</v>
      </c>
      <c r="H103" s="278">
        <v>677.66666666666663</v>
      </c>
      <c r="I103" s="278">
        <v>693.63333333333333</v>
      </c>
      <c r="J103" s="278">
        <v>718.26666666666665</v>
      </c>
      <c r="K103" s="276">
        <v>669</v>
      </c>
      <c r="L103" s="276">
        <v>628.4</v>
      </c>
      <c r="M103" s="276">
        <v>33.972160000000002</v>
      </c>
    </row>
    <row r="104" spans="1:13">
      <c r="A104" s="267">
        <v>94</v>
      </c>
      <c r="B104" s="276" t="s">
        <v>334</v>
      </c>
      <c r="C104" s="277">
        <v>341.45</v>
      </c>
      <c r="D104" s="278">
        <v>342.85000000000008</v>
      </c>
      <c r="E104" s="278">
        <v>335.70000000000016</v>
      </c>
      <c r="F104" s="278">
        <v>329.9500000000001</v>
      </c>
      <c r="G104" s="278">
        <v>322.80000000000018</v>
      </c>
      <c r="H104" s="278">
        <v>348.60000000000014</v>
      </c>
      <c r="I104" s="278">
        <v>355.75000000000011</v>
      </c>
      <c r="J104" s="278">
        <v>361.50000000000011</v>
      </c>
      <c r="K104" s="276">
        <v>350</v>
      </c>
      <c r="L104" s="276">
        <v>337.1</v>
      </c>
      <c r="M104" s="276">
        <v>0.76736000000000004</v>
      </c>
    </row>
    <row r="105" spans="1:13">
      <c r="A105" s="267">
        <v>95</v>
      </c>
      <c r="B105" s="276" t="s">
        <v>342</v>
      </c>
      <c r="C105" s="277">
        <v>232.6</v>
      </c>
      <c r="D105" s="278">
        <v>234.15</v>
      </c>
      <c r="E105" s="278">
        <v>229.45000000000002</v>
      </c>
      <c r="F105" s="278">
        <v>226.3</v>
      </c>
      <c r="G105" s="278">
        <v>221.60000000000002</v>
      </c>
      <c r="H105" s="278">
        <v>237.3</v>
      </c>
      <c r="I105" s="278">
        <v>242</v>
      </c>
      <c r="J105" s="278">
        <v>245.15</v>
      </c>
      <c r="K105" s="276">
        <v>238.85</v>
      </c>
      <c r="L105" s="276">
        <v>231</v>
      </c>
      <c r="M105" s="276">
        <v>6.5332800000000004</v>
      </c>
    </row>
    <row r="106" spans="1:13">
      <c r="A106" s="267">
        <v>96</v>
      </c>
      <c r="B106" s="276" t="s">
        <v>343</v>
      </c>
      <c r="C106" s="277">
        <v>126.7</v>
      </c>
      <c r="D106" s="278">
        <v>123.71666666666665</v>
      </c>
      <c r="E106" s="278">
        <v>119.58333333333331</v>
      </c>
      <c r="F106" s="278">
        <v>112.46666666666665</v>
      </c>
      <c r="G106" s="278">
        <v>108.33333333333331</v>
      </c>
      <c r="H106" s="278">
        <v>130.83333333333331</v>
      </c>
      <c r="I106" s="278">
        <v>134.96666666666667</v>
      </c>
      <c r="J106" s="278">
        <v>142.08333333333331</v>
      </c>
      <c r="K106" s="276">
        <v>127.85</v>
      </c>
      <c r="L106" s="276">
        <v>116.6</v>
      </c>
      <c r="M106" s="276">
        <v>36.27514</v>
      </c>
    </row>
    <row r="107" spans="1:13">
      <c r="A107" s="267">
        <v>97</v>
      </c>
      <c r="B107" s="276" t="s">
        <v>82</v>
      </c>
      <c r="C107" s="277">
        <v>443.05</v>
      </c>
      <c r="D107" s="278">
        <v>437.38333333333338</v>
      </c>
      <c r="E107" s="278">
        <v>423.76666666666677</v>
      </c>
      <c r="F107" s="278">
        <v>404.48333333333341</v>
      </c>
      <c r="G107" s="278">
        <v>390.86666666666679</v>
      </c>
      <c r="H107" s="278">
        <v>456.66666666666674</v>
      </c>
      <c r="I107" s="278">
        <v>470.28333333333342</v>
      </c>
      <c r="J107" s="278">
        <v>489.56666666666672</v>
      </c>
      <c r="K107" s="276">
        <v>451</v>
      </c>
      <c r="L107" s="276">
        <v>418.1</v>
      </c>
      <c r="M107" s="276">
        <v>61.875779999999999</v>
      </c>
    </row>
    <row r="108" spans="1:13">
      <c r="A108" s="267">
        <v>98</v>
      </c>
      <c r="B108" s="284" t="s">
        <v>344</v>
      </c>
      <c r="C108" s="277">
        <v>584.75</v>
      </c>
      <c r="D108" s="278">
        <v>583.38333333333333</v>
      </c>
      <c r="E108" s="278">
        <v>572.86666666666667</v>
      </c>
      <c r="F108" s="278">
        <v>560.98333333333335</v>
      </c>
      <c r="G108" s="278">
        <v>550.4666666666667</v>
      </c>
      <c r="H108" s="278">
        <v>595.26666666666665</v>
      </c>
      <c r="I108" s="278">
        <v>605.7833333333333</v>
      </c>
      <c r="J108" s="278">
        <v>617.66666666666663</v>
      </c>
      <c r="K108" s="276">
        <v>593.9</v>
      </c>
      <c r="L108" s="276">
        <v>571.5</v>
      </c>
      <c r="M108" s="276">
        <v>5.3304099999999996</v>
      </c>
    </row>
    <row r="109" spans="1:13">
      <c r="A109" s="267">
        <v>99</v>
      </c>
      <c r="B109" s="276" t="s">
        <v>83</v>
      </c>
      <c r="C109" s="277">
        <v>843.15</v>
      </c>
      <c r="D109" s="278">
        <v>849.58333333333337</v>
      </c>
      <c r="E109" s="278">
        <v>834.56666666666672</v>
      </c>
      <c r="F109" s="278">
        <v>825.98333333333335</v>
      </c>
      <c r="G109" s="278">
        <v>810.9666666666667</v>
      </c>
      <c r="H109" s="278">
        <v>858.16666666666674</v>
      </c>
      <c r="I109" s="278">
        <v>873.18333333333339</v>
      </c>
      <c r="J109" s="278">
        <v>881.76666666666677</v>
      </c>
      <c r="K109" s="276">
        <v>864.6</v>
      </c>
      <c r="L109" s="276">
        <v>841</v>
      </c>
      <c r="M109" s="276">
        <v>43.380099999999999</v>
      </c>
    </row>
    <row r="110" spans="1:13">
      <c r="A110" s="267">
        <v>100</v>
      </c>
      <c r="B110" s="276" t="s">
        <v>84</v>
      </c>
      <c r="C110" s="277">
        <v>146.65</v>
      </c>
      <c r="D110" s="278">
        <v>145.30000000000001</v>
      </c>
      <c r="E110" s="278">
        <v>143.05000000000001</v>
      </c>
      <c r="F110" s="278">
        <v>139.44999999999999</v>
      </c>
      <c r="G110" s="278">
        <v>137.19999999999999</v>
      </c>
      <c r="H110" s="278">
        <v>148.90000000000003</v>
      </c>
      <c r="I110" s="278">
        <v>151.15000000000003</v>
      </c>
      <c r="J110" s="278">
        <v>154.75000000000006</v>
      </c>
      <c r="K110" s="276">
        <v>147.55000000000001</v>
      </c>
      <c r="L110" s="276">
        <v>141.69999999999999</v>
      </c>
      <c r="M110" s="276">
        <v>284.33069999999998</v>
      </c>
    </row>
    <row r="111" spans="1:13">
      <c r="A111" s="267">
        <v>101</v>
      </c>
      <c r="B111" s="276" t="s">
        <v>345</v>
      </c>
      <c r="C111" s="277">
        <v>392.05</v>
      </c>
      <c r="D111" s="278">
        <v>392.01666666666665</v>
      </c>
      <c r="E111" s="278">
        <v>390.0333333333333</v>
      </c>
      <c r="F111" s="278">
        <v>388.01666666666665</v>
      </c>
      <c r="G111" s="278">
        <v>386.0333333333333</v>
      </c>
      <c r="H111" s="278">
        <v>394.0333333333333</v>
      </c>
      <c r="I111" s="278">
        <v>396.01666666666665</v>
      </c>
      <c r="J111" s="278">
        <v>398.0333333333333</v>
      </c>
      <c r="K111" s="276">
        <v>394</v>
      </c>
      <c r="L111" s="276">
        <v>390</v>
      </c>
      <c r="M111" s="276">
        <v>3.24431</v>
      </c>
    </row>
    <row r="112" spans="1:13">
      <c r="A112" s="267">
        <v>102</v>
      </c>
      <c r="B112" s="276" t="s">
        <v>3633</v>
      </c>
      <c r="C112" s="277">
        <v>2772.35</v>
      </c>
      <c r="D112" s="278">
        <v>2785.2000000000003</v>
      </c>
      <c r="E112" s="278">
        <v>2738.9000000000005</v>
      </c>
      <c r="F112" s="278">
        <v>2705.4500000000003</v>
      </c>
      <c r="G112" s="278">
        <v>2659.1500000000005</v>
      </c>
      <c r="H112" s="278">
        <v>2818.6500000000005</v>
      </c>
      <c r="I112" s="278">
        <v>2864.9500000000007</v>
      </c>
      <c r="J112" s="278">
        <v>2898.4000000000005</v>
      </c>
      <c r="K112" s="276">
        <v>2831.5</v>
      </c>
      <c r="L112" s="276">
        <v>2751.75</v>
      </c>
      <c r="M112" s="276">
        <v>2.2265600000000001</v>
      </c>
    </row>
    <row r="113" spans="1:13">
      <c r="A113" s="267">
        <v>103</v>
      </c>
      <c r="B113" s="276" t="s">
        <v>85</v>
      </c>
      <c r="C113" s="277">
        <v>1613.6</v>
      </c>
      <c r="D113" s="278">
        <v>1619.95</v>
      </c>
      <c r="E113" s="278">
        <v>1591</v>
      </c>
      <c r="F113" s="278">
        <v>1568.3999999999999</v>
      </c>
      <c r="G113" s="278">
        <v>1539.4499999999998</v>
      </c>
      <c r="H113" s="278">
        <v>1642.5500000000002</v>
      </c>
      <c r="I113" s="278">
        <v>1671.5000000000005</v>
      </c>
      <c r="J113" s="278">
        <v>1694.1000000000004</v>
      </c>
      <c r="K113" s="276">
        <v>1648.9</v>
      </c>
      <c r="L113" s="276">
        <v>1597.35</v>
      </c>
      <c r="M113" s="276">
        <v>5.9166100000000004</v>
      </c>
    </row>
    <row r="114" spans="1:13">
      <c r="A114" s="267">
        <v>104</v>
      </c>
      <c r="B114" s="276" t="s">
        <v>86</v>
      </c>
      <c r="C114" s="277">
        <v>445.6</v>
      </c>
      <c r="D114" s="278">
        <v>443.65000000000003</v>
      </c>
      <c r="E114" s="278">
        <v>437.50000000000006</v>
      </c>
      <c r="F114" s="278">
        <v>429.40000000000003</v>
      </c>
      <c r="G114" s="278">
        <v>423.25000000000006</v>
      </c>
      <c r="H114" s="278">
        <v>451.75000000000006</v>
      </c>
      <c r="I114" s="278">
        <v>457.90000000000003</v>
      </c>
      <c r="J114" s="278">
        <v>466.00000000000006</v>
      </c>
      <c r="K114" s="276">
        <v>449.8</v>
      </c>
      <c r="L114" s="276">
        <v>435.55</v>
      </c>
      <c r="M114" s="276">
        <v>42.22486</v>
      </c>
    </row>
    <row r="115" spans="1:13">
      <c r="A115" s="267">
        <v>105</v>
      </c>
      <c r="B115" s="276" t="s">
        <v>236</v>
      </c>
      <c r="C115" s="277">
        <v>813.95</v>
      </c>
      <c r="D115" s="278">
        <v>813.51666666666677</v>
      </c>
      <c r="E115" s="278">
        <v>810.43333333333351</v>
      </c>
      <c r="F115" s="278">
        <v>806.91666666666674</v>
      </c>
      <c r="G115" s="278">
        <v>803.83333333333348</v>
      </c>
      <c r="H115" s="278">
        <v>817.03333333333353</v>
      </c>
      <c r="I115" s="278">
        <v>820.11666666666679</v>
      </c>
      <c r="J115" s="278">
        <v>823.63333333333355</v>
      </c>
      <c r="K115" s="276">
        <v>816.6</v>
      </c>
      <c r="L115" s="276">
        <v>810</v>
      </c>
      <c r="M115" s="276">
        <v>5.5427</v>
      </c>
    </row>
    <row r="116" spans="1:13">
      <c r="A116" s="267">
        <v>106</v>
      </c>
      <c r="B116" s="276" t="s">
        <v>346</v>
      </c>
      <c r="C116" s="277">
        <v>778.7</v>
      </c>
      <c r="D116" s="278">
        <v>782.06666666666661</v>
      </c>
      <c r="E116" s="278">
        <v>764.98333333333323</v>
      </c>
      <c r="F116" s="278">
        <v>751.26666666666665</v>
      </c>
      <c r="G116" s="278">
        <v>734.18333333333328</v>
      </c>
      <c r="H116" s="278">
        <v>795.78333333333319</v>
      </c>
      <c r="I116" s="278">
        <v>812.86666666666667</v>
      </c>
      <c r="J116" s="278">
        <v>826.58333333333314</v>
      </c>
      <c r="K116" s="276">
        <v>799.15</v>
      </c>
      <c r="L116" s="276">
        <v>768.35</v>
      </c>
      <c r="M116" s="276">
        <v>1.5356099999999999</v>
      </c>
    </row>
    <row r="117" spans="1:13">
      <c r="A117" s="267">
        <v>107</v>
      </c>
      <c r="B117" s="276" t="s">
        <v>331</v>
      </c>
      <c r="C117" s="277">
        <v>1933.8</v>
      </c>
      <c r="D117" s="278">
        <v>1938.6666666666667</v>
      </c>
      <c r="E117" s="278">
        <v>1917.3833333333334</v>
      </c>
      <c r="F117" s="278">
        <v>1900.9666666666667</v>
      </c>
      <c r="G117" s="278">
        <v>1879.6833333333334</v>
      </c>
      <c r="H117" s="278">
        <v>1955.0833333333335</v>
      </c>
      <c r="I117" s="278">
        <v>1976.3666666666668</v>
      </c>
      <c r="J117" s="278">
        <v>1992.7833333333335</v>
      </c>
      <c r="K117" s="276">
        <v>1959.95</v>
      </c>
      <c r="L117" s="276">
        <v>1922.25</v>
      </c>
      <c r="M117" s="276">
        <v>0.14480999999999999</v>
      </c>
    </row>
    <row r="118" spans="1:13">
      <c r="A118" s="267">
        <v>108</v>
      </c>
      <c r="B118" s="276" t="s">
        <v>237</v>
      </c>
      <c r="C118" s="277">
        <v>403.3</v>
      </c>
      <c r="D118" s="278">
        <v>400.06666666666666</v>
      </c>
      <c r="E118" s="278">
        <v>394.73333333333335</v>
      </c>
      <c r="F118" s="278">
        <v>386.16666666666669</v>
      </c>
      <c r="G118" s="278">
        <v>380.83333333333337</v>
      </c>
      <c r="H118" s="278">
        <v>408.63333333333333</v>
      </c>
      <c r="I118" s="278">
        <v>413.9666666666667</v>
      </c>
      <c r="J118" s="278">
        <v>422.5333333333333</v>
      </c>
      <c r="K118" s="276">
        <v>405.4</v>
      </c>
      <c r="L118" s="276">
        <v>391.5</v>
      </c>
      <c r="M118" s="276">
        <v>10.56087</v>
      </c>
    </row>
    <row r="119" spans="1:13">
      <c r="A119" s="267">
        <v>109</v>
      </c>
      <c r="B119" s="276" t="s">
        <v>2995</v>
      </c>
      <c r="C119" s="277">
        <v>232.2</v>
      </c>
      <c r="D119" s="278">
        <v>231.86666666666665</v>
      </c>
      <c r="E119" s="278">
        <v>228.7833333333333</v>
      </c>
      <c r="F119" s="278">
        <v>225.36666666666665</v>
      </c>
      <c r="G119" s="278">
        <v>222.2833333333333</v>
      </c>
      <c r="H119" s="278">
        <v>235.2833333333333</v>
      </c>
      <c r="I119" s="278">
        <v>238.36666666666662</v>
      </c>
      <c r="J119" s="278">
        <v>241.7833333333333</v>
      </c>
      <c r="K119" s="276">
        <v>234.95</v>
      </c>
      <c r="L119" s="276">
        <v>228.45</v>
      </c>
      <c r="M119" s="276">
        <v>2.0962000000000001</v>
      </c>
    </row>
    <row r="120" spans="1:13">
      <c r="A120" s="267">
        <v>110</v>
      </c>
      <c r="B120" s="276" t="s">
        <v>235</v>
      </c>
      <c r="C120" s="277">
        <v>178.9</v>
      </c>
      <c r="D120" s="278">
        <v>180.31666666666669</v>
      </c>
      <c r="E120" s="278">
        <v>176.18333333333339</v>
      </c>
      <c r="F120" s="278">
        <v>173.4666666666667</v>
      </c>
      <c r="G120" s="278">
        <v>169.3333333333334</v>
      </c>
      <c r="H120" s="278">
        <v>183.03333333333339</v>
      </c>
      <c r="I120" s="278">
        <v>187.16666666666666</v>
      </c>
      <c r="J120" s="278">
        <v>189.88333333333338</v>
      </c>
      <c r="K120" s="276">
        <v>184.45</v>
      </c>
      <c r="L120" s="276">
        <v>177.6</v>
      </c>
      <c r="M120" s="276">
        <v>31.31889</v>
      </c>
    </row>
    <row r="121" spans="1:13">
      <c r="A121" s="267">
        <v>111</v>
      </c>
      <c r="B121" s="276" t="s">
        <v>87</v>
      </c>
      <c r="C121" s="277">
        <v>623.20000000000005</v>
      </c>
      <c r="D121" s="278">
        <v>624.9666666666667</v>
      </c>
      <c r="E121" s="278">
        <v>617.68333333333339</v>
      </c>
      <c r="F121" s="278">
        <v>612.16666666666674</v>
      </c>
      <c r="G121" s="278">
        <v>604.88333333333344</v>
      </c>
      <c r="H121" s="278">
        <v>630.48333333333335</v>
      </c>
      <c r="I121" s="278">
        <v>637.76666666666665</v>
      </c>
      <c r="J121" s="278">
        <v>643.2833333333333</v>
      </c>
      <c r="K121" s="276">
        <v>632.25</v>
      </c>
      <c r="L121" s="276">
        <v>619.45000000000005</v>
      </c>
      <c r="M121" s="276">
        <v>15.981490000000001</v>
      </c>
    </row>
    <row r="122" spans="1:13">
      <c r="A122" s="267">
        <v>112</v>
      </c>
      <c r="B122" s="276" t="s">
        <v>347</v>
      </c>
      <c r="C122" s="277">
        <v>524.1</v>
      </c>
      <c r="D122" s="278">
        <v>524.86666666666667</v>
      </c>
      <c r="E122" s="278">
        <v>513.33333333333337</v>
      </c>
      <c r="F122" s="278">
        <v>502.56666666666672</v>
      </c>
      <c r="G122" s="278">
        <v>491.03333333333342</v>
      </c>
      <c r="H122" s="278">
        <v>535.63333333333333</v>
      </c>
      <c r="I122" s="278">
        <v>547.16666666666663</v>
      </c>
      <c r="J122" s="278">
        <v>557.93333333333328</v>
      </c>
      <c r="K122" s="276">
        <v>536.4</v>
      </c>
      <c r="L122" s="276">
        <v>514.1</v>
      </c>
      <c r="M122" s="276">
        <v>4.6679899999999996</v>
      </c>
    </row>
    <row r="123" spans="1:13">
      <c r="A123" s="267">
        <v>113</v>
      </c>
      <c r="B123" s="276" t="s">
        <v>88</v>
      </c>
      <c r="C123" s="277">
        <v>541</v>
      </c>
      <c r="D123" s="278">
        <v>543.4</v>
      </c>
      <c r="E123" s="278">
        <v>535.84999999999991</v>
      </c>
      <c r="F123" s="278">
        <v>530.69999999999993</v>
      </c>
      <c r="G123" s="278">
        <v>523.14999999999986</v>
      </c>
      <c r="H123" s="278">
        <v>548.54999999999995</v>
      </c>
      <c r="I123" s="278">
        <v>556.09999999999991</v>
      </c>
      <c r="J123" s="278">
        <v>561.25</v>
      </c>
      <c r="K123" s="276">
        <v>550.95000000000005</v>
      </c>
      <c r="L123" s="276">
        <v>538.25</v>
      </c>
      <c r="M123" s="276">
        <v>38.576369999999997</v>
      </c>
    </row>
    <row r="124" spans="1:13">
      <c r="A124" s="267">
        <v>114</v>
      </c>
      <c r="B124" s="276" t="s">
        <v>238</v>
      </c>
      <c r="C124" s="277">
        <v>1185.45</v>
      </c>
      <c r="D124" s="278">
        <v>1184.3999999999999</v>
      </c>
      <c r="E124" s="278">
        <v>1171.0999999999997</v>
      </c>
      <c r="F124" s="278">
        <v>1156.7499999999998</v>
      </c>
      <c r="G124" s="278">
        <v>1143.4499999999996</v>
      </c>
      <c r="H124" s="278">
        <v>1198.7499999999998</v>
      </c>
      <c r="I124" s="278">
        <v>1212.05</v>
      </c>
      <c r="J124" s="278">
        <v>1226.3999999999999</v>
      </c>
      <c r="K124" s="276">
        <v>1197.7</v>
      </c>
      <c r="L124" s="276">
        <v>1170.05</v>
      </c>
      <c r="M124" s="276">
        <v>0.48774000000000001</v>
      </c>
    </row>
    <row r="125" spans="1:13">
      <c r="A125" s="267">
        <v>115</v>
      </c>
      <c r="B125" s="276" t="s">
        <v>348</v>
      </c>
      <c r="C125" s="277">
        <v>84.05</v>
      </c>
      <c r="D125" s="278">
        <v>84.2</v>
      </c>
      <c r="E125" s="278">
        <v>83.65</v>
      </c>
      <c r="F125" s="278">
        <v>83.25</v>
      </c>
      <c r="G125" s="278">
        <v>82.7</v>
      </c>
      <c r="H125" s="278">
        <v>84.600000000000009</v>
      </c>
      <c r="I125" s="278">
        <v>85.149999999999991</v>
      </c>
      <c r="J125" s="278">
        <v>85.550000000000011</v>
      </c>
      <c r="K125" s="276">
        <v>84.75</v>
      </c>
      <c r="L125" s="276">
        <v>83.8</v>
      </c>
      <c r="M125" s="276">
        <v>1.5962499999999999</v>
      </c>
    </row>
    <row r="126" spans="1:13">
      <c r="A126" s="267">
        <v>116</v>
      </c>
      <c r="B126" s="276" t="s">
        <v>355</v>
      </c>
      <c r="C126" s="277">
        <v>430.1</v>
      </c>
      <c r="D126" s="278">
        <v>431</v>
      </c>
      <c r="E126" s="278">
        <v>424.2</v>
      </c>
      <c r="F126" s="278">
        <v>418.3</v>
      </c>
      <c r="G126" s="278">
        <v>411.5</v>
      </c>
      <c r="H126" s="278">
        <v>436.9</v>
      </c>
      <c r="I126" s="278">
        <v>443.69999999999993</v>
      </c>
      <c r="J126" s="278">
        <v>449.59999999999997</v>
      </c>
      <c r="K126" s="276">
        <v>437.8</v>
      </c>
      <c r="L126" s="276">
        <v>425.1</v>
      </c>
      <c r="M126" s="276">
        <v>4.2320399999999996</v>
      </c>
    </row>
    <row r="127" spans="1:13">
      <c r="A127" s="267">
        <v>117</v>
      </c>
      <c r="B127" s="276" t="s">
        <v>356</v>
      </c>
      <c r="C127" s="277">
        <v>141.30000000000001</v>
      </c>
      <c r="D127" s="278">
        <v>140.6</v>
      </c>
      <c r="E127" s="278">
        <v>138.19999999999999</v>
      </c>
      <c r="F127" s="278">
        <v>135.1</v>
      </c>
      <c r="G127" s="278">
        <v>132.69999999999999</v>
      </c>
      <c r="H127" s="278">
        <v>143.69999999999999</v>
      </c>
      <c r="I127" s="278">
        <v>146.10000000000002</v>
      </c>
      <c r="J127" s="278">
        <v>149.19999999999999</v>
      </c>
      <c r="K127" s="276">
        <v>143</v>
      </c>
      <c r="L127" s="276">
        <v>137.5</v>
      </c>
      <c r="M127" s="276">
        <v>12.68581</v>
      </c>
    </row>
    <row r="128" spans="1:13">
      <c r="A128" s="267">
        <v>118</v>
      </c>
      <c r="B128" s="276" t="s">
        <v>349</v>
      </c>
      <c r="C128" s="277">
        <v>121.8</v>
      </c>
      <c r="D128" s="278">
        <v>120.63333333333333</v>
      </c>
      <c r="E128" s="278">
        <v>117.81666666666665</v>
      </c>
      <c r="F128" s="278">
        <v>113.83333333333333</v>
      </c>
      <c r="G128" s="278">
        <v>111.01666666666665</v>
      </c>
      <c r="H128" s="278">
        <v>124.61666666666665</v>
      </c>
      <c r="I128" s="278">
        <v>127.43333333333331</v>
      </c>
      <c r="J128" s="278">
        <v>131.41666666666663</v>
      </c>
      <c r="K128" s="276">
        <v>123.45</v>
      </c>
      <c r="L128" s="276">
        <v>116.65</v>
      </c>
      <c r="M128" s="276">
        <v>17.192540000000001</v>
      </c>
    </row>
    <row r="129" spans="1:13">
      <c r="A129" s="267">
        <v>119</v>
      </c>
      <c r="B129" s="276" t="s">
        <v>350</v>
      </c>
      <c r="C129" s="277">
        <v>391.9</v>
      </c>
      <c r="D129" s="278">
        <v>395</v>
      </c>
      <c r="E129" s="278">
        <v>385.2</v>
      </c>
      <c r="F129" s="278">
        <v>378.5</v>
      </c>
      <c r="G129" s="278">
        <v>368.7</v>
      </c>
      <c r="H129" s="278">
        <v>401.7</v>
      </c>
      <c r="I129" s="278">
        <v>411.49999999999994</v>
      </c>
      <c r="J129" s="278">
        <v>418.2</v>
      </c>
      <c r="K129" s="276">
        <v>404.8</v>
      </c>
      <c r="L129" s="276">
        <v>388.3</v>
      </c>
      <c r="M129" s="276">
        <v>1.7879700000000001</v>
      </c>
    </row>
    <row r="130" spans="1:13">
      <c r="A130" s="267">
        <v>120</v>
      </c>
      <c r="B130" s="276" t="s">
        <v>351</v>
      </c>
      <c r="C130" s="277">
        <v>1028.2</v>
      </c>
      <c r="D130" s="278">
        <v>1030.3166666666666</v>
      </c>
      <c r="E130" s="278">
        <v>1020.6333333333332</v>
      </c>
      <c r="F130" s="278">
        <v>1013.0666666666666</v>
      </c>
      <c r="G130" s="278">
        <v>1003.3833333333332</v>
      </c>
      <c r="H130" s="278">
        <v>1037.8833333333332</v>
      </c>
      <c r="I130" s="278">
        <v>1047.5666666666666</v>
      </c>
      <c r="J130" s="278">
        <v>1055.1333333333332</v>
      </c>
      <c r="K130" s="276">
        <v>1040</v>
      </c>
      <c r="L130" s="276">
        <v>1022.75</v>
      </c>
      <c r="M130" s="276">
        <v>5.1654999999999998</v>
      </c>
    </row>
    <row r="131" spans="1:13">
      <c r="A131" s="267">
        <v>121</v>
      </c>
      <c r="B131" s="276" t="s">
        <v>352</v>
      </c>
      <c r="C131" s="277">
        <v>153.5</v>
      </c>
      <c r="D131" s="278">
        <v>152.65</v>
      </c>
      <c r="E131" s="278">
        <v>149.85000000000002</v>
      </c>
      <c r="F131" s="278">
        <v>146.20000000000002</v>
      </c>
      <c r="G131" s="278">
        <v>143.40000000000003</v>
      </c>
      <c r="H131" s="278">
        <v>156.30000000000001</v>
      </c>
      <c r="I131" s="278">
        <v>159.10000000000002</v>
      </c>
      <c r="J131" s="278">
        <v>162.75</v>
      </c>
      <c r="K131" s="276">
        <v>155.44999999999999</v>
      </c>
      <c r="L131" s="276">
        <v>149</v>
      </c>
      <c r="M131" s="276">
        <v>21.389790000000001</v>
      </c>
    </row>
    <row r="132" spans="1:13">
      <c r="A132" s="267">
        <v>122</v>
      </c>
      <c r="B132" s="276" t="s">
        <v>1220</v>
      </c>
      <c r="C132" s="277">
        <v>790.65</v>
      </c>
      <c r="D132" s="278">
        <v>793.4</v>
      </c>
      <c r="E132" s="278">
        <v>785.25</v>
      </c>
      <c r="F132" s="278">
        <v>779.85</v>
      </c>
      <c r="G132" s="278">
        <v>771.7</v>
      </c>
      <c r="H132" s="278">
        <v>798.8</v>
      </c>
      <c r="I132" s="278">
        <v>806.94999999999982</v>
      </c>
      <c r="J132" s="278">
        <v>812.34999999999991</v>
      </c>
      <c r="K132" s="276">
        <v>801.55</v>
      </c>
      <c r="L132" s="276">
        <v>788</v>
      </c>
      <c r="M132" s="276">
        <v>0.51093</v>
      </c>
    </row>
    <row r="133" spans="1:13">
      <c r="A133" s="267">
        <v>123</v>
      </c>
      <c r="B133" s="276" t="s">
        <v>90</v>
      </c>
      <c r="C133" s="277">
        <v>12.9</v>
      </c>
      <c r="D133" s="278">
        <v>12.9</v>
      </c>
      <c r="E133" s="278">
        <v>12.75</v>
      </c>
      <c r="F133" s="278">
        <v>12.6</v>
      </c>
      <c r="G133" s="278">
        <v>12.45</v>
      </c>
      <c r="H133" s="278">
        <v>13.05</v>
      </c>
      <c r="I133" s="278">
        <v>13.200000000000003</v>
      </c>
      <c r="J133" s="278">
        <v>13.350000000000001</v>
      </c>
      <c r="K133" s="276">
        <v>13.05</v>
      </c>
      <c r="L133" s="276">
        <v>12.75</v>
      </c>
      <c r="M133" s="276">
        <v>99.170659999999998</v>
      </c>
    </row>
    <row r="134" spans="1:13">
      <c r="A134" s="267">
        <v>124</v>
      </c>
      <c r="B134" s="276" t="s">
        <v>91</v>
      </c>
      <c r="C134" s="277">
        <v>3767.5</v>
      </c>
      <c r="D134" s="278">
        <v>3780.1166666666668</v>
      </c>
      <c r="E134" s="278">
        <v>3728.3833333333337</v>
      </c>
      <c r="F134" s="278">
        <v>3689.2666666666669</v>
      </c>
      <c r="G134" s="278">
        <v>3637.5333333333338</v>
      </c>
      <c r="H134" s="278">
        <v>3819.2333333333336</v>
      </c>
      <c r="I134" s="278">
        <v>3870.9666666666672</v>
      </c>
      <c r="J134" s="278">
        <v>3910.0833333333335</v>
      </c>
      <c r="K134" s="276">
        <v>3831.85</v>
      </c>
      <c r="L134" s="276">
        <v>3741</v>
      </c>
      <c r="M134" s="276">
        <v>7.5809100000000003</v>
      </c>
    </row>
    <row r="135" spans="1:13">
      <c r="A135" s="267">
        <v>125</v>
      </c>
      <c r="B135" s="276" t="s">
        <v>357</v>
      </c>
      <c r="C135" s="277">
        <v>15030.65</v>
      </c>
      <c r="D135" s="278">
        <v>14897.550000000001</v>
      </c>
      <c r="E135" s="278">
        <v>14645.100000000002</v>
      </c>
      <c r="F135" s="278">
        <v>14259.550000000001</v>
      </c>
      <c r="G135" s="278">
        <v>14007.100000000002</v>
      </c>
      <c r="H135" s="278">
        <v>15283.100000000002</v>
      </c>
      <c r="I135" s="278">
        <v>15535.550000000003</v>
      </c>
      <c r="J135" s="278">
        <v>15921.100000000002</v>
      </c>
      <c r="K135" s="276">
        <v>15150</v>
      </c>
      <c r="L135" s="276">
        <v>14512</v>
      </c>
      <c r="M135" s="276">
        <v>0.66066000000000003</v>
      </c>
    </row>
    <row r="136" spans="1:13">
      <c r="A136" s="267">
        <v>126</v>
      </c>
      <c r="B136" s="276" t="s">
        <v>93</v>
      </c>
      <c r="C136" s="277">
        <v>267.55</v>
      </c>
      <c r="D136" s="278">
        <v>263.63333333333338</v>
      </c>
      <c r="E136" s="278">
        <v>248.91666666666674</v>
      </c>
      <c r="F136" s="278">
        <v>230.28333333333336</v>
      </c>
      <c r="G136" s="278">
        <v>215.56666666666672</v>
      </c>
      <c r="H136" s="278">
        <v>282.26666666666677</v>
      </c>
      <c r="I136" s="278">
        <v>296.98333333333335</v>
      </c>
      <c r="J136" s="278">
        <v>315.61666666666679</v>
      </c>
      <c r="K136" s="276">
        <v>278.35000000000002</v>
      </c>
      <c r="L136" s="276">
        <v>245</v>
      </c>
      <c r="M136" s="276">
        <v>556.56650000000002</v>
      </c>
    </row>
    <row r="137" spans="1:13">
      <c r="A137" s="267">
        <v>127</v>
      </c>
      <c r="B137" s="276" t="s">
        <v>231</v>
      </c>
      <c r="C137" s="277">
        <v>2998.2</v>
      </c>
      <c r="D137" s="278">
        <v>2982.3833333333332</v>
      </c>
      <c r="E137" s="278">
        <v>2955.2666666666664</v>
      </c>
      <c r="F137" s="278">
        <v>2912.333333333333</v>
      </c>
      <c r="G137" s="278">
        <v>2885.2166666666662</v>
      </c>
      <c r="H137" s="278">
        <v>3025.3166666666666</v>
      </c>
      <c r="I137" s="278">
        <v>3052.4333333333334</v>
      </c>
      <c r="J137" s="278">
        <v>3095.3666666666668</v>
      </c>
      <c r="K137" s="276">
        <v>3009.5</v>
      </c>
      <c r="L137" s="276">
        <v>2939.45</v>
      </c>
      <c r="M137" s="276">
        <v>10.817019999999999</v>
      </c>
    </row>
    <row r="138" spans="1:13">
      <c r="A138" s="267">
        <v>128</v>
      </c>
      <c r="B138" s="276" t="s">
        <v>94</v>
      </c>
      <c r="C138" s="277">
        <v>5353.85</v>
      </c>
      <c r="D138" s="278">
        <v>5375.5999999999995</v>
      </c>
      <c r="E138" s="278">
        <v>5307.6999999999989</v>
      </c>
      <c r="F138" s="278">
        <v>5261.5499999999993</v>
      </c>
      <c r="G138" s="278">
        <v>5193.6499999999987</v>
      </c>
      <c r="H138" s="278">
        <v>5421.7499999999991</v>
      </c>
      <c r="I138" s="278">
        <v>5489.6499999999987</v>
      </c>
      <c r="J138" s="278">
        <v>5535.7999999999993</v>
      </c>
      <c r="K138" s="276">
        <v>5443.5</v>
      </c>
      <c r="L138" s="276">
        <v>5329.45</v>
      </c>
      <c r="M138" s="276">
        <v>7.4837199999999999</v>
      </c>
    </row>
    <row r="139" spans="1:13">
      <c r="A139" s="267">
        <v>129</v>
      </c>
      <c r="B139" s="276" t="s">
        <v>1263</v>
      </c>
      <c r="C139" s="277">
        <v>935.2</v>
      </c>
      <c r="D139" s="278">
        <v>931.18333333333339</v>
      </c>
      <c r="E139" s="278">
        <v>913.01666666666677</v>
      </c>
      <c r="F139" s="278">
        <v>890.83333333333337</v>
      </c>
      <c r="G139" s="278">
        <v>872.66666666666674</v>
      </c>
      <c r="H139" s="278">
        <v>953.36666666666679</v>
      </c>
      <c r="I139" s="278">
        <v>971.5333333333333</v>
      </c>
      <c r="J139" s="278">
        <v>993.71666666666681</v>
      </c>
      <c r="K139" s="276">
        <v>949.35</v>
      </c>
      <c r="L139" s="276">
        <v>909</v>
      </c>
      <c r="M139" s="276">
        <v>0.89659999999999995</v>
      </c>
    </row>
    <row r="140" spans="1:13">
      <c r="A140" s="267">
        <v>130</v>
      </c>
      <c r="B140" s="276" t="s">
        <v>239</v>
      </c>
      <c r="C140" s="277">
        <v>69.900000000000006</v>
      </c>
      <c r="D140" s="278">
        <v>69.966666666666683</v>
      </c>
      <c r="E140" s="278">
        <v>69.233333333333363</v>
      </c>
      <c r="F140" s="278">
        <v>68.566666666666677</v>
      </c>
      <c r="G140" s="278">
        <v>67.833333333333357</v>
      </c>
      <c r="H140" s="278">
        <v>70.633333333333368</v>
      </c>
      <c r="I140" s="278">
        <v>71.366666666666688</v>
      </c>
      <c r="J140" s="278">
        <v>72.033333333333374</v>
      </c>
      <c r="K140" s="276">
        <v>70.7</v>
      </c>
      <c r="L140" s="276">
        <v>69.3</v>
      </c>
      <c r="M140" s="276">
        <v>7.7117399999999998</v>
      </c>
    </row>
    <row r="141" spans="1:13">
      <c r="A141" s="267">
        <v>131</v>
      </c>
      <c r="B141" s="276" t="s">
        <v>95</v>
      </c>
      <c r="C141" s="277">
        <v>2881.65</v>
      </c>
      <c r="D141" s="278">
        <v>2869.2833333333328</v>
      </c>
      <c r="E141" s="278">
        <v>2789.5666666666657</v>
      </c>
      <c r="F141" s="278">
        <v>2697.4833333333327</v>
      </c>
      <c r="G141" s="278">
        <v>2617.7666666666655</v>
      </c>
      <c r="H141" s="278">
        <v>2961.3666666666659</v>
      </c>
      <c r="I141" s="278">
        <v>3041.083333333333</v>
      </c>
      <c r="J141" s="278">
        <v>3133.1666666666661</v>
      </c>
      <c r="K141" s="276">
        <v>2949</v>
      </c>
      <c r="L141" s="276">
        <v>2777.2</v>
      </c>
      <c r="M141" s="276">
        <v>48.299970000000002</v>
      </c>
    </row>
    <row r="142" spans="1:13">
      <c r="A142" s="267">
        <v>132</v>
      </c>
      <c r="B142" s="276" t="s">
        <v>359</v>
      </c>
      <c r="C142" s="277">
        <v>349.3</v>
      </c>
      <c r="D142" s="278">
        <v>349.73333333333335</v>
      </c>
      <c r="E142" s="278">
        <v>344.86666666666667</v>
      </c>
      <c r="F142" s="278">
        <v>340.43333333333334</v>
      </c>
      <c r="G142" s="278">
        <v>335.56666666666666</v>
      </c>
      <c r="H142" s="278">
        <v>354.16666666666669</v>
      </c>
      <c r="I142" s="278">
        <v>359.03333333333336</v>
      </c>
      <c r="J142" s="278">
        <v>363.4666666666667</v>
      </c>
      <c r="K142" s="276">
        <v>354.6</v>
      </c>
      <c r="L142" s="276">
        <v>345.3</v>
      </c>
      <c r="M142" s="276">
        <v>5.68912</v>
      </c>
    </row>
    <row r="143" spans="1:13">
      <c r="A143" s="267">
        <v>133</v>
      </c>
      <c r="B143" s="276" t="s">
        <v>360</v>
      </c>
      <c r="C143" s="277">
        <v>97.05</v>
      </c>
      <c r="D143" s="278">
        <v>96.716666666666654</v>
      </c>
      <c r="E143" s="278">
        <v>95.983333333333306</v>
      </c>
      <c r="F143" s="278">
        <v>94.916666666666657</v>
      </c>
      <c r="G143" s="278">
        <v>94.183333333333309</v>
      </c>
      <c r="H143" s="278">
        <v>97.783333333333303</v>
      </c>
      <c r="I143" s="278">
        <v>98.516666666666652</v>
      </c>
      <c r="J143" s="278">
        <v>99.5833333333333</v>
      </c>
      <c r="K143" s="276">
        <v>97.45</v>
      </c>
      <c r="L143" s="276">
        <v>95.65</v>
      </c>
      <c r="M143" s="276">
        <v>3.7360799999999998</v>
      </c>
    </row>
    <row r="144" spans="1:13">
      <c r="A144" s="267">
        <v>134</v>
      </c>
      <c r="B144" s="276" t="s">
        <v>361</v>
      </c>
      <c r="C144" s="277">
        <v>175.1</v>
      </c>
      <c r="D144" s="278">
        <v>176.71666666666667</v>
      </c>
      <c r="E144" s="278">
        <v>171.88333333333333</v>
      </c>
      <c r="F144" s="278">
        <v>168.66666666666666</v>
      </c>
      <c r="G144" s="278">
        <v>163.83333333333331</v>
      </c>
      <c r="H144" s="278">
        <v>179.93333333333334</v>
      </c>
      <c r="I144" s="278">
        <v>184.76666666666665</v>
      </c>
      <c r="J144" s="278">
        <v>187.98333333333335</v>
      </c>
      <c r="K144" s="276">
        <v>181.55</v>
      </c>
      <c r="L144" s="276">
        <v>173.5</v>
      </c>
      <c r="M144" s="276">
        <v>3.69774</v>
      </c>
    </row>
    <row r="145" spans="1:13">
      <c r="A145" s="267">
        <v>135</v>
      </c>
      <c r="B145" s="276" t="s">
        <v>240</v>
      </c>
      <c r="C145" s="277">
        <v>481.4</v>
      </c>
      <c r="D145" s="278">
        <v>479.3</v>
      </c>
      <c r="E145" s="278">
        <v>468.6</v>
      </c>
      <c r="F145" s="278">
        <v>455.8</v>
      </c>
      <c r="G145" s="278">
        <v>445.1</v>
      </c>
      <c r="H145" s="278">
        <v>492.1</v>
      </c>
      <c r="I145" s="278">
        <v>502.79999999999995</v>
      </c>
      <c r="J145" s="278">
        <v>515.6</v>
      </c>
      <c r="K145" s="276">
        <v>490</v>
      </c>
      <c r="L145" s="276">
        <v>466.5</v>
      </c>
      <c r="M145" s="276">
        <v>15.896409999999999</v>
      </c>
    </row>
    <row r="146" spans="1:13">
      <c r="A146" s="267">
        <v>136</v>
      </c>
      <c r="B146" s="276" t="s">
        <v>241</v>
      </c>
      <c r="C146" s="277">
        <v>1369</v>
      </c>
      <c r="D146" s="278">
        <v>1376</v>
      </c>
      <c r="E146" s="278">
        <v>1333.6</v>
      </c>
      <c r="F146" s="278">
        <v>1298.1999999999998</v>
      </c>
      <c r="G146" s="278">
        <v>1255.7999999999997</v>
      </c>
      <c r="H146" s="278">
        <v>1411.4</v>
      </c>
      <c r="I146" s="278">
        <v>1453.8000000000002</v>
      </c>
      <c r="J146" s="278">
        <v>1489.2000000000003</v>
      </c>
      <c r="K146" s="276">
        <v>1418.4</v>
      </c>
      <c r="L146" s="276">
        <v>1340.6</v>
      </c>
      <c r="M146" s="276">
        <v>1.33999</v>
      </c>
    </row>
    <row r="147" spans="1:13">
      <c r="A147" s="267">
        <v>137</v>
      </c>
      <c r="B147" s="276" t="s">
        <v>242</v>
      </c>
      <c r="C147" s="277">
        <v>79.150000000000006</v>
      </c>
      <c r="D147" s="278">
        <v>79.266666666666666</v>
      </c>
      <c r="E147" s="278">
        <v>78.683333333333337</v>
      </c>
      <c r="F147" s="278">
        <v>78.216666666666669</v>
      </c>
      <c r="G147" s="278">
        <v>77.63333333333334</v>
      </c>
      <c r="H147" s="278">
        <v>79.733333333333334</v>
      </c>
      <c r="I147" s="278">
        <v>80.316666666666677</v>
      </c>
      <c r="J147" s="278">
        <v>80.783333333333331</v>
      </c>
      <c r="K147" s="276">
        <v>79.849999999999994</v>
      </c>
      <c r="L147" s="276">
        <v>78.8</v>
      </c>
      <c r="M147" s="276">
        <v>14.25066</v>
      </c>
    </row>
    <row r="148" spans="1:13">
      <c r="A148" s="267">
        <v>138</v>
      </c>
      <c r="B148" s="276" t="s">
        <v>96</v>
      </c>
      <c r="C148" s="277">
        <v>74.25</v>
      </c>
      <c r="D148" s="278">
        <v>74.599999999999994</v>
      </c>
      <c r="E148" s="278">
        <v>73.249999999999986</v>
      </c>
      <c r="F148" s="278">
        <v>72.249999999999986</v>
      </c>
      <c r="G148" s="278">
        <v>70.899999999999977</v>
      </c>
      <c r="H148" s="278">
        <v>75.599999999999994</v>
      </c>
      <c r="I148" s="278">
        <v>76.950000000000017</v>
      </c>
      <c r="J148" s="278">
        <v>77.95</v>
      </c>
      <c r="K148" s="276">
        <v>75.95</v>
      </c>
      <c r="L148" s="276">
        <v>73.599999999999994</v>
      </c>
      <c r="M148" s="276">
        <v>28.051659999999998</v>
      </c>
    </row>
    <row r="149" spans="1:13">
      <c r="A149" s="267">
        <v>139</v>
      </c>
      <c r="B149" s="276" t="s">
        <v>362</v>
      </c>
      <c r="C149" s="277">
        <v>616.04999999999995</v>
      </c>
      <c r="D149" s="278">
        <v>615.30000000000007</v>
      </c>
      <c r="E149" s="278">
        <v>601.60000000000014</v>
      </c>
      <c r="F149" s="278">
        <v>587.15000000000009</v>
      </c>
      <c r="G149" s="278">
        <v>573.45000000000016</v>
      </c>
      <c r="H149" s="278">
        <v>629.75000000000011</v>
      </c>
      <c r="I149" s="278">
        <v>643.45000000000016</v>
      </c>
      <c r="J149" s="278">
        <v>657.90000000000009</v>
      </c>
      <c r="K149" s="276">
        <v>629</v>
      </c>
      <c r="L149" s="276">
        <v>600.85</v>
      </c>
      <c r="M149" s="276">
        <v>1.5999300000000001</v>
      </c>
    </row>
    <row r="150" spans="1:13">
      <c r="A150" s="267">
        <v>140</v>
      </c>
      <c r="B150" s="276" t="s">
        <v>1297</v>
      </c>
      <c r="C150" s="277">
        <v>1813.45</v>
      </c>
      <c r="D150" s="278">
        <v>1821.1833333333334</v>
      </c>
      <c r="E150" s="278">
        <v>1794.4166666666667</v>
      </c>
      <c r="F150" s="278">
        <v>1775.3833333333334</v>
      </c>
      <c r="G150" s="278">
        <v>1748.6166666666668</v>
      </c>
      <c r="H150" s="278">
        <v>1840.2166666666667</v>
      </c>
      <c r="I150" s="278">
        <v>1866.9833333333331</v>
      </c>
      <c r="J150" s="278">
        <v>1886.0166666666667</v>
      </c>
      <c r="K150" s="276">
        <v>1847.95</v>
      </c>
      <c r="L150" s="276">
        <v>1802.15</v>
      </c>
      <c r="M150" s="276">
        <v>9.1350000000000001E-2</v>
      </c>
    </row>
    <row r="151" spans="1:13">
      <c r="A151" s="267">
        <v>141</v>
      </c>
      <c r="B151" s="276" t="s">
        <v>97</v>
      </c>
      <c r="C151" s="277">
        <v>1377.45</v>
      </c>
      <c r="D151" s="278">
        <v>1367.4833333333333</v>
      </c>
      <c r="E151" s="278">
        <v>1349.9666666666667</v>
      </c>
      <c r="F151" s="278">
        <v>1322.4833333333333</v>
      </c>
      <c r="G151" s="278">
        <v>1304.9666666666667</v>
      </c>
      <c r="H151" s="278">
        <v>1394.9666666666667</v>
      </c>
      <c r="I151" s="278">
        <v>1412.4833333333336</v>
      </c>
      <c r="J151" s="278">
        <v>1439.9666666666667</v>
      </c>
      <c r="K151" s="276">
        <v>1385</v>
      </c>
      <c r="L151" s="276">
        <v>1340</v>
      </c>
      <c r="M151" s="276">
        <v>17.572890000000001</v>
      </c>
    </row>
    <row r="152" spans="1:13">
      <c r="A152" s="267">
        <v>143</v>
      </c>
      <c r="B152" s="276" t="s">
        <v>98</v>
      </c>
      <c r="C152" s="277">
        <v>204.3</v>
      </c>
      <c r="D152" s="278">
        <v>203.4</v>
      </c>
      <c r="E152" s="278">
        <v>198.8</v>
      </c>
      <c r="F152" s="278">
        <v>193.3</v>
      </c>
      <c r="G152" s="278">
        <v>188.70000000000002</v>
      </c>
      <c r="H152" s="278">
        <v>208.9</v>
      </c>
      <c r="I152" s="278">
        <v>213.49999999999997</v>
      </c>
      <c r="J152" s="278">
        <v>219</v>
      </c>
      <c r="K152" s="276">
        <v>208</v>
      </c>
      <c r="L152" s="276">
        <v>197.9</v>
      </c>
      <c r="M152" s="276">
        <v>106.53636</v>
      </c>
    </row>
    <row r="153" spans="1:13">
      <c r="A153" s="267">
        <v>144</v>
      </c>
      <c r="B153" s="276" t="s">
        <v>243</v>
      </c>
      <c r="C153" s="277">
        <v>8.1999999999999993</v>
      </c>
      <c r="D153" s="278">
        <v>8.2166666666666668</v>
      </c>
      <c r="E153" s="278">
        <v>8.0333333333333332</v>
      </c>
      <c r="F153" s="278">
        <v>7.8666666666666671</v>
      </c>
      <c r="G153" s="278">
        <v>7.6833333333333336</v>
      </c>
      <c r="H153" s="278">
        <v>8.3833333333333329</v>
      </c>
      <c r="I153" s="278">
        <v>8.5666666666666664</v>
      </c>
      <c r="J153" s="278">
        <v>8.7333333333333325</v>
      </c>
      <c r="K153" s="276">
        <v>8.4</v>
      </c>
      <c r="L153" s="276">
        <v>8.0500000000000007</v>
      </c>
      <c r="M153" s="276">
        <v>56.408320000000003</v>
      </c>
    </row>
    <row r="154" spans="1:13">
      <c r="A154" s="267">
        <v>145</v>
      </c>
      <c r="B154" s="276" t="s">
        <v>364</v>
      </c>
      <c r="C154" s="277">
        <v>327.39999999999998</v>
      </c>
      <c r="D154" s="278">
        <v>328.58333333333331</v>
      </c>
      <c r="E154" s="278">
        <v>325.66666666666663</v>
      </c>
      <c r="F154" s="278">
        <v>323.93333333333334</v>
      </c>
      <c r="G154" s="278">
        <v>321.01666666666665</v>
      </c>
      <c r="H154" s="278">
        <v>330.31666666666661</v>
      </c>
      <c r="I154" s="278">
        <v>333.23333333333323</v>
      </c>
      <c r="J154" s="278">
        <v>334.96666666666658</v>
      </c>
      <c r="K154" s="276">
        <v>331.5</v>
      </c>
      <c r="L154" s="276">
        <v>326.85000000000002</v>
      </c>
      <c r="M154" s="276">
        <v>1.15073</v>
      </c>
    </row>
    <row r="155" spans="1:13">
      <c r="A155" s="267">
        <v>146</v>
      </c>
      <c r="B155" s="276" t="s">
        <v>99</v>
      </c>
      <c r="C155" s="277">
        <v>76.2</v>
      </c>
      <c r="D155" s="278">
        <v>75.516666666666666</v>
      </c>
      <c r="E155" s="278">
        <v>74.183333333333337</v>
      </c>
      <c r="F155" s="278">
        <v>72.166666666666671</v>
      </c>
      <c r="G155" s="278">
        <v>70.833333333333343</v>
      </c>
      <c r="H155" s="278">
        <v>77.533333333333331</v>
      </c>
      <c r="I155" s="278">
        <v>78.866666666666674</v>
      </c>
      <c r="J155" s="278">
        <v>80.883333333333326</v>
      </c>
      <c r="K155" s="276">
        <v>76.849999999999994</v>
      </c>
      <c r="L155" s="276">
        <v>73.5</v>
      </c>
      <c r="M155" s="276">
        <v>292.85428000000002</v>
      </c>
    </row>
    <row r="156" spans="1:13">
      <c r="A156" s="267">
        <v>147</v>
      </c>
      <c r="B156" s="276" t="s">
        <v>367</v>
      </c>
      <c r="C156" s="277">
        <v>398.45</v>
      </c>
      <c r="D156" s="278">
        <v>402.15000000000003</v>
      </c>
      <c r="E156" s="278">
        <v>393.80000000000007</v>
      </c>
      <c r="F156" s="278">
        <v>389.15000000000003</v>
      </c>
      <c r="G156" s="278">
        <v>380.80000000000007</v>
      </c>
      <c r="H156" s="278">
        <v>406.80000000000007</v>
      </c>
      <c r="I156" s="278">
        <v>415.15000000000009</v>
      </c>
      <c r="J156" s="278">
        <v>419.80000000000007</v>
      </c>
      <c r="K156" s="276">
        <v>410.5</v>
      </c>
      <c r="L156" s="276">
        <v>397.5</v>
      </c>
      <c r="M156" s="276">
        <v>2.4733200000000002</v>
      </c>
    </row>
    <row r="157" spans="1:13">
      <c r="A157" s="267">
        <v>148</v>
      </c>
      <c r="B157" s="276" t="s">
        <v>366</v>
      </c>
      <c r="C157" s="277">
        <v>2589.9499999999998</v>
      </c>
      <c r="D157" s="278">
        <v>2610.4</v>
      </c>
      <c r="E157" s="278">
        <v>2560.0500000000002</v>
      </c>
      <c r="F157" s="278">
        <v>2530.15</v>
      </c>
      <c r="G157" s="278">
        <v>2479.8000000000002</v>
      </c>
      <c r="H157" s="278">
        <v>2640.3</v>
      </c>
      <c r="I157" s="278">
        <v>2690.6499999999996</v>
      </c>
      <c r="J157" s="278">
        <v>2720.55</v>
      </c>
      <c r="K157" s="276">
        <v>2660.75</v>
      </c>
      <c r="L157" s="276">
        <v>2580.5</v>
      </c>
      <c r="M157" s="276">
        <v>0.54379999999999995</v>
      </c>
    </row>
    <row r="158" spans="1:13">
      <c r="A158" s="267">
        <v>149</v>
      </c>
      <c r="B158" s="276" t="s">
        <v>368</v>
      </c>
      <c r="C158" s="277">
        <v>648.1</v>
      </c>
      <c r="D158" s="278">
        <v>648.25</v>
      </c>
      <c r="E158" s="278">
        <v>642</v>
      </c>
      <c r="F158" s="278">
        <v>635.9</v>
      </c>
      <c r="G158" s="278">
        <v>629.65</v>
      </c>
      <c r="H158" s="278">
        <v>654.35</v>
      </c>
      <c r="I158" s="278">
        <v>660.6</v>
      </c>
      <c r="J158" s="278">
        <v>666.7</v>
      </c>
      <c r="K158" s="276">
        <v>654.5</v>
      </c>
      <c r="L158" s="276">
        <v>642.15</v>
      </c>
      <c r="M158" s="276">
        <v>0.43331999999999998</v>
      </c>
    </row>
    <row r="159" spans="1:13">
      <c r="A159" s="267">
        <v>150</v>
      </c>
      <c r="B159" s="276" t="s">
        <v>2940</v>
      </c>
      <c r="C159" s="277">
        <v>623.04999999999995</v>
      </c>
      <c r="D159" s="278">
        <v>626.36666666666667</v>
      </c>
      <c r="E159" s="278">
        <v>616.7833333333333</v>
      </c>
      <c r="F159" s="278">
        <v>610.51666666666665</v>
      </c>
      <c r="G159" s="278">
        <v>600.93333333333328</v>
      </c>
      <c r="H159" s="278">
        <v>632.63333333333333</v>
      </c>
      <c r="I159" s="278">
        <v>642.21666666666658</v>
      </c>
      <c r="J159" s="278">
        <v>648.48333333333335</v>
      </c>
      <c r="K159" s="276">
        <v>635.95000000000005</v>
      </c>
      <c r="L159" s="276">
        <v>620.1</v>
      </c>
      <c r="M159" s="276">
        <v>0.51976</v>
      </c>
    </row>
    <row r="160" spans="1:13">
      <c r="A160" s="267">
        <v>151</v>
      </c>
      <c r="B160" s="276" t="s">
        <v>370</v>
      </c>
      <c r="C160" s="277">
        <v>171.8</v>
      </c>
      <c r="D160" s="278">
        <v>173.35</v>
      </c>
      <c r="E160" s="278">
        <v>169.6</v>
      </c>
      <c r="F160" s="278">
        <v>167.4</v>
      </c>
      <c r="G160" s="278">
        <v>163.65</v>
      </c>
      <c r="H160" s="278">
        <v>175.54999999999998</v>
      </c>
      <c r="I160" s="278">
        <v>179.29999999999998</v>
      </c>
      <c r="J160" s="278">
        <v>181.49999999999997</v>
      </c>
      <c r="K160" s="276">
        <v>177.1</v>
      </c>
      <c r="L160" s="276">
        <v>171.15</v>
      </c>
      <c r="M160" s="276">
        <v>32.701500000000003</v>
      </c>
    </row>
    <row r="161" spans="1:13">
      <c r="A161" s="267">
        <v>152</v>
      </c>
      <c r="B161" s="276" t="s">
        <v>244</v>
      </c>
      <c r="C161" s="277">
        <v>76.150000000000006</v>
      </c>
      <c r="D161" s="278">
        <v>76.416666666666671</v>
      </c>
      <c r="E161" s="278">
        <v>74.033333333333346</v>
      </c>
      <c r="F161" s="278">
        <v>71.916666666666671</v>
      </c>
      <c r="G161" s="278">
        <v>69.533333333333346</v>
      </c>
      <c r="H161" s="278">
        <v>78.533333333333346</v>
      </c>
      <c r="I161" s="278">
        <v>80.916666666666671</v>
      </c>
      <c r="J161" s="278">
        <v>83.033333333333346</v>
      </c>
      <c r="K161" s="276">
        <v>78.8</v>
      </c>
      <c r="L161" s="276">
        <v>74.3</v>
      </c>
      <c r="M161" s="276">
        <v>24.189959999999999</v>
      </c>
    </row>
    <row r="162" spans="1:13">
      <c r="A162" s="267">
        <v>153</v>
      </c>
      <c r="B162" s="276" t="s">
        <v>369</v>
      </c>
      <c r="C162" s="277">
        <v>99.05</v>
      </c>
      <c r="D162" s="278">
        <v>98.383333333333326</v>
      </c>
      <c r="E162" s="278">
        <v>95.766666666666652</v>
      </c>
      <c r="F162" s="278">
        <v>92.48333333333332</v>
      </c>
      <c r="G162" s="278">
        <v>89.866666666666646</v>
      </c>
      <c r="H162" s="278">
        <v>101.66666666666666</v>
      </c>
      <c r="I162" s="278">
        <v>104.28333333333333</v>
      </c>
      <c r="J162" s="278">
        <v>107.56666666666666</v>
      </c>
      <c r="K162" s="276">
        <v>101</v>
      </c>
      <c r="L162" s="276">
        <v>95.1</v>
      </c>
      <c r="M162" s="276">
        <v>48.110280000000003</v>
      </c>
    </row>
    <row r="163" spans="1:13">
      <c r="A163" s="267">
        <v>154</v>
      </c>
      <c r="B163" s="276" t="s">
        <v>100</v>
      </c>
      <c r="C163" s="277">
        <v>141.4</v>
      </c>
      <c r="D163" s="278">
        <v>141.36666666666665</v>
      </c>
      <c r="E163" s="278">
        <v>139.23333333333329</v>
      </c>
      <c r="F163" s="278">
        <v>137.06666666666663</v>
      </c>
      <c r="G163" s="278">
        <v>134.93333333333328</v>
      </c>
      <c r="H163" s="278">
        <v>143.5333333333333</v>
      </c>
      <c r="I163" s="278">
        <v>145.66666666666669</v>
      </c>
      <c r="J163" s="278">
        <v>147.83333333333331</v>
      </c>
      <c r="K163" s="276">
        <v>143.5</v>
      </c>
      <c r="L163" s="276">
        <v>139.19999999999999</v>
      </c>
      <c r="M163" s="276">
        <v>650.57614999999998</v>
      </c>
    </row>
    <row r="164" spans="1:13">
      <c r="A164" s="267">
        <v>155</v>
      </c>
      <c r="B164" s="276" t="s">
        <v>375</v>
      </c>
      <c r="C164" s="277">
        <v>2232.4499999999998</v>
      </c>
      <c r="D164" s="278">
        <v>2222.7000000000003</v>
      </c>
      <c r="E164" s="278">
        <v>2194.4000000000005</v>
      </c>
      <c r="F164" s="278">
        <v>2156.3500000000004</v>
      </c>
      <c r="G164" s="278">
        <v>2128.0500000000006</v>
      </c>
      <c r="H164" s="278">
        <v>2260.7500000000005</v>
      </c>
      <c r="I164" s="278">
        <v>2289.0500000000006</v>
      </c>
      <c r="J164" s="278">
        <v>2327.1000000000004</v>
      </c>
      <c r="K164" s="276">
        <v>2251</v>
      </c>
      <c r="L164" s="276">
        <v>2184.65</v>
      </c>
      <c r="M164" s="276">
        <v>0.34181</v>
      </c>
    </row>
    <row r="165" spans="1:13">
      <c r="A165" s="267">
        <v>156</v>
      </c>
      <c r="B165" s="276" t="s">
        <v>376</v>
      </c>
      <c r="C165" s="277">
        <v>2229.4</v>
      </c>
      <c r="D165" s="278">
        <v>2235.6833333333334</v>
      </c>
      <c r="E165" s="278">
        <v>2213.7166666666667</v>
      </c>
      <c r="F165" s="278">
        <v>2198.0333333333333</v>
      </c>
      <c r="G165" s="278">
        <v>2176.0666666666666</v>
      </c>
      <c r="H165" s="278">
        <v>2251.3666666666668</v>
      </c>
      <c r="I165" s="278">
        <v>2273.3333333333339</v>
      </c>
      <c r="J165" s="278">
        <v>2289.0166666666669</v>
      </c>
      <c r="K165" s="276">
        <v>2257.65</v>
      </c>
      <c r="L165" s="276">
        <v>2220</v>
      </c>
      <c r="M165" s="276">
        <v>6.7320000000000005E-2</v>
      </c>
    </row>
    <row r="166" spans="1:13">
      <c r="A166" s="267">
        <v>157</v>
      </c>
      <c r="B166" s="276" t="s">
        <v>372</v>
      </c>
      <c r="C166" s="277">
        <v>287.5</v>
      </c>
      <c r="D166" s="278">
        <v>288.46666666666664</v>
      </c>
      <c r="E166" s="278">
        <v>285.13333333333327</v>
      </c>
      <c r="F166" s="278">
        <v>282.76666666666665</v>
      </c>
      <c r="G166" s="278">
        <v>279.43333333333328</v>
      </c>
      <c r="H166" s="278">
        <v>290.83333333333326</v>
      </c>
      <c r="I166" s="278">
        <v>294.16666666666663</v>
      </c>
      <c r="J166" s="278">
        <v>296.53333333333325</v>
      </c>
      <c r="K166" s="276">
        <v>291.8</v>
      </c>
      <c r="L166" s="276">
        <v>286.10000000000002</v>
      </c>
      <c r="M166" s="276">
        <v>0.57477</v>
      </c>
    </row>
    <row r="167" spans="1:13">
      <c r="A167" s="267">
        <v>158</v>
      </c>
      <c r="B167" s="276" t="s">
        <v>382</v>
      </c>
      <c r="C167" s="277">
        <v>281.35000000000002</v>
      </c>
      <c r="D167" s="278">
        <v>282.03333333333336</v>
      </c>
      <c r="E167" s="278">
        <v>279.41666666666674</v>
      </c>
      <c r="F167" s="278">
        <v>277.48333333333341</v>
      </c>
      <c r="G167" s="278">
        <v>274.86666666666679</v>
      </c>
      <c r="H167" s="278">
        <v>283.9666666666667</v>
      </c>
      <c r="I167" s="278">
        <v>286.58333333333337</v>
      </c>
      <c r="J167" s="278">
        <v>288.51666666666665</v>
      </c>
      <c r="K167" s="276">
        <v>284.64999999999998</v>
      </c>
      <c r="L167" s="276">
        <v>280.10000000000002</v>
      </c>
      <c r="M167" s="276">
        <v>1.4146700000000001</v>
      </c>
    </row>
    <row r="168" spans="1:13">
      <c r="A168" s="267">
        <v>159</v>
      </c>
      <c r="B168" s="276" t="s">
        <v>373</v>
      </c>
      <c r="C168" s="277">
        <v>127.95</v>
      </c>
      <c r="D168" s="278">
        <v>128.25</v>
      </c>
      <c r="E168" s="278">
        <v>126.5</v>
      </c>
      <c r="F168" s="278">
        <v>125.05</v>
      </c>
      <c r="G168" s="278">
        <v>123.3</v>
      </c>
      <c r="H168" s="278">
        <v>129.69999999999999</v>
      </c>
      <c r="I168" s="278">
        <v>131.44999999999999</v>
      </c>
      <c r="J168" s="278">
        <v>132.9</v>
      </c>
      <c r="K168" s="276">
        <v>130</v>
      </c>
      <c r="L168" s="276">
        <v>126.8</v>
      </c>
      <c r="M168" s="276">
        <v>1.04189</v>
      </c>
    </row>
    <row r="169" spans="1:13">
      <c r="A169" s="267">
        <v>160</v>
      </c>
      <c r="B169" s="276" t="s">
        <v>374</v>
      </c>
      <c r="C169" s="277">
        <v>213.05</v>
      </c>
      <c r="D169" s="278">
        <v>212.79999999999998</v>
      </c>
      <c r="E169" s="278">
        <v>209.64999999999998</v>
      </c>
      <c r="F169" s="278">
        <v>206.25</v>
      </c>
      <c r="G169" s="278">
        <v>203.1</v>
      </c>
      <c r="H169" s="278">
        <v>216.19999999999996</v>
      </c>
      <c r="I169" s="278">
        <v>219.35</v>
      </c>
      <c r="J169" s="278">
        <v>222.74999999999994</v>
      </c>
      <c r="K169" s="276">
        <v>215.95</v>
      </c>
      <c r="L169" s="276">
        <v>209.4</v>
      </c>
      <c r="M169" s="276">
        <v>2.4085700000000001</v>
      </c>
    </row>
    <row r="170" spans="1:13">
      <c r="A170" s="267">
        <v>161</v>
      </c>
      <c r="B170" s="276" t="s">
        <v>245</v>
      </c>
      <c r="C170" s="277">
        <v>148.19999999999999</v>
      </c>
      <c r="D170" s="278">
        <v>148.23333333333332</v>
      </c>
      <c r="E170" s="278">
        <v>146.96666666666664</v>
      </c>
      <c r="F170" s="278">
        <v>145.73333333333332</v>
      </c>
      <c r="G170" s="278">
        <v>144.46666666666664</v>
      </c>
      <c r="H170" s="278">
        <v>149.46666666666664</v>
      </c>
      <c r="I170" s="278">
        <v>150.73333333333335</v>
      </c>
      <c r="J170" s="278">
        <v>151.96666666666664</v>
      </c>
      <c r="K170" s="276">
        <v>149.5</v>
      </c>
      <c r="L170" s="276">
        <v>147</v>
      </c>
      <c r="M170" s="276">
        <v>7.3825099999999999</v>
      </c>
    </row>
    <row r="171" spans="1:13">
      <c r="A171" s="267">
        <v>162</v>
      </c>
      <c r="B171" s="276" t="s">
        <v>378</v>
      </c>
      <c r="C171" s="277">
        <v>5861.05</v>
      </c>
      <c r="D171" s="278">
        <v>5850.9333333333343</v>
      </c>
      <c r="E171" s="278">
        <v>5830.2666666666682</v>
      </c>
      <c r="F171" s="278">
        <v>5799.4833333333336</v>
      </c>
      <c r="G171" s="278">
        <v>5778.8166666666675</v>
      </c>
      <c r="H171" s="278">
        <v>5881.716666666669</v>
      </c>
      <c r="I171" s="278">
        <v>5902.383333333335</v>
      </c>
      <c r="J171" s="278">
        <v>5933.1666666666697</v>
      </c>
      <c r="K171" s="276">
        <v>5871.6</v>
      </c>
      <c r="L171" s="276">
        <v>5820.15</v>
      </c>
      <c r="M171" s="276">
        <v>5.0250000000000003E-2</v>
      </c>
    </row>
    <row r="172" spans="1:13">
      <c r="A172" s="267">
        <v>163</v>
      </c>
      <c r="B172" s="276" t="s">
        <v>379</v>
      </c>
      <c r="C172" s="277">
        <v>1547.3</v>
      </c>
      <c r="D172" s="278">
        <v>1549.6166666666666</v>
      </c>
      <c r="E172" s="278">
        <v>1527.6333333333332</v>
      </c>
      <c r="F172" s="278">
        <v>1507.9666666666667</v>
      </c>
      <c r="G172" s="278">
        <v>1485.9833333333333</v>
      </c>
      <c r="H172" s="278">
        <v>1569.2833333333331</v>
      </c>
      <c r="I172" s="278">
        <v>1591.2666666666662</v>
      </c>
      <c r="J172" s="278">
        <v>1610.9333333333329</v>
      </c>
      <c r="K172" s="276">
        <v>1571.6</v>
      </c>
      <c r="L172" s="276">
        <v>1529.95</v>
      </c>
      <c r="M172" s="276">
        <v>0.48335</v>
      </c>
    </row>
    <row r="173" spans="1:13">
      <c r="A173" s="267">
        <v>164</v>
      </c>
      <c r="B173" s="276" t="s">
        <v>101</v>
      </c>
      <c r="C173" s="277">
        <v>517.25</v>
      </c>
      <c r="D173" s="278">
        <v>521.61666666666667</v>
      </c>
      <c r="E173" s="278">
        <v>511.23333333333335</v>
      </c>
      <c r="F173" s="278">
        <v>505.2166666666667</v>
      </c>
      <c r="G173" s="278">
        <v>494.83333333333337</v>
      </c>
      <c r="H173" s="278">
        <v>527.63333333333333</v>
      </c>
      <c r="I173" s="278">
        <v>538.01666666666677</v>
      </c>
      <c r="J173" s="278">
        <v>544.0333333333333</v>
      </c>
      <c r="K173" s="276">
        <v>532</v>
      </c>
      <c r="L173" s="276">
        <v>515.6</v>
      </c>
      <c r="M173" s="276">
        <v>30.900040000000001</v>
      </c>
    </row>
    <row r="174" spans="1:13">
      <c r="A174" s="267">
        <v>165</v>
      </c>
      <c r="B174" s="276" t="s">
        <v>387</v>
      </c>
      <c r="C174" s="277">
        <v>63.6</v>
      </c>
      <c r="D174" s="278">
        <v>63.949999999999996</v>
      </c>
      <c r="E174" s="278">
        <v>60.499999999999986</v>
      </c>
      <c r="F174" s="278">
        <v>57.399999999999991</v>
      </c>
      <c r="G174" s="278">
        <v>53.949999999999982</v>
      </c>
      <c r="H174" s="278">
        <v>67.049999999999983</v>
      </c>
      <c r="I174" s="278">
        <v>70.5</v>
      </c>
      <c r="J174" s="278">
        <v>73.599999999999994</v>
      </c>
      <c r="K174" s="276">
        <v>67.400000000000006</v>
      </c>
      <c r="L174" s="276">
        <v>60.85</v>
      </c>
      <c r="M174" s="276">
        <v>188.05454</v>
      </c>
    </row>
    <row r="175" spans="1:13">
      <c r="A175" s="267">
        <v>166</v>
      </c>
      <c r="B175" s="276" t="s">
        <v>1396</v>
      </c>
      <c r="C175" s="277">
        <v>3845.95</v>
      </c>
      <c r="D175" s="278">
        <v>3857.65</v>
      </c>
      <c r="E175" s="278">
        <v>3805.3</v>
      </c>
      <c r="F175" s="278">
        <v>3764.65</v>
      </c>
      <c r="G175" s="278">
        <v>3712.3</v>
      </c>
      <c r="H175" s="278">
        <v>3898.3</v>
      </c>
      <c r="I175" s="278">
        <v>3950.6499999999996</v>
      </c>
      <c r="J175" s="278">
        <v>3991.3</v>
      </c>
      <c r="K175" s="276">
        <v>3910</v>
      </c>
      <c r="L175" s="276">
        <v>3817</v>
      </c>
      <c r="M175" s="276">
        <v>0.42168</v>
      </c>
    </row>
    <row r="176" spans="1:13">
      <c r="A176" s="267">
        <v>167</v>
      </c>
      <c r="B176" s="276" t="s">
        <v>103</v>
      </c>
      <c r="C176" s="277">
        <v>27.1</v>
      </c>
      <c r="D176" s="278">
        <v>27.05</v>
      </c>
      <c r="E176" s="278">
        <v>26.75</v>
      </c>
      <c r="F176" s="278">
        <v>26.4</v>
      </c>
      <c r="G176" s="278">
        <v>26.099999999999998</v>
      </c>
      <c r="H176" s="278">
        <v>27.400000000000002</v>
      </c>
      <c r="I176" s="278">
        <v>27.700000000000006</v>
      </c>
      <c r="J176" s="278">
        <v>28.050000000000004</v>
      </c>
      <c r="K176" s="276">
        <v>27.35</v>
      </c>
      <c r="L176" s="276">
        <v>26.7</v>
      </c>
      <c r="M176" s="276">
        <v>110.71754</v>
      </c>
    </row>
    <row r="177" spans="1:13">
      <c r="A177" s="267">
        <v>168</v>
      </c>
      <c r="B177" s="276" t="s">
        <v>388</v>
      </c>
      <c r="C177" s="277">
        <v>222.05</v>
      </c>
      <c r="D177" s="278">
        <v>223.38333333333335</v>
      </c>
      <c r="E177" s="278">
        <v>219.9666666666667</v>
      </c>
      <c r="F177" s="278">
        <v>217.88333333333335</v>
      </c>
      <c r="G177" s="278">
        <v>214.4666666666667</v>
      </c>
      <c r="H177" s="278">
        <v>225.4666666666667</v>
      </c>
      <c r="I177" s="278">
        <v>228.88333333333338</v>
      </c>
      <c r="J177" s="278">
        <v>230.9666666666667</v>
      </c>
      <c r="K177" s="276">
        <v>226.8</v>
      </c>
      <c r="L177" s="276">
        <v>221.3</v>
      </c>
      <c r="M177" s="276">
        <v>7.6479400000000002</v>
      </c>
    </row>
    <row r="178" spans="1:13">
      <c r="A178" s="267">
        <v>169</v>
      </c>
      <c r="B178" s="276" t="s">
        <v>380</v>
      </c>
      <c r="C178" s="277">
        <v>966.7</v>
      </c>
      <c r="D178" s="278">
        <v>969.56666666666661</v>
      </c>
      <c r="E178" s="278">
        <v>961.13333333333321</v>
      </c>
      <c r="F178" s="278">
        <v>955.56666666666661</v>
      </c>
      <c r="G178" s="278">
        <v>947.13333333333321</v>
      </c>
      <c r="H178" s="278">
        <v>975.13333333333321</v>
      </c>
      <c r="I178" s="278">
        <v>983.56666666666661</v>
      </c>
      <c r="J178" s="278">
        <v>989.13333333333321</v>
      </c>
      <c r="K178" s="276">
        <v>978</v>
      </c>
      <c r="L178" s="276">
        <v>964</v>
      </c>
      <c r="M178" s="276">
        <v>0.46903</v>
      </c>
    </row>
    <row r="179" spans="1:13">
      <c r="A179" s="267">
        <v>170</v>
      </c>
      <c r="B179" s="276" t="s">
        <v>246</v>
      </c>
      <c r="C179" s="277">
        <v>528.95000000000005</v>
      </c>
      <c r="D179" s="278">
        <v>524.9</v>
      </c>
      <c r="E179" s="278">
        <v>519.15</v>
      </c>
      <c r="F179" s="278">
        <v>509.35</v>
      </c>
      <c r="G179" s="278">
        <v>503.6</v>
      </c>
      <c r="H179" s="278">
        <v>534.69999999999993</v>
      </c>
      <c r="I179" s="278">
        <v>540.44999999999993</v>
      </c>
      <c r="J179" s="278">
        <v>550.24999999999989</v>
      </c>
      <c r="K179" s="276">
        <v>530.65</v>
      </c>
      <c r="L179" s="276">
        <v>515.1</v>
      </c>
      <c r="M179" s="276">
        <v>1.90863</v>
      </c>
    </row>
    <row r="180" spans="1:13">
      <c r="A180" s="267">
        <v>171</v>
      </c>
      <c r="B180" s="276" t="s">
        <v>104</v>
      </c>
      <c r="C180" s="277">
        <v>762.2</v>
      </c>
      <c r="D180" s="278">
        <v>766.83333333333337</v>
      </c>
      <c r="E180" s="278">
        <v>755.66666666666674</v>
      </c>
      <c r="F180" s="278">
        <v>749.13333333333333</v>
      </c>
      <c r="G180" s="278">
        <v>737.9666666666667</v>
      </c>
      <c r="H180" s="278">
        <v>773.36666666666679</v>
      </c>
      <c r="I180" s="278">
        <v>784.53333333333353</v>
      </c>
      <c r="J180" s="278">
        <v>791.06666666666683</v>
      </c>
      <c r="K180" s="276">
        <v>778</v>
      </c>
      <c r="L180" s="276">
        <v>760.3</v>
      </c>
      <c r="M180" s="276">
        <v>17.137309999999999</v>
      </c>
    </row>
    <row r="181" spans="1:13">
      <c r="A181" s="267">
        <v>172</v>
      </c>
      <c r="B181" s="276" t="s">
        <v>247</v>
      </c>
      <c r="C181" s="277">
        <v>434.55</v>
      </c>
      <c r="D181" s="278">
        <v>433.90000000000003</v>
      </c>
      <c r="E181" s="278">
        <v>429.25000000000006</v>
      </c>
      <c r="F181" s="278">
        <v>423.95000000000005</v>
      </c>
      <c r="G181" s="278">
        <v>419.30000000000007</v>
      </c>
      <c r="H181" s="278">
        <v>439.20000000000005</v>
      </c>
      <c r="I181" s="278">
        <v>443.85</v>
      </c>
      <c r="J181" s="278">
        <v>449.15000000000003</v>
      </c>
      <c r="K181" s="276">
        <v>438.55</v>
      </c>
      <c r="L181" s="276">
        <v>428.6</v>
      </c>
      <c r="M181" s="276">
        <v>6.3309699999999998</v>
      </c>
    </row>
    <row r="182" spans="1:13">
      <c r="A182" s="267">
        <v>173</v>
      </c>
      <c r="B182" s="276" t="s">
        <v>248</v>
      </c>
      <c r="C182" s="277">
        <v>1474</v>
      </c>
      <c r="D182" s="278">
        <v>1478.55</v>
      </c>
      <c r="E182" s="278">
        <v>1454.3</v>
      </c>
      <c r="F182" s="278">
        <v>1434.6</v>
      </c>
      <c r="G182" s="278">
        <v>1410.35</v>
      </c>
      <c r="H182" s="278">
        <v>1498.25</v>
      </c>
      <c r="I182" s="278">
        <v>1522.5</v>
      </c>
      <c r="J182" s="278">
        <v>1542.2</v>
      </c>
      <c r="K182" s="276">
        <v>1502.8</v>
      </c>
      <c r="L182" s="276">
        <v>1458.85</v>
      </c>
      <c r="M182" s="276">
        <v>10.494289999999999</v>
      </c>
    </row>
    <row r="183" spans="1:13">
      <c r="A183" s="267">
        <v>174</v>
      </c>
      <c r="B183" s="276" t="s">
        <v>389</v>
      </c>
      <c r="C183" s="277">
        <v>92.85</v>
      </c>
      <c r="D183" s="278">
        <v>93.466666666666654</v>
      </c>
      <c r="E183" s="278">
        <v>92.083333333333314</v>
      </c>
      <c r="F183" s="278">
        <v>91.316666666666663</v>
      </c>
      <c r="G183" s="278">
        <v>89.933333333333323</v>
      </c>
      <c r="H183" s="278">
        <v>94.233333333333306</v>
      </c>
      <c r="I183" s="278">
        <v>95.61666666666666</v>
      </c>
      <c r="J183" s="278">
        <v>96.383333333333297</v>
      </c>
      <c r="K183" s="276">
        <v>94.85</v>
      </c>
      <c r="L183" s="276">
        <v>92.7</v>
      </c>
      <c r="M183" s="276">
        <v>4.3885699999999996</v>
      </c>
    </row>
    <row r="184" spans="1:13">
      <c r="A184" s="267">
        <v>175</v>
      </c>
      <c r="B184" s="276" t="s">
        <v>381</v>
      </c>
      <c r="C184" s="277">
        <v>361.55</v>
      </c>
      <c r="D184" s="278">
        <v>363.13333333333338</v>
      </c>
      <c r="E184" s="278">
        <v>358.46666666666675</v>
      </c>
      <c r="F184" s="278">
        <v>355.38333333333338</v>
      </c>
      <c r="G184" s="278">
        <v>350.71666666666675</v>
      </c>
      <c r="H184" s="278">
        <v>366.21666666666675</v>
      </c>
      <c r="I184" s="278">
        <v>370.88333333333338</v>
      </c>
      <c r="J184" s="278">
        <v>373.96666666666675</v>
      </c>
      <c r="K184" s="276">
        <v>367.8</v>
      </c>
      <c r="L184" s="276">
        <v>360.05</v>
      </c>
      <c r="M184" s="276">
        <v>7.4895300000000002</v>
      </c>
    </row>
    <row r="185" spans="1:13">
      <c r="A185" s="267">
        <v>176</v>
      </c>
      <c r="B185" s="276" t="s">
        <v>249</v>
      </c>
      <c r="C185" s="277">
        <v>336</v>
      </c>
      <c r="D185" s="278">
        <v>337.01666666666665</v>
      </c>
      <c r="E185" s="278">
        <v>331.18333333333328</v>
      </c>
      <c r="F185" s="278">
        <v>326.36666666666662</v>
      </c>
      <c r="G185" s="278">
        <v>320.53333333333325</v>
      </c>
      <c r="H185" s="278">
        <v>341.83333333333331</v>
      </c>
      <c r="I185" s="278">
        <v>347.66666666666669</v>
      </c>
      <c r="J185" s="278">
        <v>352.48333333333335</v>
      </c>
      <c r="K185" s="276">
        <v>342.85</v>
      </c>
      <c r="L185" s="276">
        <v>332.2</v>
      </c>
      <c r="M185" s="276">
        <v>24.028739999999999</v>
      </c>
    </row>
    <row r="186" spans="1:13">
      <c r="A186" s="267">
        <v>177</v>
      </c>
      <c r="B186" s="276" t="s">
        <v>105</v>
      </c>
      <c r="C186" s="277">
        <v>1010.3</v>
      </c>
      <c r="D186" s="278">
        <v>1009.5333333333334</v>
      </c>
      <c r="E186" s="278">
        <v>998.46666666666681</v>
      </c>
      <c r="F186" s="278">
        <v>986.63333333333344</v>
      </c>
      <c r="G186" s="278">
        <v>975.56666666666683</v>
      </c>
      <c r="H186" s="278">
        <v>1021.3666666666668</v>
      </c>
      <c r="I186" s="278">
        <v>1032.4333333333334</v>
      </c>
      <c r="J186" s="278">
        <v>1044.2666666666669</v>
      </c>
      <c r="K186" s="276">
        <v>1020.6</v>
      </c>
      <c r="L186" s="276">
        <v>997.7</v>
      </c>
      <c r="M186" s="276">
        <v>15.511570000000001</v>
      </c>
    </row>
    <row r="187" spans="1:13">
      <c r="A187" s="267">
        <v>178</v>
      </c>
      <c r="B187" s="276" t="s">
        <v>383</v>
      </c>
      <c r="C187" s="277">
        <v>96.9</v>
      </c>
      <c r="D187" s="278">
        <v>96.300000000000011</v>
      </c>
      <c r="E187" s="278">
        <v>93.90000000000002</v>
      </c>
      <c r="F187" s="278">
        <v>90.9</v>
      </c>
      <c r="G187" s="278">
        <v>88.500000000000014</v>
      </c>
      <c r="H187" s="278">
        <v>99.300000000000026</v>
      </c>
      <c r="I187" s="278">
        <v>101.7</v>
      </c>
      <c r="J187" s="278">
        <v>104.70000000000003</v>
      </c>
      <c r="K187" s="276">
        <v>98.7</v>
      </c>
      <c r="L187" s="276">
        <v>93.3</v>
      </c>
      <c r="M187" s="276">
        <v>19.719650000000001</v>
      </c>
    </row>
    <row r="188" spans="1:13">
      <c r="A188" s="267">
        <v>179</v>
      </c>
      <c r="B188" s="276" t="s">
        <v>384</v>
      </c>
      <c r="C188" s="277">
        <v>755.85</v>
      </c>
      <c r="D188" s="278">
        <v>758.55000000000007</v>
      </c>
      <c r="E188" s="278">
        <v>743.20000000000016</v>
      </c>
      <c r="F188" s="278">
        <v>730.55000000000007</v>
      </c>
      <c r="G188" s="278">
        <v>715.20000000000016</v>
      </c>
      <c r="H188" s="278">
        <v>771.20000000000016</v>
      </c>
      <c r="I188" s="278">
        <v>786.55000000000007</v>
      </c>
      <c r="J188" s="278">
        <v>799.20000000000016</v>
      </c>
      <c r="K188" s="276">
        <v>773.9</v>
      </c>
      <c r="L188" s="276">
        <v>745.9</v>
      </c>
      <c r="M188" s="276">
        <v>0.28100999999999998</v>
      </c>
    </row>
    <row r="189" spans="1:13">
      <c r="A189" s="267">
        <v>180</v>
      </c>
      <c r="B189" s="276" t="s">
        <v>1439</v>
      </c>
      <c r="C189" s="277">
        <v>194.75</v>
      </c>
      <c r="D189" s="278">
        <v>195.86666666666665</v>
      </c>
      <c r="E189" s="278">
        <v>193.33333333333329</v>
      </c>
      <c r="F189" s="278">
        <v>191.91666666666663</v>
      </c>
      <c r="G189" s="278">
        <v>189.38333333333327</v>
      </c>
      <c r="H189" s="278">
        <v>197.2833333333333</v>
      </c>
      <c r="I189" s="278">
        <v>199.81666666666666</v>
      </c>
      <c r="J189" s="278">
        <v>201.23333333333332</v>
      </c>
      <c r="K189" s="276">
        <v>198.4</v>
      </c>
      <c r="L189" s="276">
        <v>194.45</v>
      </c>
      <c r="M189" s="276">
        <v>1.6621699999999999</v>
      </c>
    </row>
    <row r="190" spans="1:13">
      <c r="A190" s="267">
        <v>181</v>
      </c>
      <c r="B190" s="276" t="s">
        <v>390</v>
      </c>
      <c r="C190" s="277">
        <v>84.15</v>
      </c>
      <c r="D190" s="278">
        <v>84.45</v>
      </c>
      <c r="E190" s="278">
        <v>81.900000000000006</v>
      </c>
      <c r="F190" s="278">
        <v>79.650000000000006</v>
      </c>
      <c r="G190" s="278">
        <v>77.100000000000009</v>
      </c>
      <c r="H190" s="278">
        <v>86.7</v>
      </c>
      <c r="I190" s="278">
        <v>89.249999999999986</v>
      </c>
      <c r="J190" s="278">
        <v>91.5</v>
      </c>
      <c r="K190" s="276">
        <v>87</v>
      </c>
      <c r="L190" s="276">
        <v>82.2</v>
      </c>
      <c r="M190" s="276">
        <v>19.747039999999998</v>
      </c>
    </row>
    <row r="191" spans="1:13">
      <c r="A191" s="267">
        <v>182</v>
      </c>
      <c r="B191" s="276" t="s">
        <v>250</v>
      </c>
      <c r="C191" s="277">
        <v>212.15</v>
      </c>
      <c r="D191" s="278">
        <v>212.51666666666665</v>
      </c>
      <c r="E191" s="278">
        <v>210.68333333333331</v>
      </c>
      <c r="F191" s="278">
        <v>209.21666666666667</v>
      </c>
      <c r="G191" s="278">
        <v>207.38333333333333</v>
      </c>
      <c r="H191" s="278">
        <v>213.98333333333329</v>
      </c>
      <c r="I191" s="278">
        <v>215.81666666666666</v>
      </c>
      <c r="J191" s="278">
        <v>217.28333333333327</v>
      </c>
      <c r="K191" s="276">
        <v>214.35</v>
      </c>
      <c r="L191" s="276">
        <v>211.05</v>
      </c>
      <c r="M191" s="276">
        <v>19.6189</v>
      </c>
    </row>
    <row r="192" spans="1:13">
      <c r="A192" s="267">
        <v>183</v>
      </c>
      <c r="B192" s="276" t="s">
        <v>385</v>
      </c>
      <c r="C192" s="277">
        <v>344.65</v>
      </c>
      <c r="D192" s="278">
        <v>345.08333333333331</v>
      </c>
      <c r="E192" s="278">
        <v>342.76666666666665</v>
      </c>
      <c r="F192" s="278">
        <v>340.88333333333333</v>
      </c>
      <c r="G192" s="278">
        <v>338.56666666666666</v>
      </c>
      <c r="H192" s="278">
        <v>346.96666666666664</v>
      </c>
      <c r="I192" s="278">
        <v>349.28333333333336</v>
      </c>
      <c r="J192" s="278">
        <v>351.16666666666663</v>
      </c>
      <c r="K192" s="276">
        <v>347.4</v>
      </c>
      <c r="L192" s="276">
        <v>343.2</v>
      </c>
      <c r="M192" s="276">
        <v>0.98865999999999998</v>
      </c>
    </row>
    <row r="193" spans="1:13">
      <c r="A193" s="267">
        <v>184</v>
      </c>
      <c r="B193" s="276" t="s">
        <v>386</v>
      </c>
      <c r="C193" s="277">
        <v>384.3</v>
      </c>
      <c r="D193" s="278">
        <v>385.18333333333334</v>
      </c>
      <c r="E193" s="278">
        <v>382.11666666666667</v>
      </c>
      <c r="F193" s="278">
        <v>379.93333333333334</v>
      </c>
      <c r="G193" s="278">
        <v>376.86666666666667</v>
      </c>
      <c r="H193" s="278">
        <v>387.36666666666667</v>
      </c>
      <c r="I193" s="278">
        <v>390.43333333333339</v>
      </c>
      <c r="J193" s="278">
        <v>392.61666666666667</v>
      </c>
      <c r="K193" s="276">
        <v>388.25</v>
      </c>
      <c r="L193" s="276">
        <v>383</v>
      </c>
      <c r="M193" s="276">
        <v>4.3493599999999999</v>
      </c>
    </row>
    <row r="194" spans="1:13">
      <c r="A194" s="267">
        <v>185</v>
      </c>
      <c r="B194" s="276" t="s">
        <v>391</v>
      </c>
      <c r="C194" s="277">
        <v>733.3</v>
      </c>
      <c r="D194" s="278">
        <v>735.55000000000007</v>
      </c>
      <c r="E194" s="278">
        <v>726.25000000000011</v>
      </c>
      <c r="F194" s="278">
        <v>719.2</v>
      </c>
      <c r="G194" s="278">
        <v>709.90000000000009</v>
      </c>
      <c r="H194" s="278">
        <v>742.60000000000014</v>
      </c>
      <c r="I194" s="278">
        <v>751.90000000000009</v>
      </c>
      <c r="J194" s="278">
        <v>758.95000000000016</v>
      </c>
      <c r="K194" s="276">
        <v>744.85</v>
      </c>
      <c r="L194" s="276">
        <v>728.5</v>
      </c>
      <c r="M194" s="276">
        <v>0.12553</v>
      </c>
    </row>
    <row r="195" spans="1:13">
      <c r="A195" s="267">
        <v>186</v>
      </c>
      <c r="B195" s="276" t="s">
        <v>399</v>
      </c>
      <c r="C195" s="277">
        <v>901.6</v>
      </c>
      <c r="D195" s="278">
        <v>904.48333333333323</v>
      </c>
      <c r="E195" s="278">
        <v>894.11666666666645</v>
      </c>
      <c r="F195" s="278">
        <v>886.63333333333321</v>
      </c>
      <c r="G195" s="278">
        <v>876.26666666666642</v>
      </c>
      <c r="H195" s="278">
        <v>911.96666666666647</v>
      </c>
      <c r="I195" s="278">
        <v>922.33333333333326</v>
      </c>
      <c r="J195" s="278">
        <v>929.81666666666649</v>
      </c>
      <c r="K195" s="276">
        <v>914.85</v>
      </c>
      <c r="L195" s="276">
        <v>897</v>
      </c>
      <c r="M195" s="276">
        <v>2.9222999999999999</v>
      </c>
    </row>
    <row r="196" spans="1:13">
      <c r="A196" s="267">
        <v>187</v>
      </c>
      <c r="B196" s="276" t="s">
        <v>392</v>
      </c>
      <c r="C196" s="277">
        <v>34.549999999999997</v>
      </c>
      <c r="D196" s="278">
        <v>34.466666666666669</v>
      </c>
      <c r="E196" s="278">
        <v>33.983333333333334</v>
      </c>
      <c r="F196" s="278">
        <v>33.416666666666664</v>
      </c>
      <c r="G196" s="278">
        <v>32.93333333333333</v>
      </c>
      <c r="H196" s="278">
        <v>35.033333333333339</v>
      </c>
      <c r="I196" s="278">
        <v>35.516666666666673</v>
      </c>
      <c r="J196" s="278">
        <v>36.083333333333343</v>
      </c>
      <c r="K196" s="276">
        <v>34.950000000000003</v>
      </c>
      <c r="L196" s="276">
        <v>33.9</v>
      </c>
      <c r="M196" s="276">
        <v>13.83747</v>
      </c>
    </row>
    <row r="197" spans="1:13">
      <c r="A197" s="267">
        <v>188</v>
      </c>
      <c r="B197" s="276" t="s">
        <v>393</v>
      </c>
      <c r="C197" s="277">
        <v>730.1</v>
      </c>
      <c r="D197" s="278">
        <v>728.19999999999993</v>
      </c>
      <c r="E197" s="278">
        <v>722.89999999999986</v>
      </c>
      <c r="F197" s="278">
        <v>715.69999999999993</v>
      </c>
      <c r="G197" s="278">
        <v>710.39999999999986</v>
      </c>
      <c r="H197" s="278">
        <v>735.39999999999986</v>
      </c>
      <c r="I197" s="278">
        <v>740.69999999999982</v>
      </c>
      <c r="J197" s="278">
        <v>747.89999999999986</v>
      </c>
      <c r="K197" s="276">
        <v>733.5</v>
      </c>
      <c r="L197" s="276">
        <v>721</v>
      </c>
      <c r="M197" s="276">
        <v>0.36697999999999997</v>
      </c>
    </row>
    <row r="198" spans="1:13">
      <c r="A198" s="267">
        <v>189</v>
      </c>
      <c r="B198" s="276" t="s">
        <v>106</v>
      </c>
      <c r="C198" s="277">
        <v>1018.8</v>
      </c>
      <c r="D198" s="278">
        <v>1016.0666666666666</v>
      </c>
      <c r="E198" s="278">
        <v>1006.1333333333332</v>
      </c>
      <c r="F198" s="278">
        <v>993.46666666666658</v>
      </c>
      <c r="G198" s="278">
        <v>983.53333333333319</v>
      </c>
      <c r="H198" s="278">
        <v>1028.7333333333331</v>
      </c>
      <c r="I198" s="278">
        <v>1038.6666666666665</v>
      </c>
      <c r="J198" s="278">
        <v>1051.3333333333333</v>
      </c>
      <c r="K198" s="276">
        <v>1026</v>
      </c>
      <c r="L198" s="276">
        <v>1003.4</v>
      </c>
      <c r="M198" s="276">
        <v>17.999359999999999</v>
      </c>
    </row>
    <row r="199" spans="1:13">
      <c r="A199" s="267">
        <v>190</v>
      </c>
      <c r="B199" s="276" t="s">
        <v>108</v>
      </c>
      <c r="C199" s="277">
        <v>1062.0999999999999</v>
      </c>
      <c r="D199" s="278">
        <v>1055.2833333333331</v>
      </c>
      <c r="E199" s="278">
        <v>1045.5166666666662</v>
      </c>
      <c r="F199" s="278">
        <v>1028.9333333333332</v>
      </c>
      <c r="G199" s="278">
        <v>1019.1666666666663</v>
      </c>
      <c r="H199" s="278">
        <v>1071.8666666666661</v>
      </c>
      <c r="I199" s="278">
        <v>1081.633333333333</v>
      </c>
      <c r="J199" s="278">
        <v>1098.216666666666</v>
      </c>
      <c r="K199" s="276">
        <v>1065.05</v>
      </c>
      <c r="L199" s="276">
        <v>1038.7</v>
      </c>
      <c r="M199" s="276">
        <v>67.005420000000001</v>
      </c>
    </row>
    <row r="200" spans="1:13">
      <c r="A200" s="267">
        <v>191</v>
      </c>
      <c r="B200" s="276" t="s">
        <v>109</v>
      </c>
      <c r="C200" s="277">
        <v>2747.55</v>
      </c>
      <c r="D200" s="278">
        <v>2742.1833333333329</v>
      </c>
      <c r="E200" s="278">
        <v>2724.3666666666659</v>
      </c>
      <c r="F200" s="278">
        <v>2701.1833333333329</v>
      </c>
      <c r="G200" s="278">
        <v>2683.3666666666659</v>
      </c>
      <c r="H200" s="278">
        <v>2765.3666666666659</v>
      </c>
      <c r="I200" s="278">
        <v>2783.1833333333325</v>
      </c>
      <c r="J200" s="278">
        <v>2806.3666666666659</v>
      </c>
      <c r="K200" s="276">
        <v>2760</v>
      </c>
      <c r="L200" s="276">
        <v>2719</v>
      </c>
      <c r="M200" s="276">
        <v>34.122129999999999</v>
      </c>
    </row>
    <row r="201" spans="1:13">
      <c r="A201" s="267">
        <v>192</v>
      </c>
      <c r="B201" s="276" t="s">
        <v>252</v>
      </c>
      <c r="C201" s="277">
        <v>3212.6</v>
      </c>
      <c r="D201" s="278">
        <v>3203.2333333333336</v>
      </c>
      <c r="E201" s="278">
        <v>3171.4666666666672</v>
      </c>
      <c r="F201" s="278">
        <v>3130.3333333333335</v>
      </c>
      <c r="G201" s="278">
        <v>3098.5666666666671</v>
      </c>
      <c r="H201" s="278">
        <v>3244.3666666666672</v>
      </c>
      <c r="I201" s="278">
        <v>3276.1333333333337</v>
      </c>
      <c r="J201" s="278">
        <v>3317.2666666666673</v>
      </c>
      <c r="K201" s="276">
        <v>3235</v>
      </c>
      <c r="L201" s="276">
        <v>3162.1</v>
      </c>
      <c r="M201" s="276">
        <v>2.7453699999999999</v>
      </c>
    </row>
    <row r="202" spans="1:13">
      <c r="A202" s="267">
        <v>193</v>
      </c>
      <c r="B202" s="276" t="s">
        <v>110</v>
      </c>
      <c r="C202" s="277">
        <v>1481</v>
      </c>
      <c r="D202" s="278">
        <v>1472.5999999999997</v>
      </c>
      <c r="E202" s="278">
        <v>1457.4999999999993</v>
      </c>
      <c r="F202" s="278">
        <v>1433.9999999999995</v>
      </c>
      <c r="G202" s="278">
        <v>1418.8999999999992</v>
      </c>
      <c r="H202" s="278">
        <v>1496.0999999999995</v>
      </c>
      <c r="I202" s="278">
        <v>1511.1999999999998</v>
      </c>
      <c r="J202" s="278">
        <v>1534.6999999999996</v>
      </c>
      <c r="K202" s="276">
        <v>1487.7</v>
      </c>
      <c r="L202" s="276">
        <v>1449.1</v>
      </c>
      <c r="M202" s="276">
        <v>101.94078</v>
      </c>
    </row>
    <row r="203" spans="1:13">
      <c r="A203" s="267">
        <v>194</v>
      </c>
      <c r="B203" s="276" t="s">
        <v>253</v>
      </c>
      <c r="C203" s="277">
        <v>718.4</v>
      </c>
      <c r="D203" s="278">
        <v>719.86666666666679</v>
      </c>
      <c r="E203" s="278">
        <v>712.73333333333358</v>
      </c>
      <c r="F203" s="278">
        <v>707.06666666666683</v>
      </c>
      <c r="G203" s="278">
        <v>699.93333333333362</v>
      </c>
      <c r="H203" s="278">
        <v>725.53333333333353</v>
      </c>
      <c r="I203" s="278">
        <v>732.66666666666674</v>
      </c>
      <c r="J203" s="278">
        <v>738.33333333333348</v>
      </c>
      <c r="K203" s="276">
        <v>727</v>
      </c>
      <c r="L203" s="276">
        <v>714.2</v>
      </c>
      <c r="M203" s="276">
        <v>16.073499999999999</v>
      </c>
    </row>
    <row r="204" spans="1:13">
      <c r="A204" s="267">
        <v>195</v>
      </c>
      <c r="B204" s="276" t="s">
        <v>251</v>
      </c>
      <c r="C204" s="277">
        <v>1046.1500000000001</v>
      </c>
      <c r="D204" s="278">
        <v>1048.7333333333333</v>
      </c>
      <c r="E204" s="278">
        <v>1027.5666666666666</v>
      </c>
      <c r="F204" s="278">
        <v>1008.9833333333333</v>
      </c>
      <c r="G204" s="278">
        <v>987.81666666666661</v>
      </c>
      <c r="H204" s="278">
        <v>1067.3166666666666</v>
      </c>
      <c r="I204" s="278">
        <v>1088.4833333333331</v>
      </c>
      <c r="J204" s="278">
        <v>1107.0666666666666</v>
      </c>
      <c r="K204" s="276">
        <v>1069.9000000000001</v>
      </c>
      <c r="L204" s="276">
        <v>1030.1500000000001</v>
      </c>
      <c r="M204" s="276">
        <v>11.34183</v>
      </c>
    </row>
    <row r="205" spans="1:13">
      <c r="A205" s="267">
        <v>196</v>
      </c>
      <c r="B205" s="276" t="s">
        <v>394</v>
      </c>
      <c r="C205" s="277">
        <v>226.6</v>
      </c>
      <c r="D205" s="278">
        <v>228.58333333333334</v>
      </c>
      <c r="E205" s="278">
        <v>223.9666666666667</v>
      </c>
      <c r="F205" s="278">
        <v>221.33333333333334</v>
      </c>
      <c r="G205" s="278">
        <v>216.7166666666667</v>
      </c>
      <c r="H205" s="278">
        <v>231.2166666666667</v>
      </c>
      <c r="I205" s="278">
        <v>235.83333333333331</v>
      </c>
      <c r="J205" s="278">
        <v>238.4666666666667</v>
      </c>
      <c r="K205" s="276">
        <v>233.2</v>
      </c>
      <c r="L205" s="276">
        <v>225.95</v>
      </c>
      <c r="M205" s="276">
        <v>2.06332</v>
      </c>
    </row>
    <row r="206" spans="1:13">
      <c r="A206" s="267">
        <v>197</v>
      </c>
      <c r="B206" s="276" t="s">
        <v>395</v>
      </c>
      <c r="C206" s="277">
        <v>316.8</v>
      </c>
      <c r="D206" s="278">
        <v>316.06666666666666</v>
      </c>
      <c r="E206" s="278">
        <v>305.73333333333335</v>
      </c>
      <c r="F206" s="278">
        <v>294.66666666666669</v>
      </c>
      <c r="G206" s="278">
        <v>284.33333333333337</v>
      </c>
      <c r="H206" s="278">
        <v>327.13333333333333</v>
      </c>
      <c r="I206" s="278">
        <v>337.4666666666667</v>
      </c>
      <c r="J206" s="278">
        <v>348.5333333333333</v>
      </c>
      <c r="K206" s="276">
        <v>326.39999999999998</v>
      </c>
      <c r="L206" s="276">
        <v>305</v>
      </c>
      <c r="M206" s="276">
        <v>3.9376000000000002</v>
      </c>
    </row>
    <row r="207" spans="1:13">
      <c r="A207" s="267">
        <v>198</v>
      </c>
      <c r="B207" s="276" t="s">
        <v>111</v>
      </c>
      <c r="C207" s="277">
        <v>3248.25</v>
      </c>
      <c r="D207" s="278">
        <v>3241.2333333333336</v>
      </c>
      <c r="E207" s="278">
        <v>3187.4666666666672</v>
      </c>
      <c r="F207" s="278">
        <v>3126.6833333333334</v>
      </c>
      <c r="G207" s="278">
        <v>3072.916666666667</v>
      </c>
      <c r="H207" s="278">
        <v>3302.0166666666673</v>
      </c>
      <c r="I207" s="278">
        <v>3355.7833333333338</v>
      </c>
      <c r="J207" s="278">
        <v>3416.5666666666675</v>
      </c>
      <c r="K207" s="276">
        <v>3295</v>
      </c>
      <c r="L207" s="276">
        <v>3180.45</v>
      </c>
      <c r="M207" s="276">
        <v>15.86336</v>
      </c>
    </row>
    <row r="208" spans="1:13">
      <c r="A208" s="267">
        <v>199</v>
      </c>
      <c r="B208" s="276" t="s">
        <v>396</v>
      </c>
      <c r="C208" s="277">
        <v>32.25</v>
      </c>
      <c r="D208" s="278">
        <v>32.6</v>
      </c>
      <c r="E208" s="278">
        <v>31.650000000000006</v>
      </c>
      <c r="F208" s="278">
        <v>31.050000000000004</v>
      </c>
      <c r="G208" s="278">
        <v>30.100000000000009</v>
      </c>
      <c r="H208" s="278">
        <v>33.200000000000003</v>
      </c>
      <c r="I208" s="278">
        <v>34.150000000000006</v>
      </c>
      <c r="J208" s="278">
        <v>34.75</v>
      </c>
      <c r="K208" s="276">
        <v>33.549999999999997</v>
      </c>
      <c r="L208" s="276">
        <v>32</v>
      </c>
      <c r="M208" s="276">
        <v>218.50086999999999</v>
      </c>
    </row>
    <row r="209" spans="1:13">
      <c r="A209" s="267">
        <v>200</v>
      </c>
      <c r="B209" s="276" t="s">
        <v>398</v>
      </c>
      <c r="C209" s="277">
        <v>148.75</v>
      </c>
      <c r="D209" s="278">
        <v>150.26666666666668</v>
      </c>
      <c r="E209" s="278">
        <v>146.03333333333336</v>
      </c>
      <c r="F209" s="278">
        <v>143.31666666666669</v>
      </c>
      <c r="G209" s="278">
        <v>139.08333333333337</v>
      </c>
      <c r="H209" s="278">
        <v>152.98333333333335</v>
      </c>
      <c r="I209" s="278">
        <v>157.21666666666664</v>
      </c>
      <c r="J209" s="278">
        <v>159.93333333333334</v>
      </c>
      <c r="K209" s="276">
        <v>154.5</v>
      </c>
      <c r="L209" s="276">
        <v>147.55000000000001</v>
      </c>
      <c r="M209" s="276">
        <v>2.36863</v>
      </c>
    </row>
    <row r="210" spans="1:13">
      <c r="A210" s="267">
        <v>201</v>
      </c>
      <c r="B210" s="276" t="s">
        <v>114</v>
      </c>
      <c r="C210" s="277">
        <v>264.35000000000002</v>
      </c>
      <c r="D210" s="278">
        <v>265.09999999999997</v>
      </c>
      <c r="E210" s="278">
        <v>259.69999999999993</v>
      </c>
      <c r="F210" s="278">
        <v>255.04999999999995</v>
      </c>
      <c r="G210" s="278">
        <v>249.64999999999992</v>
      </c>
      <c r="H210" s="278">
        <v>269.74999999999994</v>
      </c>
      <c r="I210" s="278">
        <v>275.14999999999992</v>
      </c>
      <c r="J210" s="278">
        <v>279.79999999999995</v>
      </c>
      <c r="K210" s="276">
        <v>270.5</v>
      </c>
      <c r="L210" s="276">
        <v>260.45</v>
      </c>
      <c r="M210" s="276">
        <v>131.36084</v>
      </c>
    </row>
    <row r="211" spans="1:13">
      <c r="A211" s="267">
        <v>202</v>
      </c>
      <c r="B211" s="276" t="s">
        <v>400</v>
      </c>
      <c r="C211" s="277">
        <v>64.75</v>
      </c>
      <c r="D211" s="278">
        <v>64.88333333333334</v>
      </c>
      <c r="E211" s="278">
        <v>62.966666666666683</v>
      </c>
      <c r="F211" s="278">
        <v>61.183333333333344</v>
      </c>
      <c r="G211" s="278">
        <v>59.266666666666687</v>
      </c>
      <c r="H211" s="278">
        <v>66.666666666666686</v>
      </c>
      <c r="I211" s="278">
        <v>68.583333333333343</v>
      </c>
      <c r="J211" s="278">
        <v>70.366666666666674</v>
      </c>
      <c r="K211" s="276">
        <v>66.8</v>
      </c>
      <c r="L211" s="276">
        <v>63.1</v>
      </c>
      <c r="M211" s="276">
        <v>36.019150000000003</v>
      </c>
    </row>
    <row r="212" spans="1:13">
      <c r="A212" s="267">
        <v>203</v>
      </c>
      <c r="B212" s="276" t="s">
        <v>115</v>
      </c>
      <c r="C212" s="277">
        <v>224.9</v>
      </c>
      <c r="D212" s="278">
        <v>225.19999999999996</v>
      </c>
      <c r="E212" s="278">
        <v>221.89999999999992</v>
      </c>
      <c r="F212" s="278">
        <v>218.89999999999995</v>
      </c>
      <c r="G212" s="278">
        <v>215.59999999999991</v>
      </c>
      <c r="H212" s="278">
        <v>228.19999999999993</v>
      </c>
      <c r="I212" s="278">
        <v>231.49999999999994</v>
      </c>
      <c r="J212" s="278">
        <v>234.49999999999994</v>
      </c>
      <c r="K212" s="276">
        <v>228.5</v>
      </c>
      <c r="L212" s="276">
        <v>222.2</v>
      </c>
      <c r="M212" s="276">
        <v>45.116529999999997</v>
      </c>
    </row>
    <row r="213" spans="1:13">
      <c r="A213" s="267">
        <v>204</v>
      </c>
      <c r="B213" s="276" t="s">
        <v>116</v>
      </c>
      <c r="C213" s="277">
        <v>2375.9</v>
      </c>
      <c r="D213" s="278">
        <v>2393.6666666666665</v>
      </c>
      <c r="E213" s="278">
        <v>2354.2333333333331</v>
      </c>
      <c r="F213" s="278">
        <v>2332.5666666666666</v>
      </c>
      <c r="G213" s="278">
        <v>2293.1333333333332</v>
      </c>
      <c r="H213" s="278">
        <v>2415.333333333333</v>
      </c>
      <c r="I213" s="278">
        <v>2454.7666666666664</v>
      </c>
      <c r="J213" s="278">
        <v>2476.4333333333329</v>
      </c>
      <c r="K213" s="276">
        <v>2433.1</v>
      </c>
      <c r="L213" s="276">
        <v>2372</v>
      </c>
      <c r="M213" s="276">
        <v>20.367080000000001</v>
      </c>
    </row>
    <row r="214" spans="1:13">
      <c r="A214" s="267">
        <v>205</v>
      </c>
      <c r="B214" s="276" t="s">
        <v>254</v>
      </c>
      <c r="C214" s="277">
        <v>290.64999999999998</v>
      </c>
      <c r="D214" s="278">
        <v>293.21666666666664</v>
      </c>
      <c r="E214" s="278">
        <v>283.43333333333328</v>
      </c>
      <c r="F214" s="278">
        <v>276.21666666666664</v>
      </c>
      <c r="G214" s="278">
        <v>266.43333333333328</v>
      </c>
      <c r="H214" s="278">
        <v>300.43333333333328</v>
      </c>
      <c r="I214" s="278">
        <v>310.2166666666667</v>
      </c>
      <c r="J214" s="278">
        <v>317.43333333333328</v>
      </c>
      <c r="K214" s="276">
        <v>303</v>
      </c>
      <c r="L214" s="276">
        <v>286</v>
      </c>
      <c r="M214" s="276">
        <v>14.55335</v>
      </c>
    </row>
    <row r="215" spans="1:13">
      <c r="A215" s="267">
        <v>206</v>
      </c>
      <c r="B215" s="276" t="s">
        <v>401</v>
      </c>
      <c r="C215" s="277">
        <v>40004.15</v>
      </c>
      <c r="D215" s="278">
        <v>40368.366666666669</v>
      </c>
      <c r="E215" s="278">
        <v>39337.78333333334</v>
      </c>
      <c r="F215" s="278">
        <v>38671.416666666672</v>
      </c>
      <c r="G215" s="278">
        <v>37640.833333333343</v>
      </c>
      <c r="H215" s="278">
        <v>41034.733333333337</v>
      </c>
      <c r="I215" s="278">
        <v>42065.316666666666</v>
      </c>
      <c r="J215" s="278">
        <v>42731.683333333334</v>
      </c>
      <c r="K215" s="276">
        <v>41398.949999999997</v>
      </c>
      <c r="L215" s="276">
        <v>39702</v>
      </c>
      <c r="M215" s="276">
        <v>0.1028</v>
      </c>
    </row>
    <row r="216" spans="1:13">
      <c r="A216" s="267">
        <v>207</v>
      </c>
      <c r="B216" s="276" t="s">
        <v>397</v>
      </c>
      <c r="C216" s="277">
        <v>49.05</v>
      </c>
      <c r="D216" s="278">
        <v>49.20000000000001</v>
      </c>
      <c r="E216" s="278">
        <v>48.550000000000018</v>
      </c>
      <c r="F216" s="278">
        <v>48.050000000000011</v>
      </c>
      <c r="G216" s="278">
        <v>47.40000000000002</v>
      </c>
      <c r="H216" s="278">
        <v>49.700000000000017</v>
      </c>
      <c r="I216" s="278">
        <v>50.350000000000009</v>
      </c>
      <c r="J216" s="278">
        <v>50.850000000000016</v>
      </c>
      <c r="K216" s="276">
        <v>49.85</v>
      </c>
      <c r="L216" s="276">
        <v>48.7</v>
      </c>
      <c r="M216" s="276">
        <v>31.001259999999998</v>
      </c>
    </row>
    <row r="217" spans="1:13">
      <c r="A217" s="267">
        <v>208</v>
      </c>
      <c r="B217" s="276" t="s">
        <v>255</v>
      </c>
      <c r="C217" s="277">
        <v>42.7</v>
      </c>
      <c r="D217" s="278">
        <v>42.583333333333336</v>
      </c>
      <c r="E217" s="278">
        <v>41.666666666666671</v>
      </c>
      <c r="F217" s="278">
        <v>40.633333333333333</v>
      </c>
      <c r="G217" s="278">
        <v>39.716666666666669</v>
      </c>
      <c r="H217" s="278">
        <v>43.616666666666674</v>
      </c>
      <c r="I217" s="278">
        <v>44.533333333333346</v>
      </c>
      <c r="J217" s="278">
        <v>45.566666666666677</v>
      </c>
      <c r="K217" s="276">
        <v>43.5</v>
      </c>
      <c r="L217" s="276">
        <v>41.55</v>
      </c>
      <c r="M217" s="276">
        <v>19.143229999999999</v>
      </c>
    </row>
    <row r="218" spans="1:13">
      <c r="A218" s="267">
        <v>209</v>
      </c>
      <c r="B218" s="276" t="s">
        <v>415</v>
      </c>
      <c r="C218" s="277">
        <v>85.15</v>
      </c>
      <c r="D218" s="278">
        <v>85.766666666666666</v>
      </c>
      <c r="E218" s="278">
        <v>82.783333333333331</v>
      </c>
      <c r="F218" s="278">
        <v>80.416666666666671</v>
      </c>
      <c r="G218" s="278">
        <v>77.433333333333337</v>
      </c>
      <c r="H218" s="278">
        <v>88.133333333333326</v>
      </c>
      <c r="I218" s="278">
        <v>91.116666666666646</v>
      </c>
      <c r="J218" s="278">
        <v>93.48333333333332</v>
      </c>
      <c r="K218" s="276">
        <v>88.75</v>
      </c>
      <c r="L218" s="276">
        <v>83.4</v>
      </c>
      <c r="M218" s="276">
        <v>99.147469999999998</v>
      </c>
    </row>
    <row r="219" spans="1:13">
      <c r="A219" s="267">
        <v>210</v>
      </c>
      <c r="B219" s="276" t="s">
        <v>117</v>
      </c>
      <c r="C219" s="277">
        <v>234.85</v>
      </c>
      <c r="D219" s="278">
        <v>234.86666666666667</v>
      </c>
      <c r="E219" s="278">
        <v>228.98333333333335</v>
      </c>
      <c r="F219" s="278">
        <v>223.11666666666667</v>
      </c>
      <c r="G219" s="278">
        <v>217.23333333333335</v>
      </c>
      <c r="H219" s="278">
        <v>240.73333333333335</v>
      </c>
      <c r="I219" s="278">
        <v>246.61666666666667</v>
      </c>
      <c r="J219" s="278">
        <v>252.48333333333335</v>
      </c>
      <c r="K219" s="276">
        <v>240.75</v>
      </c>
      <c r="L219" s="276">
        <v>229</v>
      </c>
      <c r="M219" s="276">
        <v>166.62381999999999</v>
      </c>
    </row>
    <row r="220" spans="1:13">
      <c r="A220" s="267">
        <v>211</v>
      </c>
      <c r="B220" s="276" t="s">
        <v>118</v>
      </c>
      <c r="C220" s="277">
        <v>548</v>
      </c>
      <c r="D220" s="278">
        <v>545.25</v>
      </c>
      <c r="E220" s="278">
        <v>539.85</v>
      </c>
      <c r="F220" s="278">
        <v>531.70000000000005</v>
      </c>
      <c r="G220" s="278">
        <v>526.30000000000007</v>
      </c>
      <c r="H220" s="278">
        <v>553.4</v>
      </c>
      <c r="I220" s="278">
        <v>558.80000000000007</v>
      </c>
      <c r="J220" s="278">
        <v>566.94999999999993</v>
      </c>
      <c r="K220" s="276">
        <v>550.65</v>
      </c>
      <c r="L220" s="276">
        <v>537.1</v>
      </c>
      <c r="M220" s="276">
        <v>163.88310000000001</v>
      </c>
    </row>
    <row r="221" spans="1:13">
      <c r="A221" s="267">
        <v>213</v>
      </c>
      <c r="B221" s="276" t="s">
        <v>256</v>
      </c>
      <c r="C221" s="277">
        <v>1565.95</v>
      </c>
      <c r="D221" s="278">
        <v>1579.8833333333334</v>
      </c>
      <c r="E221" s="278">
        <v>1542.8666666666668</v>
      </c>
      <c r="F221" s="278">
        <v>1519.7833333333333</v>
      </c>
      <c r="G221" s="278">
        <v>1482.7666666666667</v>
      </c>
      <c r="H221" s="278">
        <v>1602.9666666666669</v>
      </c>
      <c r="I221" s="278">
        <v>1639.9833333333338</v>
      </c>
      <c r="J221" s="278">
        <v>1663.0666666666671</v>
      </c>
      <c r="K221" s="276">
        <v>1616.9</v>
      </c>
      <c r="L221" s="276">
        <v>1556.8</v>
      </c>
      <c r="M221" s="276">
        <v>4.5193300000000001</v>
      </c>
    </row>
    <row r="222" spans="1:13">
      <c r="A222" s="267">
        <v>214</v>
      </c>
      <c r="B222" s="276" t="s">
        <v>119</v>
      </c>
      <c r="C222" s="277">
        <v>521.65</v>
      </c>
      <c r="D222" s="278">
        <v>521.98333333333335</v>
      </c>
      <c r="E222" s="278">
        <v>517.9666666666667</v>
      </c>
      <c r="F222" s="278">
        <v>514.2833333333333</v>
      </c>
      <c r="G222" s="278">
        <v>510.26666666666665</v>
      </c>
      <c r="H222" s="278">
        <v>525.66666666666674</v>
      </c>
      <c r="I222" s="278">
        <v>529.68333333333339</v>
      </c>
      <c r="J222" s="278">
        <v>533.36666666666679</v>
      </c>
      <c r="K222" s="276">
        <v>526</v>
      </c>
      <c r="L222" s="276">
        <v>518.29999999999995</v>
      </c>
      <c r="M222" s="276">
        <v>7.2306100000000004</v>
      </c>
    </row>
    <row r="223" spans="1:13">
      <c r="A223" s="267">
        <v>215</v>
      </c>
      <c r="B223" s="276" t="s">
        <v>403</v>
      </c>
      <c r="C223" s="277">
        <v>2981.75</v>
      </c>
      <c r="D223" s="278">
        <v>3022.1333333333332</v>
      </c>
      <c r="E223" s="278">
        <v>2906.3666666666663</v>
      </c>
      <c r="F223" s="278">
        <v>2830.9833333333331</v>
      </c>
      <c r="G223" s="278">
        <v>2715.2166666666662</v>
      </c>
      <c r="H223" s="278">
        <v>3097.5166666666664</v>
      </c>
      <c r="I223" s="278">
        <v>3213.2833333333328</v>
      </c>
      <c r="J223" s="278">
        <v>3288.6666666666665</v>
      </c>
      <c r="K223" s="276">
        <v>3137.9</v>
      </c>
      <c r="L223" s="276">
        <v>2946.75</v>
      </c>
      <c r="M223" s="276">
        <v>0.13916000000000001</v>
      </c>
    </row>
    <row r="224" spans="1:13">
      <c r="A224" s="267">
        <v>216</v>
      </c>
      <c r="B224" s="276" t="s">
        <v>257</v>
      </c>
      <c r="C224" s="277">
        <v>32.15</v>
      </c>
      <c r="D224" s="278">
        <v>31.733333333333331</v>
      </c>
      <c r="E224" s="278">
        <v>31.016666666666659</v>
      </c>
      <c r="F224" s="278">
        <v>29.883333333333329</v>
      </c>
      <c r="G224" s="278">
        <v>29.166666666666657</v>
      </c>
      <c r="H224" s="278">
        <v>32.86666666666666</v>
      </c>
      <c r="I224" s="278">
        <v>33.583333333333336</v>
      </c>
      <c r="J224" s="278">
        <v>34.716666666666661</v>
      </c>
      <c r="K224" s="276">
        <v>32.450000000000003</v>
      </c>
      <c r="L224" s="276">
        <v>30.6</v>
      </c>
      <c r="M224" s="276">
        <v>130.42312999999999</v>
      </c>
    </row>
    <row r="225" spans="1:13">
      <c r="A225" s="267">
        <v>217</v>
      </c>
      <c r="B225" s="276" t="s">
        <v>120</v>
      </c>
      <c r="C225" s="277">
        <v>12.1</v>
      </c>
      <c r="D225" s="278">
        <v>11.883333333333335</v>
      </c>
      <c r="E225" s="278">
        <v>11.516666666666669</v>
      </c>
      <c r="F225" s="278">
        <v>10.933333333333335</v>
      </c>
      <c r="G225" s="278">
        <v>10.56666666666667</v>
      </c>
      <c r="H225" s="278">
        <v>12.466666666666669</v>
      </c>
      <c r="I225" s="278">
        <v>12.833333333333332</v>
      </c>
      <c r="J225" s="278">
        <v>13.416666666666668</v>
      </c>
      <c r="K225" s="276">
        <v>12.25</v>
      </c>
      <c r="L225" s="276">
        <v>11.3</v>
      </c>
      <c r="M225" s="276">
        <v>3891.4692100000002</v>
      </c>
    </row>
    <row r="226" spans="1:13">
      <c r="A226" s="267">
        <v>218</v>
      </c>
      <c r="B226" s="276" t="s">
        <v>404</v>
      </c>
      <c r="C226" s="277">
        <v>43.75</v>
      </c>
      <c r="D226" s="278">
        <v>43.483333333333327</v>
      </c>
      <c r="E226" s="278">
        <v>41.966666666666654</v>
      </c>
      <c r="F226" s="278">
        <v>40.18333333333333</v>
      </c>
      <c r="G226" s="278">
        <v>38.666666666666657</v>
      </c>
      <c r="H226" s="278">
        <v>45.266666666666652</v>
      </c>
      <c r="I226" s="278">
        <v>46.783333333333317</v>
      </c>
      <c r="J226" s="278">
        <v>48.566666666666649</v>
      </c>
      <c r="K226" s="276">
        <v>45</v>
      </c>
      <c r="L226" s="276">
        <v>41.7</v>
      </c>
      <c r="M226" s="276">
        <v>224.48868999999999</v>
      </c>
    </row>
    <row r="227" spans="1:13">
      <c r="A227" s="267">
        <v>219</v>
      </c>
      <c r="B227" s="276" t="s">
        <v>121</v>
      </c>
      <c r="C227" s="277">
        <v>47.15</v>
      </c>
      <c r="D227" s="278">
        <v>46.366666666666667</v>
      </c>
      <c r="E227" s="278">
        <v>44.283333333333331</v>
      </c>
      <c r="F227" s="278">
        <v>41.416666666666664</v>
      </c>
      <c r="G227" s="278">
        <v>39.333333333333329</v>
      </c>
      <c r="H227" s="278">
        <v>49.233333333333334</v>
      </c>
      <c r="I227" s="278">
        <v>51.316666666666663</v>
      </c>
      <c r="J227" s="278">
        <v>54.183333333333337</v>
      </c>
      <c r="K227" s="276">
        <v>48.45</v>
      </c>
      <c r="L227" s="276">
        <v>43.5</v>
      </c>
      <c r="M227" s="276">
        <v>905.21254999999996</v>
      </c>
    </row>
    <row r="228" spans="1:13">
      <c r="A228" s="267">
        <v>220</v>
      </c>
      <c r="B228" s="276" t="s">
        <v>416</v>
      </c>
      <c r="C228" s="277">
        <v>225.75</v>
      </c>
      <c r="D228" s="278">
        <v>225.25</v>
      </c>
      <c r="E228" s="278">
        <v>222.8</v>
      </c>
      <c r="F228" s="278">
        <v>219.85000000000002</v>
      </c>
      <c r="G228" s="278">
        <v>217.40000000000003</v>
      </c>
      <c r="H228" s="278">
        <v>228.2</v>
      </c>
      <c r="I228" s="278">
        <v>230.64999999999998</v>
      </c>
      <c r="J228" s="278">
        <v>233.59999999999997</v>
      </c>
      <c r="K228" s="276">
        <v>227.7</v>
      </c>
      <c r="L228" s="276">
        <v>222.3</v>
      </c>
      <c r="M228" s="276">
        <v>10.015940000000001</v>
      </c>
    </row>
    <row r="229" spans="1:13">
      <c r="A229" s="267">
        <v>221</v>
      </c>
      <c r="B229" s="276" t="s">
        <v>405</v>
      </c>
      <c r="C229" s="277">
        <v>1221.8</v>
      </c>
      <c r="D229" s="278">
        <v>1210.1833333333334</v>
      </c>
      <c r="E229" s="278">
        <v>1195.3666666666668</v>
      </c>
      <c r="F229" s="278">
        <v>1168.9333333333334</v>
      </c>
      <c r="G229" s="278">
        <v>1154.1166666666668</v>
      </c>
      <c r="H229" s="278">
        <v>1236.6166666666668</v>
      </c>
      <c r="I229" s="278">
        <v>1251.4333333333334</v>
      </c>
      <c r="J229" s="278">
        <v>1277.8666666666668</v>
      </c>
      <c r="K229" s="276">
        <v>1225</v>
      </c>
      <c r="L229" s="276">
        <v>1183.75</v>
      </c>
      <c r="M229" s="276">
        <v>0.54805999999999999</v>
      </c>
    </row>
    <row r="230" spans="1:13">
      <c r="A230" s="267">
        <v>222</v>
      </c>
      <c r="B230" s="276" t="s">
        <v>406</v>
      </c>
      <c r="C230" s="277">
        <v>9.9499999999999993</v>
      </c>
      <c r="D230" s="278">
        <v>10</v>
      </c>
      <c r="E230" s="278">
        <v>9.8000000000000007</v>
      </c>
      <c r="F230" s="278">
        <v>9.65</v>
      </c>
      <c r="G230" s="278">
        <v>9.4500000000000011</v>
      </c>
      <c r="H230" s="278">
        <v>10.15</v>
      </c>
      <c r="I230" s="278">
        <v>10.35</v>
      </c>
      <c r="J230" s="278">
        <v>10.5</v>
      </c>
      <c r="K230" s="276">
        <v>10.199999999999999</v>
      </c>
      <c r="L230" s="276">
        <v>9.85</v>
      </c>
      <c r="M230" s="276">
        <v>43.355289999999997</v>
      </c>
    </row>
    <row r="231" spans="1:13">
      <c r="A231" s="267">
        <v>223</v>
      </c>
      <c r="B231" s="276" t="s">
        <v>122</v>
      </c>
      <c r="C231" s="277">
        <v>567.20000000000005</v>
      </c>
      <c r="D231" s="278">
        <v>564.93333333333339</v>
      </c>
      <c r="E231" s="278">
        <v>556.91666666666674</v>
      </c>
      <c r="F231" s="278">
        <v>546.63333333333333</v>
      </c>
      <c r="G231" s="278">
        <v>538.61666666666667</v>
      </c>
      <c r="H231" s="278">
        <v>575.21666666666681</v>
      </c>
      <c r="I231" s="278">
        <v>583.23333333333346</v>
      </c>
      <c r="J231" s="278">
        <v>593.51666666666688</v>
      </c>
      <c r="K231" s="276">
        <v>572.95000000000005</v>
      </c>
      <c r="L231" s="276">
        <v>554.65</v>
      </c>
      <c r="M231" s="276">
        <v>36.827280000000002</v>
      </c>
    </row>
    <row r="232" spans="1:13">
      <c r="A232" s="267">
        <v>224</v>
      </c>
      <c r="B232" s="276" t="s">
        <v>407</v>
      </c>
      <c r="C232" s="277">
        <v>116.05</v>
      </c>
      <c r="D232" s="278">
        <v>115.58333333333333</v>
      </c>
      <c r="E232" s="278">
        <v>113.51666666666665</v>
      </c>
      <c r="F232" s="278">
        <v>110.98333333333332</v>
      </c>
      <c r="G232" s="278">
        <v>108.91666666666664</v>
      </c>
      <c r="H232" s="278">
        <v>118.11666666666666</v>
      </c>
      <c r="I232" s="278">
        <v>120.18333333333335</v>
      </c>
      <c r="J232" s="278">
        <v>122.71666666666667</v>
      </c>
      <c r="K232" s="276">
        <v>117.65</v>
      </c>
      <c r="L232" s="276">
        <v>113.05</v>
      </c>
      <c r="M232" s="276">
        <v>5.4110500000000004</v>
      </c>
    </row>
    <row r="233" spans="1:13">
      <c r="A233" s="267">
        <v>225</v>
      </c>
      <c r="B233" s="276" t="s">
        <v>1603</v>
      </c>
      <c r="C233" s="277">
        <v>1058.95</v>
      </c>
      <c r="D233" s="278">
        <v>1061.7166666666667</v>
      </c>
      <c r="E233" s="278">
        <v>1050.8833333333334</v>
      </c>
      <c r="F233" s="278">
        <v>1042.8166666666668</v>
      </c>
      <c r="G233" s="278">
        <v>1031.9833333333336</v>
      </c>
      <c r="H233" s="278">
        <v>1069.7833333333333</v>
      </c>
      <c r="I233" s="278">
        <v>1080.6166666666663</v>
      </c>
      <c r="J233" s="278">
        <v>1088.6833333333332</v>
      </c>
      <c r="K233" s="276">
        <v>1072.55</v>
      </c>
      <c r="L233" s="276">
        <v>1053.6500000000001</v>
      </c>
      <c r="M233" s="276">
        <v>0.25529000000000002</v>
      </c>
    </row>
    <row r="234" spans="1:13">
      <c r="A234" s="267">
        <v>226</v>
      </c>
      <c r="B234" s="276" t="s">
        <v>260</v>
      </c>
      <c r="C234" s="277">
        <v>123.25</v>
      </c>
      <c r="D234" s="278">
        <v>123.78333333333335</v>
      </c>
      <c r="E234" s="278">
        <v>122.26666666666669</v>
      </c>
      <c r="F234" s="278">
        <v>121.28333333333335</v>
      </c>
      <c r="G234" s="278">
        <v>119.76666666666669</v>
      </c>
      <c r="H234" s="278">
        <v>124.76666666666669</v>
      </c>
      <c r="I234" s="278">
        <v>126.28333333333335</v>
      </c>
      <c r="J234" s="278">
        <v>127.26666666666669</v>
      </c>
      <c r="K234" s="276">
        <v>125.3</v>
      </c>
      <c r="L234" s="276">
        <v>122.8</v>
      </c>
      <c r="M234" s="276">
        <v>10.220280000000001</v>
      </c>
    </row>
    <row r="235" spans="1:13">
      <c r="A235" s="267">
        <v>227</v>
      </c>
      <c r="B235" s="276" t="s">
        <v>412</v>
      </c>
      <c r="C235" s="277">
        <v>168.5</v>
      </c>
      <c r="D235" s="278">
        <v>168.85</v>
      </c>
      <c r="E235" s="278">
        <v>165.7</v>
      </c>
      <c r="F235" s="278">
        <v>162.9</v>
      </c>
      <c r="G235" s="278">
        <v>159.75</v>
      </c>
      <c r="H235" s="278">
        <v>171.64999999999998</v>
      </c>
      <c r="I235" s="278">
        <v>174.8</v>
      </c>
      <c r="J235" s="278">
        <v>177.59999999999997</v>
      </c>
      <c r="K235" s="276">
        <v>172</v>
      </c>
      <c r="L235" s="276">
        <v>166.05</v>
      </c>
      <c r="M235" s="276">
        <v>29.86448</v>
      </c>
    </row>
    <row r="236" spans="1:13">
      <c r="A236" s="267">
        <v>228</v>
      </c>
      <c r="B236" s="276" t="s">
        <v>1615</v>
      </c>
      <c r="C236" s="277">
        <v>8217.4500000000007</v>
      </c>
      <c r="D236" s="278">
        <v>8170.25</v>
      </c>
      <c r="E236" s="278">
        <v>8066.5499999999993</v>
      </c>
      <c r="F236" s="278">
        <v>7915.65</v>
      </c>
      <c r="G236" s="278">
        <v>7811.9499999999989</v>
      </c>
      <c r="H236" s="278">
        <v>8321.15</v>
      </c>
      <c r="I236" s="278">
        <v>8424.85</v>
      </c>
      <c r="J236" s="278">
        <v>8575.75</v>
      </c>
      <c r="K236" s="276">
        <v>8273.9500000000007</v>
      </c>
      <c r="L236" s="276">
        <v>8019.35</v>
      </c>
      <c r="M236" s="276">
        <v>2.4420799999999998</v>
      </c>
    </row>
    <row r="237" spans="1:13">
      <c r="A237" s="267">
        <v>229</v>
      </c>
      <c r="B237" s="276" t="s">
        <v>259</v>
      </c>
      <c r="C237" s="277">
        <v>91.75</v>
      </c>
      <c r="D237" s="278">
        <v>90.2</v>
      </c>
      <c r="E237" s="278">
        <v>86.9</v>
      </c>
      <c r="F237" s="278">
        <v>82.05</v>
      </c>
      <c r="G237" s="278">
        <v>78.75</v>
      </c>
      <c r="H237" s="278">
        <v>95.050000000000011</v>
      </c>
      <c r="I237" s="278">
        <v>98.35</v>
      </c>
      <c r="J237" s="278">
        <v>103.20000000000002</v>
      </c>
      <c r="K237" s="276">
        <v>93.5</v>
      </c>
      <c r="L237" s="276">
        <v>85.35</v>
      </c>
      <c r="M237" s="276">
        <v>88.673029999999997</v>
      </c>
    </row>
    <row r="238" spans="1:13">
      <c r="A238" s="267">
        <v>230</v>
      </c>
      <c r="B238" s="276" t="s">
        <v>123</v>
      </c>
      <c r="C238" s="277">
        <v>1680</v>
      </c>
      <c r="D238" s="278">
        <v>1694.5166666666667</v>
      </c>
      <c r="E238" s="278">
        <v>1662.0333333333333</v>
      </c>
      <c r="F238" s="278">
        <v>1644.0666666666666</v>
      </c>
      <c r="G238" s="278">
        <v>1611.5833333333333</v>
      </c>
      <c r="H238" s="278">
        <v>1712.4833333333333</v>
      </c>
      <c r="I238" s="278">
        <v>1744.9666666666665</v>
      </c>
      <c r="J238" s="278">
        <v>1762.9333333333334</v>
      </c>
      <c r="K238" s="276">
        <v>1727</v>
      </c>
      <c r="L238" s="276">
        <v>1676.55</v>
      </c>
      <c r="M238" s="276">
        <v>10.39105</v>
      </c>
    </row>
    <row r="239" spans="1:13">
      <c r="A239" s="267">
        <v>231</v>
      </c>
      <c r="B239" s="276" t="s">
        <v>1622</v>
      </c>
      <c r="C239" s="277">
        <v>318</v>
      </c>
      <c r="D239" s="278">
        <v>319.34999999999997</v>
      </c>
      <c r="E239" s="278">
        <v>312.69999999999993</v>
      </c>
      <c r="F239" s="278">
        <v>307.39999999999998</v>
      </c>
      <c r="G239" s="278">
        <v>300.74999999999994</v>
      </c>
      <c r="H239" s="278">
        <v>324.64999999999992</v>
      </c>
      <c r="I239" s="278">
        <v>331.2999999999999</v>
      </c>
      <c r="J239" s="278">
        <v>336.59999999999991</v>
      </c>
      <c r="K239" s="276">
        <v>326</v>
      </c>
      <c r="L239" s="276">
        <v>314.05</v>
      </c>
      <c r="M239" s="276">
        <v>1.4075200000000001</v>
      </c>
    </row>
    <row r="240" spans="1:13">
      <c r="A240" s="267">
        <v>232</v>
      </c>
      <c r="B240" s="276" t="s">
        <v>418</v>
      </c>
      <c r="C240" s="277">
        <v>327.64999999999998</v>
      </c>
      <c r="D240" s="278">
        <v>328.33333333333331</v>
      </c>
      <c r="E240" s="278">
        <v>322.31666666666661</v>
      </c>
      <c r="F240" s="278">
        <v>316.98333333333329</v>
      </c>
      <c r="G240" s="278">
        <v>310.96666666666658</v>
      </c>
      <c r="H240" s="278">
        <v>333.66666666666663</v>
      </c>
      <c r="I240" s="278">
        <v>339.68333333333339</v>
      </c>
      <c r="J240" s="278">
        <v>345.01666666666665</v>
      </c>
      <c r="K240" s="276">
        <v>334.35</v>
      </c>
      <c r="L240" s="276">
        <v>323</v>
      </c>
      <c r="M240" s="276">
        <v>0.26373999999999997</v>
      </c>
    </row>
    <row r="241" spans="1:13">
      <c r="A241" s="267">
        <v>233</v>
      </c>
      <c r="B241" s="276" t="s">
        <v>124</v>
      </c>
      <c r="C241" s="277">
        <v>927.65</v>
      </c>
      <c r="D241" s="278">
        <v>925.23333333333323</v>
      </c>
      <c r="E241" s="278">
        <v>908.96666666666647</v>
      </c>
      <c r="F241" s="278">
        <v>890.28333333333319</v>
      </c>
      <c r="G241" s="278">
        <v>874.01666666666642</v>
      </c>
      <c r="H241" s="278">
        <v>943.91666666666652</v>
      </c>
      <c r="I241" s="278">
        <v>960.18333333333317</v>
      </c>
      <c r="J241" s="278">
        <v>978.86666666666656</v>
      </c>
      <c r="K241" s="276">
        <v>941.5</v>
      </c>
      <c r="L241" s="276">
        <v>906.55</v>
      </c>
      <c r="M241" s="276">
        <v>88.053299999999993</v>
      </c>
    </row>
    <row r="242" spans="1:13">
      <c r="A242" s="267">
        <v>234</v>
      </c>
      <c r="B242" s="276" t="s">
        <v>419</v>
      </c>
      <c r="C242" s="277">
        <v>83.45</v>
      </c>
      <c r="D242" s="278">
        <v>82.899999999999991</v>
      </c>
      <c r="E242" s="278">
        <v>81.799999999999983</v>
      </c>
      <c r="F242" s="278">
        <v>80.149999999999991</v>
      </c>
      <c r="G242" s="278">
        <v>79.049999999999983</v>
      </c>
      <c r="H242" s="278">
        <v>84.549999999999983</v>
      </c>
      <c r="I242" s="278">
        <v>85.649999999999977</v>
      </c>
      <c r="J242" s="278">
        <v>87.299999999999983</v>
      </c>
      <c r="K242" s="276">
        <v>84</v>
      </c>
      <c r="L242" s="276">
        <v>81.25</v>
      </c>
      <c r="M242" s="276">
        <v>3.4945499999999998</v>
      </c>
    </row>
    <row r="243" spans="1:13">
      <c r="A243" s="267">
        <v>235</v>
      </c>
      <c r="B243" s="276" t="s">
        <v>3647</v>
      </c>
      <c r="C243" s="277">
        <v>261.35000000000002</v>
      </c>
      <c r="D243" s="278">
        <v>262.38333333333338</v>
      </c>
      <c r="E243" s="278">
        <v>256.41666666666674</v>
      </c>
      <c r="F243" s="278">
        <v>251.48333333333335</v>
      </c>
      <c r="G243" s="278">
        <v>245.51666666666671</v>
      </c>
      <c r="H243" s="278">
        <v>267.31666666666678</v>
      </c>
      <c r="I243" s="278">
        <v>273.28333333333336</v>
      </c>
      <c r="J243" s="278">
        <v>278.21666666666681</v>
      </c>
      <c r="K243" s="276">
        <v>268.35000000000002</v>
      </c>
      <c r="L243" s="276">
        <v>257.45</v>
      </c>
      <c r="M243" s="276">
        <v>63.51455</v>
      </c>
    </row>
    <row r="244" spans="1:13">
      <c r="A244" s="267">
        <v>236</v>
      </c>
      <c r="B244" s="276" t="s">
        <v>126</v>
      </c>
      <c r="C244" s="277">
        <v>1371.75</v>
      </c>
      <c r="D244" s="278">
        <v>1369.9166666666667</v>
      </c>
      <c r="E244" s="278">
        <v>1361.8333333333335</v>
      </c>
      <c r="F244" s="278">
        <v>1351.9166666666667</v>
      </c>
      <c r="G244" s="278">
        <v>1343.8333333333335</v>
      </c>
      <c r="H244" s="278">
        <v>1379.8333333333335</v>
      </c>
      <c r="I244" s="278">
        <v>1387.916666666667</v>
      </c>
      <c r="J244" s="278">
        <v>1397.8333333333335</v>
      </c>
      <c r="K244" s="276">
        <v>1378</v>
      </c>
      <c r="L244" s="276">
        <v>1360</v>
      </c>
      <c r="M244" s="276">
        <v>83.098680000000002</v>
      </c>
    </row>
    <row r="245" spans="1:13">
      <c r="A245" s="267">
        <v>237</v>
      </c>
      <c r="B245" s="276" t="s">
        <v>1645</v>
      </c>
      <c r="C245" s="277">
        <v>731.25</v>
      </c>
      <c r="D245" s="278">
        <v>738.65</v>
      </c>
      <c r="E245" s="278">
        <v>713.3</v>
      </c>
      <c r="F245" s="278">
        <v>695.35</v>
      </c>
      <c r="G245" s="278">
        <v>670</v>
      </c>
      <c r="H245" s="278">
        <v>756.59999999999991</v>
      </c>
      <c r="I245" s="278">
        <v>781.95</v>
      </c>
      <c r="J245" s="278">
        <v>799.89999999999986</v>
      </c>
      <c r="K245" s="276">
        <v>764</v>
      </c>
      <c r="L245" s="276">
        <v>720.7</v>
      </c>
      <c r="M245" s="276">
        <v>1.50606</v>
      </c>
    </row>
    <row r="246" spans="1:13">
      <c r="A246" s="267">
        <v>238</v>
      </c>
      <c r="B246" s="276" t="s">
        <v>420</v>
      </c>
      <c r="C246" s="277">
        <v>340.25</v>
      </c>
      <c r="D246" s="278">
        <v>339.8</v>
      </c>
      <c r="E246" s="278">
        <v>336.1</v>
      </c>
      <c r="F246" s="278">
        <v>331.95</v>
      </c>
      <c r="G246" s="278">
        <v>328.25</v>
      </c>
      <c r="H246" s="278">
        <v>343.95000000000005</v>
      </c>
      <c r="I246" s="278">
        <v>347.65</v>
      </c>
      <c r="J246" s="278">
        <v>351.80000000000007</v>
      </c>
      <c r="K246" s="276">
        <v>343.5</v>
      </c>
      <c r="L246" s="276">
        <v>335.65</v>
      </c>
      <c r="M246" s="276">
        <v>15.50723</v>
      </c>
    </row>
    <row r="247" spans="1:13">
      <c r="A247" s="267">
        <v>239</v>
      </c>
      <c r="B247" s="276" t="s">
        <v>421</v>
      </c>
      <c r="C247" s="277">
        <v>336.4</v>
      </c>
      <c r="D247" s="278">
        <v>340.59999999999997</v>
      </c>
      <c r="E247" s="278">
        <v>328.59999999999991</v>
      </c>
      <c r="F247" s="278">
        <v>320.79999999999995</v>
      </c>
      <c r="G247" s="278">
        <v>308.7999999999999</v>
      </c>
      <c r="H247" s="278">
        <v>348.39999999999992</v>
      </c>
      <c r="I247" s="278">
        <v>360.40000000000003</v>
      </c>
      <c r="J247" s="278">
        <v>368.19999999999993</v>
      </c>
      <c r="K247" s="276">
        <v>352.6</v>
      </c>
      <c r="L247" s="276">
        <v>332.8</v>
      </c>
      <c r="M247" s="276">
        <v>2.49248</v>
      </c>
    </row>
    <row r="248" spans="1:13">
      <c r="A248" s="267">
        <v>240</v>
      </c>
      <c r="B248" s="276" t="s">
        <v>417</v>
      </c>
      <c r="C248" s="277">
        <v>11.5</v>
      </c>
      <c r="D248" s="278">
        <v>11.366666666666667</v>
      </c>
      <c r="E248" s="278">
        <v>11.033333333333335</v>
      </c>
      <c r="F248" s="278">
        <v>10.566666666666668</v>
      </c>
      <c r="G248" s="278">
        <v>10.233333333333336</v>
      </c>
      <c r="H248" s="278">
        <v>11.833333333333334</v>
      </c>
      <c r="I248" s="278">
        <v>12.166666666666666</v>
      </c>
      <c r="J248" s="278">
        <v>12.633333333333333</v>
      </c>
      <c r="K248" s="276">
        <v>11.7</v>
      </c>
      <c r="L248" s="276">
        <v>10.9</v>
      </c>
      <c r="M248" s="276">
        <v>77.087549999999993</v>
      </c>
    </row>
    <row r="249" spans="1:13">
      <c r="A249" s="267">
        <v>241</v>
      </c>
      <c r="B249" s="276" t="s">
        <v>127</v>
      </c>
      <c r="C249" s="277">
        <v>97.95</v>
      </c>
      <c r="D249" s="278">
        <v>97.5</v>
      </c>
      <c r="E249" s="278">
        <v>95.65</v>
      </c>
      <c r="F249" s="278">
        <v>93.350000000000009</v>
      </c>
      <c r="G249" s="278">
        <v>91.500000000000014</v>
      </c>
      <c r="H249" s="278">
        <v>99.8</v>
      </c>
      <c r="I249" s="278">
        <v>101.64999999999999</v>
      </c>
      <c r="J249" s="278">
        <v>103.94999999999999</v>
      </c>
      <c r="K249" s="276">
        <v>99.35</v>
      </c>
      <c r="L249" s="276">
        <v>95.2</v>
      </c>
      <c r="M249" s="276">
        <v>319.41539999999998</v>
      </c>
    </row>
    <row r="250" spans="1:13">
      <c r="A250" s="267">
        <v>242</v>
      </c>
      <c r="B250" s="276" t="s">
        <v>262</v>
      </c>
      <c r="C250" s="277">
        <v>2115.85</v>
      </c>
      <c r="D250" s="278">
        <v>2128.15</v>
      </c>
      <c r="E250" s="278">
        <v>2090.3000000000002</v>
      </c>
      <c r="F250" s="278">
        <v>2064.75</v>
      </c>
      <c r="G250" s="278">
        <v>2026.9</v>
      </c>
      <c r="H250" s="278">
        <v>2153.7000000000003</v>
      </c>
      <c r="I250" s="278">
        <v>2191.5499999999997</v>
      </c>
      <c r="J250" s="278">
        <v>2217.1000000000004</v>
      </c>
      <c r="K250" s="276">
        <v>2166</v>
      </c>
      <c r="L250" s="276">
        <v>2102.6</v>
      </c>
      <c r="M250" s="276">
        <v>2.8592200000000001</v>
      </c>
    </row>
    <row r="251" spans="1:13">
      <c r="A251" s="267">
        <v>243</v>
      </c>
      <c r="B251" s="276" t="s">
        <v>408</v>
      </c>
      <c r="C251" s="277">
        <v>116.25</v>
      </c>
      <c r="D251" s="278">
        <v>116.01666666666665</v>
      </c>
      <c r="E251" s="278">
        <v>114.3333333333333</v>
      </c>
      <c r="F251" s="278">
        <v>112.41666666666664</v>
      </c>
      <c r="G251" s="278">
        <v>110.73333333333329</v>
      </c>
      <c r="H251" s="278">
        <v>117.93333333333331</v>
      </c>
      <c r="I251" s="278">
        <v>119.61666666666665</v>
      </c>
      <c r="J251" s="278">
        <v>121.53333333333332</v>
      </c>
      <c r="K251" s="276">
        <v>117.7</v>
      </c>
      <c r="L251" s="276">
        <v>114.1</v>
      </c>
      <c r="M251" s="276">
        <v>12.739240000000001</v>
      </c>
    </row>
    <row r="252" spans="1:13">
      <c r="A252" s="267">
        <v>244</v>
      </c>
      <c r="B252" s="276" t="s">
        <v>409</v>
      </c>
      <c r="C252" s="277">
        <v>91.45</v>
      </c>
      <c r="D252" s="278">
        <v>91.883333333333326</v>
      </c>
      <c r="E252" s="278">
        <v>90.766666666666652</v>
      </c>
      <c r="F252" s="278">
        <v>90.083333333333329</v>
      </c>
      <c r="G252" s="278">
        <v>88.966666666666654</v>
      </c>
      <c r="H252" s="278">
        <v>92.566666666666649</v>
      </c>
      <c r="I252" s="278">
        <v>93.683333333333323</v>
      </c>
      <c r="J252" s="278">
        <v>94.366666666666646</v>
      </c>
      <c r="K252" s="276">
        <v>93</v>
      </c>
      <c r="L252" s="276">
        <v>91.2</v>
      </c>
      <c r="M252" s="276">
        <v>11.417400000000001</v>
      </c>
    </row>
    <row r="253" spans="1:13">
      <c r="A253" s="267">
        <v>245</v>
      </c>
      <c r="B253" s="276" t="s">
        <v>2931</v>
      </c>
      <c r="C253" s="277">
        <v>1480.45</v>
      </c>
      <c r="D253" s="278">
        <v>1477.1499999999999</v>
      </c>
      <c r="E253" s="278">
        <v>1457.2999999999997</v>
      </c>
      <c r="F253" s="278">
        <v>1434.1499999999999</v>
      </c>
      <c r="G253" s="278">
        <v>1414.2999999999997</v>
      </c>
      <c r="H253" s="278">
        <v>1500.2999999999997</v>
      </c>
      <c r="I253" s="278">
        <v>1520.1499999999996</v>
      </c>
      <c r="J253" s="278">
        <v>1543.2999999999997</v>
      </c>
      <c r="K253" s="276">
        <v>1497</v>
      </c>
      <c r="L253" s="276">
        <v>1454</v>
      </c>
      <c r="M253" s="276">
        <v>18.048210000000001</v>
      </c>
    </row>
    <row r="254" spans="1:13">
      <c r="A254" s="267">
        <v>246</v>
      </c>
      <c r="B254" s="276" t="s">
        <v>402</v>
      </c>
      <c r="C254" s="277">
        <v>446.8</v>
      </c>
      <c r="D254" s="278">
        <v>448.93333333333334</v>
      </c>
      <c r="E254" s="278">
        <v>440.91666666666669</v>
      </c>
      <c r="F254" s="278">
        <v>435.03333333333336</v>
      </c>
      <c r="G254" s="278">
        <v>427.01666666666671</v>
      </c>
      <c r="H254" s="278">
        <v>454.81666666666666</v>
      </c>
      <c r="I254" s="278">
        <v>462.83333333333331</v>
      </c>
      <c r="J254" s="278">
        <v>468.71666666666664</v>
      </c>
      <c r="K254" s="276">
        <v>456.95</v>
      </c>
      <c r="L254" s="276">
        <v>443.05</v>
      </c>
      <c r="M254" s="276">
        <v>7.3661899999999996</v>
      </c>
    </row>
    <row r="255" spans="1:13">
      <c r="A255" s="267">
        <v>247</v>
      </c>
      <c r="B255" s="276" t="s">
        <v>128</v>
      </c>
      <c r="C255" s="277">
        <v>206.45</v>
      </c>
      <c r="D255" s="278">
        <v>204.98333333333335</v>
      </c>
      <c r="E255" s="278">
        <v>203.06666666666669</v>
      </c>
      <c r="F255" s="278">
        <v>199.68333333333334</v>
      </c>
      <c r="G255" s="278">
        <v>197.76666666666668</v>
      </c>
      <c r="H255" s="278">
        <v>208.3666666666667</v>
      </c>
      <c r="I255" s="278">
        <v>210.28333333333333</v>
      </c>
      <c r="J255" s="278">
        <v>213.66666666666671</v>
      </c>
      <c r="K255" s="276">
        <v>206.9</v>
      </c>
      <c r="L255" s="276">
        <v>201.6</v>
      </c>
      <c r="M255" s="276">
        <v>356.17403999999999</v>
      </c>
    </row>
    <row r="256" spans="1:13">
      <c r="A256" s="267">
        <v>248</v>
      </c>
      <c r="B256" s="276" t="s">
        <v>413</v>
      </c>
      <c r="C256" s="277">
        <v>328.05</v>
      </c>
      <c r="D256" s="278">
        <v>328.81666666666666</v>
      </c>
      <c r="E256" s="278">
        <v>323.43333333333334</v>
      </c>
      <c r="F256" s="278">
        <v>318.81666666666666</v>
      </c>
      <c r="G256" s="278">
        <v>313.43333333333334</v>
      </c>
      <c r="H256" s="278">
        <v>333.43333333333334</v>
      </c>
      <c r="I256" s="278">
        <v>338.81666666666666</v>
      </c>
      <c r="J256" s="278">
        <v>343.43333333333334</v>
      </c>
      <c r="K256" s="276">
        <v>334.2</v>
      </c>
      <c r="L256" s="276">
        <v>324.2</v>
      </c>
      <c r="M256" s="276">
        <v>0.83631999999999995</v>
      </c>
    </row>
    <row r="257" spans="1:13">
      <c r="A257" s="267">
        <v>249</v>
      </c>
      <c r="B257" s="276" t="s">
        <v>411</v>
      </c>
      <c r="C257" s="277">
        <v>129.30000000000001</v>
      </c>
      <c r="D257" s="278">
        <v>128.86666666666667</v>
      </c>
      <c r="E257" s="278">
        <v>125.73333333333335</v>
      </c>
      <c r="F257" s="278">
        <v>122.16666666666667</v>
      </c>
      <c r="G257" s="278">
        <v>119.03333333333335</v>
      </c>
      <c r="H257" s="278">
        <v>132.43333333333334</v>
      </c>
      <c r="I257" s="278">
        <v>135.56666666666666</v>
      </c>
      <c r="J257" s="278">
        <v>139.13333333333335</v>
      </c>
      <c r="K257" s="276">
        <v>132</v>
      </c>
      <c r="L257" s="276">
        <v>125.3</v>
      </c>
      <c r="M257" s="276">
        <v>13.53572</v>
      </c>
    </row>
    <row r="258" spans="1:13">
      <c r="A258" s="267">
        <v>250</v>
      </c>
      <c r="B258" s="276" t="s">
        <v>431</v>
      </c>
      <c r="C258" s="277">
        <v>27.8</v>
      </c>
      <c r="D258" s="278">
        <v>26.683333333333334</v>
      </c>
      <c r="E258" s="278">
        <v>25.566666666666666</v>
      </c>
      <c r="F258" s="278">
        <v>23.333333333333332</v>
      </c>
      <c r="G258" s="278">
        <v>22.216666666666665</v>
      </c>
      <c r="H258" s="278">
        <v>28.916666666666668</v>
      </c>
      <c r="I258" s="278">
        <v>30.033333333333335</v>
      </c>
      <c r="J258" s="278">
        <v>32.266666666666666</v>
      </c>
      <c r="K258" s="276">
        <v>27.8</v>
      </c>
      <c r="L258" s="276">
        <v>24.45</v>
      </c>
      <c r="M258" s="276">
        <v>140.93146999999999</v>
      </c>
    </row>
    <row r="259" spans="1:13">
      <c r="A259" s="267">
        <v>251</v>
      </c>
      <c r="B259" s="276" t="s">
        <v>428</v>
      </c>
      <c r="C259" s="277">
        <v>45.75</v>
      </c>
      <c r="D259" s="278">
        <v>45.433333333333337</v>
      </c>
      <c r="E259" s="278">
        <v>44.566666666666677</v>
      </c>
      <c r="F259" s="278">
        <v>43.38333333333334</v>
      </c>
      <c r="G259" s="278">
        <v>42.51666666666668</v>
      </c>
      <c r="H259" s="278">
        <v>46.616666666666674</v>
      </c>
      <c r="I259" s="278">
        <v>47.483333333333334</v>
      </c>
      <c r="J259" s="278">
        <v>48.666666666666671</v>
      </c>
      <c r="K259" s="276">
        <v>46.3</v>
      </c>
      <c r="L259" s="276">
        <v>44.25</v>
      </c>
      <c r="M259" s="276">
        <v>6.1314000000000002</v>
      </c>
    </row>
    <row r="260" spans="1:13">
      <c r="A260" s="267">
        <v>252</v>
      </c>
      <c r="B260" s="276" t="s">
        <v>429</v>
      </c>
      <c r="C260" s="277">
        <v>95.9</v>
      </c>
      <c r="D260" s="278">
        <v>95.783333333333346</v>
      </c>
      <c r="E260" s="278">
        <v>93.366666666666688</v>
      </c>
      <c r="F260" s="278">
        <v>90.833333333333343</v>
      </c>
      <c r="G260" s="278">
        <v>88.416666666666686</v>
      </c>
      <c r="H260" s="278">
        <v>98.316666666666691</v>
      </c>
      <c r="I260" s="278">
        <v>100.73333333333335</v>
      </c>
      <c r="J260" s="278">
        <v>103.26666666666669</v>
      </c>
      <c r="K260" s="276">
        <v>98.2</v>
      </c>
      <c r="L260" s="276">
        <v>93.25</v>
      </c>
      <c r="M260" s="276">
        <v>27.860140000000001</v>
      </c>
    </row>
    <row r="261" spans="1:13">
      <c r="A261" s="267">
        <v>253</v>
      </c>
      <c r="B261" s="276" t="s">
        <v>432</v>
      </c>
      <c r="C261" s="277">
        <v>66.05</v>
      </c>
      <c r="D261" s="278">
        <v>66.433333333333337</v>
      </c>
      <c r="E261" s="278">
        <v>64.666666666666671</v>
      </c>
      <c r="F261" s="278">
        <v>63.283333333333331</v>
      </c>
      <c r="G261" s="278">
        <v>61.516666666666666</v>
      </c>
      <c r="H261" s="278">
        <v>67.816666666666677</v>
      </c>
      <c r="I261" s="278">
        <v>69.583333333333329</v>
      </c>
      <c r="J261" s="278">
        <v>70.966666666666683</v>
      </c>
      <c r="K261" s="276">
        <v>68.2</v>
      </c>
      <c r="L261" s="276">
        <v>65.05</v>
      </c>
      <c r="M261" s="276">
        <v>46.396169999999998</v>
      </c>
    </row>
    <row r="262" spans="1:13">
      <c r="A262" s="267">
        <v>254</v>
      </c>
      <c r="B262" s="276" t="s">
        <v>422</v>
      </c>
      <c r="C262" s="277">
        <v>1039.5999999999999</v>
      </c>
      <c r="D262" s="278">
        <v>1044.8666666666666</v>
      </c>
      <c r="E262" s="278">
        <v>1024.7333333333331</v>
      </c>
      <c r="F262" s="278">
        <v>1009.8666666666666</v>
      </c>
      <c r="G262" s="278">
        <v>989.73333333333312</v>
      </c>
      <c r="H262" s="278">
        <v>1059.7333333333331</v>
      </c>
      <c r="I262" s="278">
        <v>1079.8666666666668</v>
      </c>
      <c r="J262" s="278">
        <v>1094.7333333333331</v>
      </c>
      <c r="K262" s="276">
        <v>1065</v>
      </c>
      <c r="L262" s="276">
        <v>1030</v>
      </c>
      <c r="M262" s="276">
        <v>0.66847999999999996</v>
      </c>
    </row>
    <row r="263" spans="1:13">
      <c r="A263" s="267">
        <v>255</v>
      </c>
      <c r="B263" s="276" t="s">
        <v>436</v>
      </c>
      <c r="C263" s="277">
        <v>2558</v>
      </c>
      <c r="D263" s="278">
        <v>2572.7999999999997</v>
      </c>
      <c r="E263" s="278">
        <v>2510.5999999999995</v>
      </c>
      <c r="F263" s="278">
        <v>2463.1999999999998</v>
      </c>
      <c r="G263" s="278">
        <v>2400.9999999999995</v>
      </c>
      <c r="H263" s="278">
        <v>2620.1999999999994</v>
      </c>
      <c r="I263" s="278">
        <v>2682.3999999999992</v>
      </c>
      <c r="J263" s="278">
        <v>2729.7999999999993</v>
      </c>
      <c r="K263" s="276">
        <v>2635</v>
      </c>
      <c r="L263" s="276">
        <v>2525.4</v>
      </c>
      <c r="M263" s="276">
        <v>9.5449999999999993E-2</v>
      </c>
    </row>
    <row r="264" spans="1:13">
      <c r="A264" s="267">
        <v>256</v>
      </c>
      <c r="B264" s="276" t="s">
        <v>433</v>
      </c>
      <c r="C264" s="277">
        <v>81.650000000000006</v>
      </c>
      <c r="D264" s="278">
        <v>81.333333333333329</v>
      </c>
      <c r="E264" s="278">
        <v>79.916666666666657</v>
      </c>
      <c r="F264" s="278">
        <v>78.183333333333323</v>
      </c>
      <c r="G264" s="278">
        <v>76.766666666666652</v>
      </c>
      <c r="H264" s="278">
        <v>83.066666666666663</v>
      </c>
      <c r="I264" s="278">
        <v>84.48333333333332</v>
      </c>
      <c r="J264" s="278">
        <v>86.216666666666669</v>
      </c>
      <c r="K264" s="276">
        <v>82.75</v>
      </c>
      <c r="L264" s="276">
        <v>79.599999999999994</v>
      </c>
      <c r="M264" s="276">
        <v>10.330970000000001</v>
      </c>
    </row>
    <row r="265" spans="1:13">
      <c r="A265" s="267">
        <v>257</v>
      </c>
      <c r="B265" s="276" t="s">
        <v>129</v>
      </c>
      <c r="C265" s="277">
        <v>294.39999999999998</v>
      </c>
      <c r="D265" s="278">
        <v>297.26666666666665</v>
      </c>
      <c r="E265" s="278">
        <v>287.5333333333333</v>
      </c>
      <c r="F265" s="278">
        <v>280.66666666666663</v>
      </c>
      <c r="G265" s="278">
        <v>270.93333333333328</v>
      </c>
      <c r="H265" s="278">
        <v>304.13333333333333</v>
      </c>
      <c r="I265" s="278">
        <v>313.86666666666667</v>
      </c>
      <c r="J265" s="278">
        <v>320.73333333333335</v>
      </c>
      <c r="K265" s="276">
        <v>307</v>
      </c>
      <c r="L265" s="276">
        <v>290.39999999999998</v>
      </c>
      <c r="M265" s="276">
        <v>120.56629</v>
      </c>
    </row>
    <row r="266" spans="1:13">
      <c r="A266" s="267">
        <v>258</v>
      </c>
      <c r="B266" s="276" t="s">
        <v>423</v>
      </c>
      <c r="C266" s="277">
        <v>2196.25</v>
      </c>
      <c r="D266" s="278">
        <v>2208.75</v>
      </c>
      <c r="E266" s="278">
        <v>2157.5</v>
      </c>
      <c r="F266" s="278">
        <v>2118.75</v>
      </c>
      <c r="G266" s="278">
        <v>2067.5</v>
      </c>
      <c r="H266" s="278">
        <v>2247.5</v>
      </c>
      <c r="I266" s="278">
        <v>2298.75</v>
      </c>
      <c r="J266" s="278">
        <v>2337.5</v>
      </c>
      <c r="K266" s="276">
        <v>2260</v>
      </c>
      <c r="L266" s="276">
        <v>2170</v>
      </c>
      <c r="M266" s="276">
        <v>1.4665699999999999</v>
      </c>
    </row>
    <row r="267" spans="1:13">
      <c r="A267" s="267">
        <v>259</v>
      </c>
      <c r="B267" s="276" t="s">
        <v>424</v>
      </c>
      <c r="C267" s="277">
        <v>352.85</v>
      </c>
      <c r="D267" s="278">
        <v>351.39999999999992</v>
      </c>
      <c r="E267" s="278">
        <v>348.84999999999985</v>
      </c>
      <c r="F267" s="278">
        <v>344.84999999999991</v>
      </c>
      <c r="G267" s="278">
        <v>342.29999999999984</v>
      </c>
      <c r="H267" s="278">
        <v>355.39999999999986</v>
      </c>
      <c r="I267" s="278">
        <v>357.94999999999993</v>
      </c>
      <c r="J267" s="278">
        <v>361.94999999999987</v>
      </c>
      <c r="K267" s="276">
        <v>353.95</v>
      </c>
      <c r="L267" s="276">
        <v>347.4</v>
      </c>
      <c r="M267" s="276">
        <v>2.6394600000000001</v>
      </c>
    </row>
    <row r="268" spans="1:13">
      <c r="A268" s="267">
        <v>260</v>
      </c>
      <c r="B268" s="276" t="s">
        <v>425</v>
      </c>
      <c r="C268" s="277">
        <v>128.6</v>
      </c>
      <c r="D268" s="278">
        <v>127.03333333333335</v>
      </c>
      <c r="E268" s="278">
        <v>124.56666666666669</v>
      </c>
      <c r="F268" s="278">
        <v>120.53333333333335</v>
      </c>
      <c r="G268" s="278">
        <v>118.06666666666669</v>
      </c>
      <c r="H268" s="278">
        <v>131.06666666666669</v>
      </c>
      <c r="I268" s="278">
        <v>133.53333333333336</v>
      </c>
      <c r="J268" s="278">
        <v>137.56666666666669</v>
      </c>
      <c r="K268" s="276">
        <v>129.5</v>
      </c>
      <c r="L268" s="276">
        <v>123</v>
      </c>
      <c r="M268" s="276">
        <v>18.141839999999998</v>
      </c>
    </row>
    <row r="269" spans="1:13">
      <c r="A269" s="267">
        <v>261</v>
      </c>
      <c r="B269" s="276" t="s">
        <v>426</v>
      </c>
      <c r="C269" s="277">
        <v>82.5</v>
      </c>
      <c r="D269" s="278">
        <v>82.3</v>
      </c>
      <c r="E269" s="278">
        <v>81.3</v>
      </c>
      <c r="F269" s="278">
        <v>80.099999999999994</v>
      </c>
      <c r="G269" s="278">
        <v>79.099999999999994</v>
      </c>
      <c r="H269" s="278">
        <v>83.5</v>
      </c>
      <c r="I269" s="278">
        <v>84.5</v>
      </c>
      <c r="J269" s="278">
        <v>85.7</v>
      </c>
      <c r="K269" s="276">
        <v>83.3</v>
      </c>
      <c r="L269" s="276">
        <v>81.099999999999994</v>
      </c>
      <c r="M269" s="276">
        <v>44.01417</v>
      </c>
    </row>
    <row r="270" spans="1:13">
      <c r="A270" s="267">
        <v>262</v>
      </c>
      <c r="B270" s="276" t="s">
        <v>427</v>
      </c>
      <c r="C270" s="277">
        <v>92.25</v>
      </c>
      <c r="D270" s="278">
        <v>92.55</v>
      </c>
      <c r="E270" s="278">
        <v>90.75</v>
      </c>
      <c r="F270" s="278">
        <v>89.25</v>
      </c>
      <c r="G270" s="278">
        <v>87.45</v>
      </c>
      <c r="H270" s="278">
        <v>94.05</v>
      </c>
      <c r="I270" s="278">
        <v>95.84999999999998</v>
      </c>
      <c r="J270" s="278">
        <v>97.35</v>
      </c>
      <c r="K270" s="276">
        <v>94.35</v>
      </c>
      <c r="L270" s="276">
        <v>91.05</v>
      </c>
      <c r="M270" s="276">
        <v>11.285299999999999</v>
      </c>
    </row>
    <row r="271" spans="1:13">
      <c r="A271" s="267">
        <v>263</v>
      </c>
      <c r="B271" s="276" t="s">
        <v>435</v>
      </c>
      <c r="C271" s="277">
        <v>94.25</v>
      </c>
      <c r="D271" s="278">
        <v>91.766666666666666</v>
      </c>
      <c r="E271" s="278">
        <v>87.533333333333331</v>
      </c>
      <c r="F271" s="278">
        <v>80.816666666666663</v>
      </c>
      <c r="G271" s="278">
        <v>76.583333333333329</v>
      </c>
      <c r="H271" s="278">
        <v>98.483333333333334</v>
      </c>
      <c r="I271" s="278">
        <v>102.71666666666665</v>
      </c>
      <c r="J271" s="278">
        <v>109.43333333333334</v>
      </c>
      <c r="K271" s="276">
        <v>96</v>
      </c>
      <c r="L271" s="276">
        <v>85.05</v>
      </c>
      <c r="M271" s="276">
        <v>55.322499999999998</v>
      </c>
    </row>
    <row r="272" spans="1:13">
      <c r="A272" s="267">
        <v>264</v>
      </c>
      <c r="B272" s="276" t="s">
        <v>434</v>
      </c>
      <c r="C272" s="277">
        <v>159.55000000000001</v>
      </c>
      <c r="D272" s="278">
        <v>157.78333333333333</v>
      </c>
      <c r="E272" s="278">
        <v>151.86666666666667</v>
      </c>
      <c r="F272" s="278">
        <v>144.18333333333334</v>
      </c>
      <c r="G272" s="278">
        <v>138.26666666666668</v>
      </c>
      <c r="H272" s="278">
        <v>165.46666666666667</v>
      </c>
      <c r="I272" s="278">
        <v>171.38333333333335</v>
      </c>
      <c r="J272" s="278">
        <v>179.06666666666666</v>
      </c>
      <c r="K272" s="276">
        <v>163.69999999999999</v>
      </c>
      <c r="L272" s="276">
        <v>150.1</v>
      </c>
      <c r="M272" s="276">
        <v>9.0088500000000007</v>
      </c>
    </row>
    <row r="273" spans="1:13">
      <c r="A273" s="267">
        <v>265</v>
      </c>
      <c r="B273" s="276" t="s">
        <v>263</v>
      </c>
      <c r="C273" s="277">
        <v>74.849999999999994</v>
      </c>
      <c r="D273" s="278">
        <v>72.433333333333337</v>
      </c>
      <c r="E273" s="278">
        <v>68.866666666666674</v>
      </c>
      <c r="F273" s="278">
        <v>62.88333333333334</v>
      </c>
      <c r="G273" s="278">
        <v>59.316666666666677</v>
      </c>
      <c r="H273" s="278">
        <v>78.416666666666671</v>
      </c>
      <c r="I273" s="278">
        <v>81.983333333333334</v>
      </c>
      <c r="J273" s="278">
        <v>87.966666666666669</v>
      </c>
      <c r="K273" s="276">
        <v>76</v>
      </c>
      <c r="L273" s="276">
        <v>66.45</v>
      </c>
      <c r="M273" s="276">
        <v>209.49427</v>
      </c>
    </row>
    <row r="274" spans="1:13">
      <c r="A274" s="267">
        <v>266</v>
      </c>
      <c r="B274" s="276" t="s">
        <v>130</v>
      </c>
      <c r="C274" s="277">
        <v>399.55</v>
      </c>
      <c r="D274" s="278">
        <v>403.18333333333334</v>
      </c>
      <c r="E274" s="278">
        <v>393.41666666666669</v>
      </c>
      <c r="F274" s="278">
        <v>387.28333333333336</v>
      </c>
      <c r="G274" s="278">
        <v>377.51666666666671</v>
      </c>
      <c r="H274" s="278">
        <v>409.31666666666666</v>
      </c>
      <c r="I274" s="278">
        <v>419.08333333333331</v>
      </c>
      <c r="J274" s="278">
        <v>425.21666666666664</v>
      </c>
      <c r="K274" s="276">
        <v>412.95</v>
      </c>
      <c r="L274" s="276">
        <v>397.05</v>
      </c>
      <c r="M274" s="276">
        <v>67.086179999999999</v>
      </c>
    </row>
    <row r="275" spans="1:13">
      <c r="A275" s="267">
        <v>267</v>
      </c>
      <c r="B275" s="276" t="s">
        <v>264</v>
      </c>
      <c r="C275" s="277">
        <v>926.25</v>
      </c>
      <c r="D275" s="278">
        <v>923.95000000000016</v>
      </c>
      <c r="E275" s="278">
        <v>906.00000000000034</v>
      </c>
      <c r="F275" s="278">
        <v>885.75000000000023</v>
      </c>
      <c r="G275" s="278">
        <v>867.80000000000041</v>
      </c>
      <c r="H275" s="278">
        <v>944.20000000000027</v>
      </c>
      <c r="I275" s="278">
        <v>962.15000000000009</v>
      </c>
      <c r="J275" s="278">
        <v>982.4000000000002</v>
      </c>
      <c r="K275" s="276">
        <v>941.9</v>
      </c>
      <c r="L275" s="276">
        <v>903.7</v>
      </c>
      <c r="M275" s="276">
        <v>4.4645599999999996</v>
      </c>
    </row>
    <row r="276" spans="1:13">
      <c r="A276" s="267">
        <v>268</v>
      </c>
      <c r="B276" s="276" t="s">
        <v>131</v>
      </c>
      <c r="C276" s="277">
        <v>2878.05</v>
      </c>
      <c r="D276" s="278">
        <v>2886.3166666666671</v>
      </c>
      <c r="E276" s="278">
        <v>2846.7833333333342</v>
      </c>
      <c r="F276" s="278">
        <v>2815.5166666666673</v>
      </c>
      <c r="G276" s="278">
        <v>2775.9833333333345</v>
      </c>
      <c r="H276" s="278">
        <v>2917.5833333333339</v>
      </c>
      <c r="I276" s="278">
        <v>2957.1166666666668</v>
      </c>
      <c r="J276" s="278">
        <v>2988.3833333333337</v>
      </c>
      <c r="K276" s="276">
        <v>2925.85</v>
      </c>
      <c r="L276" s="276">
        <v>2855.05</v>
      </c>
      <c r="M276" s="276">
        <v>7.3726399999999996</v>
      </c>
    </row>
    <row r="277" spans="1:13">
      <c r="A277" s="267">
        <v>269</v>
      </c>
      <c r="B277" s="276" t="s">
        <v>132</v>
      </c>
      <c r="C277" s="277">
        <v>717.45</v>
      </c>
      <c r="D277" s="278">
        <v>724.44999999999993</v>
      </c>
      <c r="E277" s="278">
        <v>703.89999999999986</v>
      </c>
      <c r="F277" s="278">
        <v>690.34999999999991</v>
      </c>
      <c r="G277" s="278">
        <v>669.79999999999984</v>
      </c>
      <c r="H277" s="278">
        <v>737.99999999999989</v>
      </c>
      <c r="I277" s="278">
        <v>758.54999999999984</v>
      </c>
      <c r="J277" s="278">
        <v>772.09999999999991</v>
      </c>
      <c r="K277" s="276">
        <v>745</v>
      </c>
      <c r="L277" s="276">
        <v>710.9</v>
      </c>
      <c r="M277" s="276">
        <v>10.874549999999999</v>
      </c>
    </row>
    <row r="278" spans="1:13">
      <c r="A278" s="267">
        <v>270</v>
      </c>
      <c r="B278" s="276" t="s">
        <v>437</v>
      </c>
      <c r="C278" s="277">
        <v>153.65</v>
      </c>
      <c r="D278" s="278">
        <v>153.44999999999999</v>
      </c>
      <c r="E278" s="278">
        <v>150.39999999999998</v>
      </c>
      <c r="F278" s="278">
        <v>147.14999999999998</v>
      </c>
      <c r="G278" s="278">
        <v>144.09999999999997</v>
      </c>
      <c r="H278" s="278">
        <v>156.69999999999999</v>
      </c>
      <c r="I278" s="278">
        <v>159.75</v>
      </c>
      <c r="J278" s="278">
        <v>163</v>
      </c>
      <c r="K278" s="276">
        <v>156.5</v>
      </c>
      <c r="L278" s="276">
        <v>150.19999999999999</v>
      </c>
      <c r="M278" s="276">
        <v>20.182729999999999</v>
      </c>
    </row>
    <row r="279" spans="1:13">
      <c r="A279" s="267">
        <v>271</v>
      </c>
      <c r="B279" s="276" t="s">
        <v>443</v>
      </c>
      <c r="C279" s="277">
        <v>741.4</v>
      </c>
      <c r="D279" s="278">
        <v>744.09999999999991</v>
      </c>
      <c r="E279" s="278">
        <v>735.39999999999986</v>
      </c>
      <c r="F279" s="278">
        <v>729.4</v>
      </c>
      <c r="G279" s="278">
        <v>720.69999999999993</v>
      </c>
      <c r="H279" s="278">
        <v>750.0999999999998</v>
      </c>
      <c r="I279" s="278">
        <v>758.79999999999984</v>
      </c>
      <c r="J279" s="278">
        <v>764.79999999999973</v>
      </c>
      <c r="K279" s="276">
        <v>752.8</v>
      </c>
      <c r="L279" s="276">
        <v>738.1</v>
      </c>
      <c r="M279" s="276">
        <v>5.0852199999999996</v>
      </c>
    </row>
    <row r="280" spans="1:13">
      <c r="A280" s="267">
        <v>272</v>
      </c>
      <c r="B280" s="276" t="s">
        <v>444</v>
      </c>
      <c r="C280" s="277">
        <v>337.85</v>
      </c>
      <c r="D280" s="278">
        <v>339.06666666666666</v>
      </c>
      <c r="E280" s="278">
        <v>335.38333333333333</v>
      </c>
      <c r="F280" s="278">
        <v>332.91666666666669</v>
      </c>
      <c r="G280" s="278">
        <v>329.23333333333335</v>
      </c>
      <c r="H280" s="278">
        <v>341.5333333333333</v>
      </c>
      <c r="I280" s="278">
        <v>345.21666666666658</v>
      </c>
      <c r="J280" s="278">
        <v>347.68333333333328</v>
      </c>
      <c r="K280" s="276">
        <v>342.75</v>
      </c>
      <c r="L280" s="276">
        <v>336.6</v>
      </c>
      <c r="M280" s="276">
        <v>2.3045</v>
      </c>
    </row>
    <row r="281" spans="1:13">
      <c r="A281" s="267">
        <v>273</v>
      </c>
      <c r="B281" s="276" t="s">
        <v>445</v>
      </c>
      <c r="C281" s="277">
        <v>600.29999999999995</v>
      </c>
      <c r="D281" s="278">
        <v>604.1</v>
      </c>
      <c r="E281" s="278">
        <v>593.20000000000005</v>
      </c>
      <c r="F281" s="278">
        <v>586.1</v>
      </c>
      <c r="G281" s="278">
        <v>575.20000000000005</v>
      </c>
      <c r="H281" s="278">
        <v>611.20000000000005</v>
      </c>
      <c r="I281" s="278">
        <v>622.09999999999991</v>
      </c>
      <c r="J281" s="278">
        <v>629.20000000000005</v>
      </c>
      <c r="K281" s="276">
        <v>615</v>
      </c>
      <c r="L281" s="276">
        <v>597</v>
      </c>
      <c r="M281" s="276">
        <v>2.34335</v>
      </c>
    </row>
    <row r="282" spans="1:13">
      <c r="A282" s="267">
        <v>274</v>
      </c>
      <c r="B282" s="276" t="s">
        <v>447</v>
      </c>
      <c r="C282" s="277">
        <v>47.75</v>
      </c>
      <c r="D282" s="278">
        <v>47.666666666666664</v>
      </c>
      <c r="E282" s="278">
        <v>46.93333333333333</v>
      </c>
      <c r="F282" s="278">
        <v>46.116666666666667</v>
      </c>
      <c r="G282" s="278">
        <v>45.383333333333333</v>
      </c>
      <c r="H282" s="278">
        <v>48.483333333333327</v>
      </c>
      <c r="I282" s="278">
        <v>49.216666666666661</v>
      </c>
      <c r="J282" s="278">
        <v>50.033333333333324</v>
      </c>
      <c r="K282" s="276">
        <v>48.4</v>
      </c>
      <c r="L282" s="276">
        <v>46.85</v>
      </c>
      <c r="M282" s="276">
        <v>38.068210000000001</v>
      </c>
    </row>
    <row r="283" spans="1:13">
      <c r="A283" s="267">
        <v>275</v>
      </c>
      <c r="B283" s="276" t="s">
        <v>449</v>
      </c>
      <c r="C283" s="277">
        <v>365.2</v>
      </c>
      <c r="D283" s="278">
        <v>365.13333333333338</v>
      </c>
      <c r="E283" s="278">
        <v>362.16666666666674</v>
      </c>
      <c r="F283" s="278">
        <v>359.13333333333338</v>
      </c>
      <c r="G283" s="278">
        <v>356.16666666666674</v>
      </c>
      <c r="H283" s="278">
        <v>368.16666666666674</v>
      </c>
      <c r="I283" s="278">
        <v>371.13333333333333</v>
      </c>
      <c r="J283" s="278">
        <v>374.16666666666674</v>
      </c>
      <c r="K283" s="276">
        <v>368.1</v>
      </c>
      <c r="L283" s="276">
        <v>362.1</v>
      </c>
      <c r="M283" s="276">
        <v>1.879</v>
      </c>
    </row>
    <row r="284" spans="1:13">
      <c r="A284" s="267">
        <v>276</v>
      </c>
      <c r="B284" s="276" t="s">
        <v>439</v>
      </c>
      <c r="C284" s="277">
        <v>486.1</v>
      </c>
      <c r="D284" s="278">
        <v>486.68333333333339</v>
      </c>
      <c r="E284" s="278">
        <v>482.31666666666678</v>
      </c>
      <c r="F284" s="278">
        <v>478.53333333333336</v>
      </c>
      <c r="G284" s="278">
        <v>474.16666666666674</v>
      </c>
      <c r="H284" s="278">
        <v>490.46666666666681</v>
      </c>
      <c r="I284" s="278">
        <v>494.83333333333337</v>
      </c>
      <c r="J284" s="278">
        <v>498.61666666666684</v>
      </c>
      <c r="K284" s="276">
        <v>491.05</v>
      </c>
      <c r="L284" s="276">
        <v>482.9</v>
      </c>
      <c r="M284" s="276">
        <v>0.86699000000000004</v>
      </c>
    </row>
    <row r="285" spans="1:13">
      <c r="A285" s="267">
        <v>277</v>
      </c>
      <c r="B285" s="276" t="s">
        <v>440</v>
      </c>
      <c r="C285" s="277">
        <v>344.4</v>
      </c>
      <c r="D285" s="278">
        <v>342.06666666666666</v>
      </c>
      <c r="E285" s="278">
        <v>337.33333333333331</v>
      </c>
      <c r="F285" s="278">
        <v>330.26666666666665</v>
      </c>
      <c r="G285" s="278">
        <v>325.5333333333333</v>
      </c>
      <c r="H285" s="278">
        <v>349.13333333333333</v>
      </c>
      <c r="I285" s="278">
        <v>353.86666666666667</v>
      </c>
      <c r="J285" s="278">
        <v>360.93333333333334</v>
      </c>
      <c r="K285" s="276">
        <v>346.8</v>
      </c>
      <c r="L285" s="276">
        <v>335</v>
      </c>
      <c r="M285" s="276">
        <v>1.6464399999999999</v>
      </c>
    </row>
    <row r="286" spans="1:13">
      <c r="A286" s="267">
        <v>278</v>
      </c>
      <c r="B286" s="276" t="s">
        <v>451</v>
      </c>
      <c r="C286" s="277">
        <v>264.64999999999998</v>
      </c>
      <c r="D286" s="278">
        <v>267.71666666666664</v>
      </c>
      <c r="E286" s="278">
        <v>259.5333333333333</v>
      </c>
      <c r="F286" s="278">
        <v>254.41666666666669</v>
      </c>
      <c r="G286" s="278">
        <v>246.23333333333335</v>
      </c>
      <c r="H286" s="278">
        <v>272.83333333333326</v>
      </c>
      <c r="I286" s="278">
        <v>281.01666666666654</v>
      </c>
      <c r="J286" s="278">
        <v>286.13333333333321</v>
      </c>
      <c r="K286" s="276">
        <v>275.89999999999998</v>
      </c>
      <c r="L286" s="276">
        <v>262.60000000000002</v>
      </c>
      <c r="M286" s="276">
        <v>2.1663700000000001</v>
      </c>
    </row>
    <row r="287" spans="1:13">
      <c r="A287" s="267">
        <v>279</v>
      </c>
      <c r="B287" s="276" t="s">
        <v>133</v>
      </c>
      <c r="C287" s="277">
        <v>1903.45</v>
      </c>
      <c r="D287" s="278">
        <v>1909.8</v>
      </c>
      <c r="E287" s="278">
        <v>1889.5</v>
      </c>
      <c r="F287" s="278">
        <v>1875.55</v>
      </c>
      <c r="G287" s="278">
        <v>1855.25</v>
      </c>
      <c r="H287" s="278">
        <v>1923.75</v>
      </c>
      <c r="I287" s="278">
        <v>1944.0499999999997</v>
      </c>
      <c r="J287" s="278">
        <v>1958</v>
      </c>
      <c r="K287" s="276">
        <v>1930.1</v>
      </c>
      <c r="L287" s="276">
        <v>1895.85</v>
      </c>
      <c r="M287" s="276">
        <v>60.355800000000002</v>
      </c>
    </row>
    <row r="288" spans="1:13">
      <c r="A288" s="267">
        <v>280</v>
      </c>
      <c r="B288" s="276" t="s">
        <v>441</v>
      </c>
      <c r="C288" s="277">
        <v>135.6</v>
      </c>
      <c r="D288" s="278">
        <v>135.1</v>
      </c>
      <c r="E288" s="278">
        <v>132.89999999999998</v>
      </c>
      <c r="F288" s="278">
        <v>130.19999999999999</v>
      </c>
      <c r="G288" s="278">
        <v>127.99999999999997</v>
      </c>
      <c r="H288" s="278">
        <v>137.79999999999998</v>
      </c>
      <c r="I288" s="278">
        <v>139.99999999999997</v>
      </c>
      <c r="J288" s="278">
        <v>142.69999999999999</v>
      </c>
      <c r="K288" s="276">
        <v>137.30000000000001</v>
      </c>
      <c r="L288" s="276">
        <v>132.4</v>
      </c>
      <c r="M288" s="276">
        <v>4.5127100000000002</v>
      </c>
    </row>
    <row r="289" spans="1:13">
      <c r="A289" s="267">
        <v>281</v>
      </c>
      <c r="B289" s="276" t="s">
        <v>438</v>
      </c>
      <c r="C289" s="277">
        <v>954.55</v>
      </c>
      <c r="D289" s="278">
        <v>959.48333333333323</v>
      </c>
      <c r="E289" s="278">
        <v>944.06666666666649</v>
      </c>
      <c r="F289" s="278">
        <v>933.58333333333326</v>
      </c>
      <c r="G289" s="278">
        <v>918.16666666666652</v>
      </c>
      <c r="H289" s="278">
        <v>969.96666666666647</v>
      </c>
      <c r="I289" s="278">
        <v>985.38333333333321</v>
      </c>
      <c r="J289" s="278">
        <v>995.86666666666645</v>
      </c>
      <c r="K289" s="276">
        <v>974.9</v>
      </c>
      <c r="L289" s="276">
        <v>949</v>
      </c>
      <c r="M289" s="276">
        <v>0.28094000000000002</v>
      </c>
    </row>
    <row r="290" spans="1:13">
      <c r="A290" s="267">
        <v>282</v>
      </c>
      <c r="B290" s="276" t="s">
        <v>442</v>
      </c>
      <c r="C290" s="277">
        <v>245.45</v>
      </c>
      <c r="D290" s="278">
        <v>245.76666666666665</v>
      </c>
      <c r="E290" s="278">
        <v>243.68333333333331</v>
      </c>
      <c r="F290" s="278">
        <v>241.91666666666666</v>
      </c>
      <c r="G290" s="278">
        <v>239.83333333333331</v>
      </c>
      <c r="H290" s="278">
        <v>247.5333333333333</v>
      </c>
      <c r="I290" s="278">
        <v>249.61666666666667</v>
      </c>
      <c r="J290" s="278">
        <v>251.3833333333333</v>
      </c>
      <c r="K290" s="276">
        <v>247.85</v>
      </c>
      <c r="L290" s="276">
        <v>244</v>
      </c>
      <c r="M290" s="276">
        <v>1.68712</v>
      </c>
    </row>
    <row r="291" spans="1:13">
      <c r="A291" s="267">
        <v>283</v>
      </c>
      <c r="B291" s="276" t="s">
        <v>1830</v>
      </c>
      <c r="C291" s="277">
        <v>665.5</v>
      </c>
      <c r="D291" s="278">
        <v>655.86666666666667</v>
      </c>
      <c r="E291" s="278">
        <v>634.73333333333335</v>
      </c>
      <c r="F291" s="278">
        <v>603.9666666666667</v>
      </c>
      <c r="G291" s="278">
        <v>582.83333333333337</v>
      </c>
      <c r="H291" s="278">
        <v>686.63333333333333</v>
      </c>
      <c r="I291" s="278">
        <v>707.76666666666677</v>
      </c>
      <c r="J291" s="278">
        <v>738.5333333333333</v>
      </c>
      <c r="K291" s="276">
        <v>677</v>
      </c>
      <c r="L291" s="276">
        <v>625.1</v>
      </c>
      <c r="M291" s="276">
        <v>1.2053700000000001</v>
      </c>
    </row>
    <row r="292" spans="1:13">
      <c r="A292" s="267">
        <v>284</v>
      </c>
      <c r="B292" s="276" t="s">
        <v>448</v>
      </c>
      <c r="C292" s="277">
        <v>552.79999999999995</v>
      </c>
      <c r="D292" s="278">
        <v>556.26666666666665</v>
      </c>
      <c r="E292" s="278">
        <v>546.5333333333333</v>
      </c>
      <c r="F292" s="278">
        <v>540.26666666666665</v>
      </c>
      <c r="G292" s="278">
        <v>530.5333333333333</v>
      </c>
      <c r="H292" s="278">
        <v>562.5333333333333</v>
      </c>
      <c r="I292" s="278">
        <v>572.26666666666665</v>
      </c>
      <c r="J292" s="278">
        <v>578.5333333333333</v>
      </c>
      <c r="K292" s="276">
        <v>566</v>
      </c>
      <c r="L292" s="276">
        <v>550</v>
      </c>
      <c r="M292" s="276">
        <v>6.4594199999999997</v>
      </c>
    </row>
    <row r="293" spans="1:13">
      <c r="A293" s="267">
        <v>285</v>
      </c>
      <c r="B293" s="276" t="s">
        <v>446</v>
      </c>
      <c r="C293" s="277">
        <v>67.75</v>
      </c>
      <c r="D293" s="278">
        <v>67.75</v>
      </c>
      <c r="E293" s="278">
        <v>64.2</v>
      </c>
      <c r="F293" s="278">
        <v>60.650000000000006</v>
      </c>
      <c r="G293" s="278">
        <v>57.100000000000009</v>
      </c>
      <c r="H293" s="278">
        <v>71.3</v>
      </c>
      <c r="I293" s="278">
        <v>74.850000000000009</v>
      </c>
      <c r="J293" s="278">
        <v>78.399999999999991</v>
      </c>
      <c r="K293" s="276">
        <v>71.3</v>
      </c>
      <c r="L293" s="276">
        <v>64.2</v>
      </c>
      <c r="M293" s="276">
        <v>253.81845000000001</v>
      </c>
    </row>
    <row r="294" spans="1:13">
      <c r="A294" s="267">
        <v>286</v>
      </c>
      <c r="B294" s="276" t="s">
        <v>134</v>
      </c>
      <c r="C294" s="277">
        <v>103.65</v>
      </c>
      <c r="D294" s="278">
        <v>102.58333333333333</v>
      </c>
      <c r="E294" s="278">
        <v>100.36666666666666</v>
      </c>
      <c r="F294" s="278">
        <v>97.083333333333329</v>
      </c>
      <c r="G294" s="278">
        <v>94.86666666666666</v>
      </c>
      <c r="H294" s="278">
        <v>105.86666666666666</v>
      </c>
      <c r="I294" s="278">
        <v>108.08333333333333</v>
      </c>
      <c r="J294" s="278">
        <v>111.36666666666666</v>
      </c>
      <c r="K294" s="276">
        <v>104.8</v>
      </c>
      <c r="L294" s="276">
        <v>99.3</v>
      </c>
      <c r="M294" s="276">
        <v>139.89976999999999</v>
      </c>
    </row>
    <row r="295" spans="1:13">
      <c r="A295" s="267">
        <v>287</v>
      </c>
      <c r="B295" s="276" t="s">
        <v>358</v>
      </c>
      <c r="C295" s="277">
        <v>2389.85</v>
      </c>
      <c r="D295" s="278">
        <v>2392.9</v>
      </c>
      <c r="E295" s="278">
        <v>2371.9500000000003</v>
      </c>
      <c r="F295" s="278">
        <v>2354.0500000000002</v>
      </c>
      <c r="G295" s="278">
        <v>2333.1000000000004</v>
      </c>
      <c r="H295" s="278">
        <v>2410.8000000000002</v>
      </c>
      <c r="I295" s="278">
        <v>2431.75</v>
      </c>
      <c r="J295" s="278">
        <v>2449.65</v>
      </c>
      <c r="K295" s="276">
        <v>2413.85</v>
      </c>
      <c r="L295" s="276">
        <v>2375</v>
      </c>
      <c r="M295" s="276">
        <v>1.01197</v>
      </c>
    </row>
    <row r="296" spans="1:13">
      <c r="A296" s="267">
        <v>288</v>
      </c>
      <c r="B296" s="276" t="s">
        <v>1841</v>
      </c>
      <c r="C296" s="277">
        <v>230.45</v>
      </c>
      <c r="D296" s="278">
        <v>233.03333333333333</v>
      </c>
      <c r="E296" s="278">
        <v>226.41666666666666</v>
      </c>
      <c r="F296" s="278">
        <v>222.38333333333333</v>
      </c>
      <c r="G296" s="278">
        <v>215.76666666666665</v>
      </c>
      <c r="H296" s="278">
        <v>237.06666666666666</v>
      </c>
      <c r="I296" s="278">
        <v>243.68333333333334</v>
      </c>
      <c r="J296" s="278">
        <v>247.71666666666667</v>
      </c>
      <c r="K296" s="276">
        <v>239.65</v>
      </c>
      <c r="L296" s="276">
        <v>229</v>
      </c>
      <c r="M296" s="276">
        <v>2.41378</v>
      </c>
    </row>
    <row r="297" spans="1:13">
      <c r="A297" s="267">
        <v>289</v>
      </c>
      <c r="B297" s="276" t="s">
        <v>454</v>
      </c>
      <c r="C297" s="277">
        <v>352.75</v>
      </c>
      <c r="D297" s="278">
        <v>352.48333333333335</v>
      </c>
      <c r="E297" s="278">
        <v>349.31666666666672</v>
      </c>
      <c r="F297" s="278">
        <v>345.88333333333338</v>
      </c>
      <c r="G297" s="278">
        <v>342.71666666666675</v>
      </c>
      <c r="H297" s="278">
        <v>355.91666666666669</v>
      </c>
      <c r="I297" s="278">
        <v>359.08333333333331</v>
      </c>
      <c r="J297" s="278">
        <v>362.51666666666665</v>
      </c>
      <c r="K297" s="276">
        <v>355.65</v>
      </c>
      <c r="L297" s="276">
        <v>349.05</v>
      </c>
      <c r="M297" s="276">
        <v>10.575049999999999</v>
      </c>
    </row>
    <row r="298" spans="1:13">
      <c r="A298" s="267">
        <v>290</v>
      </c>
      <c r="B298" s="276" t="s">
        <v>452</v>
      </c>
      <c r="C298" s="277">
        <v>5007.3</v>
      </c>
      <c r="D298" s="278">
        <v>5029.5999999999995</v>
      </c>
      <c r="E298" s="278">
        <v>4897.6999999999989</v>
      </c>
      <c r="F298" s="278">
        <v>4788.0999999999995</v>
      </c>
      <c r="G298" s="278">
        <v>4656.1999999999989</v>
      </c>
      <c r="H298" s="278">
        <v>5139.1999999999989</v>
      </c>
      <c r="I298" s="278">
        <v>5271.0999999999985</v>
      </c>
      <c r="J298" s="278">
        <v>5380.6999999999989</v>
      </c>
      <c r="K298" s="276">
        <v>5161.5</v>
      </c>
      <c r="L298" s="276">
        <v>4920</v>
      </c>
      <c r="M298" s="276">
        <v>0.26335999999999998</v>
      </c>
    </row>
    <row r="299" spans="1:13">
      <c r="A299" s="267">
        <v>291</v>
      </c>
      <c r="B299" s="276" t="s">
        <v>455</v>
      </c>
      <c r="C299" s="277">
        <v>41.75</v>
      </c>
      <c r="D299" s="278">
        <v>41.783333333333331</v>
      </c>
      <c r="E299" s="278">
        <v>41.36666666666666</v>
      </c>
      <c r="F299" s="278">
        <v>40.983333333333327</v>
      </c>
      <c r="G299" s="278">
        <v>40.566666666666656</v>
      </c>
      <c r="H299" s="278">
        <v>42.166666666666664</v>
      </c>
      <c r="I299" s="278">
        <v>42.583333333333336</v>
      </c>
      <c r="J299" s="278">
        <v>42.966666666666669</v>
      </c>
      <c r="K299" s="276">
        <v>42.2</v>
      </c>
      <c r="L299" s="276">
        <v>41.4</v>
      </c>
      <c r="M299" s="276">
        <v>8.5304500000000001</v>
      </c>
    </row>
    <row r="300" spans="1:13">
      <c r="A300" s="267">
        <v>292</v>
      </c>
      <c r="B300" s="276" t="s">
        <v>135</v>
      </c>
      <c r="C300" s="277">
        <v>438.8</v>
      </c>
      <c r="D300" s="278">
        <v>435.90000000000003</v>
      </c>
      <c r="E300" s="278">
        <v>426.90000000000009</v>
      </c>
      <c r="F300" s="278">
        <v>415.00000000000006</v>
      </c>
      <c r="G300" s="278">
        <v>406.00000000000011</v>
      </c>
      <c r="H300" s="278">
        <v>447.80000000000007</v>
      </c>
      <c r="I300" s="278">
        <v>456.79999999999995</v>
      </c>
      <c r="J300" s="278">
        <v>468.70000000000005</v>
      </c>
      <c r="K300" s="276">
        <v>444.9</v>
      </c>
      <c r="L300" s="276">
        <v>424</v>
      </c>
      <c r="M300" s="276">
        <v>58.670830000000002</v>
      </c>
    </row>
    <row r="301" spans="1:13">
      <c r="A301" s="267">
        <v>293</v>
      </c>
      <c r="B301" s="276" t="s">
        <v>456</v>
      </c>
      <c r="C301" s="277">
        <v>999.95</v>
      </c>
      <c r="D301" s="278">
        <v>1002.3166666666666</v>
      </c>
      <c r="E301" s="278">
        <v>989.63333333333321</v>
      </c>
      <c r="F301" s="278">
        <v>979.31666666666661</v>
      </c>
      <c r="G301" s="278">
        <v>966.63333333333321</v>
      </c>
      <c r="H301" s="278">
        <v>1012.6333333333332</v>
      </c>
      <c r="I301" s="278">
        <v>1025.3166666666666</v>
      </c>
      <c r="J301" s="278">
        <v>1035.6333333333332</v>
      </c>
      <c r="K301" s="276">
        <v>1015</v>
      </c>
      <c r="L301" s="276">
        <v>992</v>
      </c>
      <c r="M301" s="276">
        <v>0.68606999999999996</v>
      </c>
    </row>
    <row r="302" spans="1:13">
      <c r="A302" s="267">
        <v>294</v>
      </c>
      <c r="B302" s="276" t="s">
        <v>136</v>
      </c>
      <c r="C302" s="277">
        <v>1349.8</v>
      </c>
      <c r="D302" s="278">
        <v>1353.5666666666666</v>
      </c>
      <c r="E302" s="278">
        <v>1340.2833333333333</v>
      </c>
      <c r="F302" s="278">
        <v>1330.7666666666667</v>
      </c>
      <c r="G302" s="278">
        <v>1317.4833333333333</v>
      </c>
      <c r="H302" s="278">
        <v>1363.0833333333333</v>
      </c>
      <c r="I302" s="278">
        <v>1376.3666666666666</v>
      </c>
      <c r="J302" s="278">
        <v>1385.8833333333332</v>
      </c>
      <c r="K302" s="276">
        <v>1366.85</v>
      </c>
      <c r="L302" s="276">
        <v>1344.05</v>
      </c>
      <c r="M302" s="276">
        <v>28.361609999999999</v>
      </c>
    </row>
    <row r="303" spans="1:13">
      <c r="A303" s="267">
        <v>295</v>
      </c>
      <c r="B303" s="276" t="s">
        <v>266</v>
      </c>
      <c r="C303" s="277">
        <v>4285.1499999999996</v>
      </c>
      <c r="D303" s="278">
        <v>4299.7166666666662</v>
      </c>
      <c r="E303" s="278">
        <v>4155.4333333333325</v>
      </c>
      <c r="F303" s="278">
        <v>4025.7166666666662</v>
      </c>
      <c r="G303" s="278">
        <v>3881.4333333333325</v>
      </c>
      <c r="H303" s="278">
        <v>4429.4333333333325</v>
      </c>
      <c r="I303" s="278">
        <v>4573.7166666666672</v>
      </c>
      <c r="J303" s="278">
        <v>4703.4333333333325</v>
      </c>
      <c r="K303" s="276">
        <v>4444</v>
      </c>
      <c r="L303" s="276">
        <v>4170</v>
      </c>
      <c r="M303" s="276">
        <v>5.5935699999999997</v>
      </c>
    </row>
    <row r="304" spans="1:13">
      <c r="A304" s="267">
        <v>296</v>
      </c>
      <c r="B304" s="276" t="s">
        <v>265</v>
      </c>
      <c r="C304" s="277">
        <v>2501.35</v>
      </c>
      <c r="D304" s="278">
        <v>2529.4500000000003</v>
      </c>
      <c r="E304" s="278">
        <v>2448.9000000000005</v>
      </c>
      <c r="F304" s="278">
        <v>2396.4500000000003</v>
      </c>
      <c r="G304" s="278">
        <v>2315.9000000000005</v>
      </c>
      <c r="H304" s="278">
        <v>2581.9000000000005</v>
      </c>
      <c r="I304" s="278">
        <v>2662.4500000000007</v>
      </c>
      <c r="J304" s="278">
        <v>2714.9000000000005</v>
      </c>
      <c r="K304" s="276">
        <v>2610</v>
      </c>
      <c r="L304" s="276">
        <v>2477</v>
      </c>
      <c r="M304" s="276">
        <v>4.0278</v>
      </c>
    </row>
    <row r="305" spans="1:13">
      <c r="A305" s="267">
        <v>297</v>
      </c>
      <c r="B305" s="276" t="s">
        <v>137</v>
      </c>
      <c r="C305" s="277">
        <v>1060.3</v>
      </c>
      <c r="D305" s="278">
        <v>1066.5</v>
      </c>
      <c r="E305" s="278">
        <v>1049</v>
      </c>
      <c r="F305" s="278">
        <v>1037.7</v>
      </c>
      <c r="G305" s="278">
        <v>1020.2</v>
      </c>
      <c r="H305" s="278">
        <v>1077.8</v>
      </c>
      <c r="I305" s="278">
        <v>1095.3</v>
      </c>
      <c r="J305" s="278">
        <v>1106.5999999999999</v>
      </c>
      <c r="K305" s="276">
        <v>1084</v>
      </c>
      <c r="L305" s="276">
        <v>1055.2</v>
      </c>
      <c r="M305" s="276">
        <v>23.006710000000002</v>
      </c>
    </row>
    <row r="306" spans="1:13">
      <c r="A306" s="267">
        <v>298</v>
      </c>
      <c r="B306" s="276" t="s">
        <v>457</v>
      </c>
      <c r="C306" s="277">
        <v>1659.85</v>
      </c>
      <c r="D306" s="278">
        <v>1668.9666666666665</v>
      </c>
      <c r="E306" s="278">
        <v>1643.2333333333329</v>
      </c>
      <c r="F306" s="278">
        <v>1626.6166666666663</v>
      </c>
      <c r="G306" s="278">
        <v>1600.8833333333328</v>
      </c>
      <c r="H306" s="278">
        <v>1685.583333333333</v>
      </c>
      <c r="I306" s="278">
        <v>1711.3166666666666</v>
      </c>
      <c r="J306" s="278">
        <v>1727.9333333333332</v>
      </c>
      <c r="K306" s="276">
        <v>1694.7</v>
      </c>
      <c r="L306" s="276">
        <v>1652.35</v>
      </c>
      <c r="M306" s="276">
        <v>0.33816000000000002</v>
      </c>
    </row>
    <row r="307" spans="1:13">
      <c r="A307" s="267">
        <v>299</v>
      </c>
      <c r="B307" s="276" t="s">
        <v>138</v>
      </c>
      <c r="C307" s="277">
        <v>779.85</v>
      </c>
      <c r="D307" s="278">
        <v>784.66666666666663</v>
      </c>
      <c r="E307" s="278">
        <v>772.58333333333326</v>
      </c>
      <c r="F307" s="278">
        <v>765.31666666666661</v>
      </c>
      <c r="G307" s="278">
        <v>753.23333333333323</v>
      </c>
      <c r="H307" s="278">
        <v>791.93333333333328</v>
      </c>
      <c r="I307" s="278">
        <v>804.01666666666654</v>
      </c>
      <c r="J307" s="278">
        <v>811.2833333333333</v>
      </c>
      <c r="K307" s="276">
        <v>796.75</v>
      </c>
      <c r="L307" s="276">
        <v>777.4</v>
      </c>
      <c r="M307" s="276">
        <v>55.321599999999997</v>
      </c>
    </row>
    <row r="308" spans="1:13">
      <c r="A308" s="267">
        <v>300</v>
      </c>
      <c r="B308" s="276" t="s">
        <v>139</v>
      </c>
      <c r="C308" s="277">
        <v>189.7</v>
      </c>
      <c r="D308" s="278">
        <v>188.29999999999998</v>
      </c>
      <c r="E308" s="278">
        <v>184.59999999999997</v>
      </c>
      <c r="F308" s="278">
        <v>179.49999999999997</v>
      </c>
      <c r="G308" s="278">
        <v>175.79999999999995</v>
      </c>
      <c r="H308" s="278">
        <v>193.39999999999998</v>
      </c>
      <c r="I308" s="278">
        <v>197.09999999999997</v>
      </c>
      <c r="J308" s="278">
        <v>202.2</v>
      </c>
      <c r="K308" s="276">
        <v>192</v>
      </c>
      <c r="L308" s="276">
        <v>183.2</v>
      </c>
      <c r="M308" s="276">
        <v>78.154319999999998</v>
      </c>
    </row>
    <row r="309" spans="1:13">
      <c r="A309" s="267">
        <v>301</v>
      </c>
      <c r="B309" s="276" t="s">
        <v>319</v>
      </c>
      <c r="C309" s="277">
        <v>14.8</v>
      </c>
      <c r="D309" s="278">
        <v>14.666666666666666</v>
      </c>
      <c r="E309" s="278">
        <v>13.833333333333332</v>
      </c>
      <c r="F309" s="278">
        <v>12.866666666666665</v>
      </c>
      <c r="G309" s="278">
        <v>12.033333333333331</v>
      </c>
      <c r="H309" s="278">
        <v>15.633333333333333</v>
      </c>
      <c r="I309" s="278">
        <v>16.466666666666665</v>
      </c>
      <c r="J309" s="278">
        <v>17.433333333333334</v>
      </c>
      <c r="K309" s="276">
        <v>15.5</v>
      </c>
      <c r="L309" s="276">
        <v>13.7</v>
      </c>
      <c r="M309" s="276">
        <v>134.90861000000001</v>
      </c>
    </row>
    <row r="310" spans="1:13">
      <c r="A310" s="267">
        <v>302</v>
      </c>
      <c r="B310" s="276" t="s">
        <v>464</v>
      </c>
      <c r="C310" s="277">
        <v>165.95</v>
      </c>
      <c r="D310" s="278">
        <v>167.63333333333333</v>
      </c>
      <c r="E310" s="278">
        <v>163.41666666666666</v>
      </c>
      <c r="F310" s="278">
        <v>160.88333333333333</v>
      </c>
      <c r="G310" s="278">
        <v>156.66666666666666</v>
      </c>
      <c r="H310" s="278">
        <v>170.16666666666666</v>
      </c>
      <c r="I310" s="278">
        <v>174.38333333333335</v>
      </c>
      <c r="J310" s="278">
        <v>176.91666666666666</v>
      </c>
      <c r="K310" s="276">
        <v>171.85</v>
      </c>
      <c r="L310" s="276">
        <v>165.1</v>
      </c>
      <c r="M310" s="276">
        <v>1.1121099999999999</v>
      </c>
    </row>
    <row r="311" spans="1:13">
      <c r="A311" s="267">
        <v>303</v>
      </c>
      <c r="B311" s="276" t="s">
        <v>466</v>
      </c>
      <c r="C311" s="277">
        <v>454.2</v>
      </c>
      <c r="D311" s="278">
        <v>452.2</v>
      </c>
      <c r="E311" s="278">
        <v>448.65</v>
      </c>
      <c r="F311" s="278">
        <v>443.09999999999997</v>
      </c>
      <c r="G311" s="278">
        <v>439.54999999999995</v>
      </c>
      <c r="H311" s="278">
        <v>457.75</v>
      </c>
      <c r="I311" s="278">
        <v>461.30000000000007</v>
      </c>
      <c r="J311" s="278">
        <v>466.85</v>
      </c>
      <c r="K311" s="276">
        <v>455.75</v>
      </c>
      <c r="L311" s="276">
        <v>446.65</v>
      </c>
      <c r="M311" s="276">
        <v>0.98229999999999995</v>
      </c>
    </row>
    <row r="312" spans="1:13">
      <c r="A312" s="267">
        <v>304</v>
      </c>
      <c r="B312" s="276" t="s">
        <v>462</v>
      </c>
      <c r="C312" s="277">
        <v>3681.35</v>
      </c>
      <c r="D312" s="278">
        <v>3682.2833333333328</v>
      </c>
      <c r="E312" s="278">
        <v>3640.1166666666659</v>
      </c>
      <c r="F312" s="278">
        <v>3598.8833333333332</v>
      </c>
      <c r="G312" s="278">
        <v>3556.7166666666662</v>
      </c>
      <c r="H312" s="278">
        <v>3723.5166666666655</v>
      </c>
      <c r="I312" s="278">
        <v>3765.6833333333325</v>
      </c>
      <c r="J312" s="278">
        <v>3806.9166666666652</v>
      </c>
      <c r="K312" s="276">
        <v>3724.45</v>
      </c>
      <c r="L312" s="276">
        <v>3641.05</v>
      </c>
      <c r="M312" s="276">
        <v>7.7270000000000005E-2</v>
      </c>
    </row>
    <row r="313" spans="1:13">
      <c r="A313" s="267">
        <v>305</v>
      </c>
      <c r="B313" s="276" t="s">
        <v>463</v>
      </c>
      <c r="C313" s="277">
        <v>320.7</v>
      </c>
      <c r="D313" s="278">
        <v>321.23333333333335</v>
      </c>
      <c r="E313" s="278">
        <v>317.4666666666667</v>
      </c>
      <c r="F313" s="278">
        <v>314.23333333333335</v>
      </c>
      <c r="G313" s="278">
        <v>310.4666666666667</v>
      </c>
      <c r="H313" s="278">
        <v>324.4666666666667</v>
      </c>
      <c r="I313" s="278">
        <v>328.23333333333335</v>
      </c>
      <c r="J313" s="278">
        <v>331.4666666666667</v>
      </c>
      <c r="K313" s="276">
        <v>325</v>
      </c>
      <c r="L313" s="276">
        <v>318</v>
      </c>
      <c r="M313" s="276">
        <v>0.36183999999999999</v>
      </c>
    </row>
    <row r="314" spans="1:13">
      <c r="A314" s="267">
        <v>306</v>
      </c>
      <c r="B314" s="276" t="s">
        <v>140</v>
      </c>
      <c r="C314" s="277">
        <v>173.3</v>
      </c>
      <c r="D314" s="278">
        <v>173.4</v>
      </c>
      <c r="E314" s="278">
        <v>170.85000000000002</v>
      </c>
      <c r="F314" s="278">
        <v>168.4</v>
      </c>
      <c r="G314" s="278">
        <v>165.85000000000002</v>
      </c>
      <c r="H314" s="278">
        <v>175.85000000000002</v>
      </c>
      <c r="I314" s="278">
        <v>178.40000000000003</v>
      </c>
      <c r="J314" s="278">
        <v>180.85000000000002</v>
      </c>
      <c r="K314" s="276">
        <v>175.95</v>
      </c>
      <c r="L314" s="276">
        <v>170.95</v>
      </c>
      <c r="M314" s="276">
        <v>31.591259999999998</v>
      </c>
    </row>
    <row r="315" spans="1:13">
      <c r="A315" s="267">
        <v>307</v>
      </c>
      <c r="B315" s="276" t="s">
        <v>141</v>
      </c>
      <c r="C315" s="277">
        <v>423.05</v>
      </c>
      <c r="D315" s="278">
        <v>425.65000000000003</v>
      </c>
      <c r="E315" s="278">
        <v>419.35000000000008</v>
      </c>
      <c r="F315" s="278">
        <v>415.65000000000003</v>
      </c>
      <c r="G315" s="278">
        <v>409.35000000000008</v>
      </c>
      <c r="H315" s="278">
        <v>429.35000000000008</v>
      </c>
      <c r="I315" s="278">
        <v>435.65000000000003</v>
      </c>
      <c r="J315" s="278">
        <v>439.35000000000008</v>
      </c>
      <c r="K315" s="276">
        <v>431.95</v>
      </c>
      <c r="L315" s="276">
        <v>421.95</v>
      </c>
      <c r="M315" s="276">
        <v>18.21912</v>
      </c>
    </row>
    <row r="316" spans="1:13">
      <c r="A316" s="267">
        <v>308</v>
      </c>
      <c r="B316" s="276" t="s">
        <v>142</v>
      </c>
      <c r="C316" s="277">
        <v>8188.05</v>
      </c>
      <c r="D316" s="278">
        <v>8219.0166666666664</v>
      </c>
      <c r="E316" s="278">
        <v>8109.0333333333328</v>
      </c>
      <c r="F316" s="278">
        <v>8030.0166666666664</v>
      </c>
      <c r="G316" s="278">
        <v>7920.0333333333328</v>
      </c>
      <c r="H316" s="278">
        <v>8298.0333333333328</v>
      </c>
      <c r="I316" s="278">
        <v>8408.0166666666664</v>
      </c>
      <c r="J316" s="278">
        <v>8487.0333333333328</v>
      </c>
      <c r="K316" s="276">
        <v>8329</v>
      </c>
      <c r="L316" s="276">
        <v>8140</v>
      </c>
      <c r="M316" s="276">
        <v>15.14072</v>
      </c>
    </row>
    <row r="317" spans="1:13">
      <c r="A317" s="267">
        <v>309</v>
      </c>
      <c r="B317" s="276" t="s">
        <v>458</v>
      </c>
      <c r="C317" s="277">
        <v>912.3</v>
      </c>
      <c r="D317" s="278">
        <v>912.43333333333339</v>
      </c>
      <c r="E317" s="278">
        <v>899.86666666666679</v>
      </c>
      <c r="F317" s="278">
        <v>887.43333333333339</v>
      </c>
      <c r="G317" s="278">
        <v>874.86666666666679</v>
      </c>
      <c r="H317" s="278">
        <v>924.86666666666679</v>
      </c>
      <c r="I317" s="278">
        <v>937.43333333333339</v>
      </c>
      <c r="J317" s="278">
        <v>949.86666666666679</v>
      </c>
      <c r="K317" s="276">
        <v>925</v>
      </c>
      <c r="L317" s="276">
        <v>900</v>
      </c>
      <c r="M317" s="276">
        <v>0.33933999999999997</v>
      </c>
    </row>
    <row r="318" spans="1:13">
      <c r="A318" s="267">
        <v>310</v>
      </c>
      <c r="B318" s="276" t="s">
        <v>143</v>
      </c>
      <c r="C318" s="277">
        <v>644</v>
      </c>
      <c r="D318" s="278">
        <v>648.58333333333337</v>
      </c>
      <c r="E318" s="278">
        <v>635.51666666666677</v>
      </c>
      <c r="F318" s="278">
        <v>627.03333333333342</v>
      </c>
      <c r="G318" s="278">
        <v>613.96666666666681</v>
      </c>
      <c r="H318" s="278">
        <v>657.06666666666672</v>
      </c>
      <c r="I318" s="278">
        <v>670.13333333333333</v>
      </c>
      <c r="J318" s="278">
        <v>678.61666666666667</v>
      </c>
      <c r="K318" s="276">
        <v>661.65</v>
      </c>
      <c r="L318" s="276">
        <v>640.1</v>
      </c>
      <c r="M318" s="276">
        <v>40.882710000000003</v>
      </c>
    </row>
    <row r="319" spans="1:13">
      <c r="A319" s="267">
        <v>311</v>
      </c>
      <c r="B319" s="276" t="s">
        <v>472</v>
      </c>
      <c r="C319" s="277">
        <v>1686.5</v>
      </c>
      <c r="D319" s="278">
        <v>1695.1499999999999</v>
      </c>
      <c r="E319" s="278">
        <v>1673.3499999999997</v>
      </c>
      <c r="F319" s="278">
        <v>1660.1999999999998</v>
      </c>
      <c r="G319" s="278">
        <v>1638.3999999999996</v>
      </c>
      <c r="H319" s="278">
        <v>1708.2999999999997</v>
      </c>
      <c r="I319" s="278">
        <v>1730.1</v>
      </c>
      <c r="J319" s="278">
        <v>1743.2499999999998</v>
      </c>
      <c r="K319" s="276">
        <v>1716.95</v>
      </c>
      <c r="L319" s="276">
        <v>1682</v>
      </c>
      <c r="M319" s="276">
        <v>1.6287499999999999</v>
      </c>
    </row>
    <row r="320" spans="1:13">
      <c r="A320" s="267">
        <v>312</v>
      </c>
      <c r="B320" s="276" t="s">
        <v>468</v>
      </c>
      <c r="C320" s="277">
        <v>2180.4499999999998</v>
      </c>
      <c r="D320" s="278">
        <v>2171.2166666666667</v>
      </c>
      <c r="E320" s="278">
        <v>2149.3333333333335</v>
      </c>
      <c r="F320" s="278">
        <v>2118.2166666666667</v>
      </c>
      <c r="G320" s="278">
        <v>2096.3333333333335</v>
      </c>
      <c r="H320" s="278">
        <v>2202.3333333333335</v>
      </c>
      <c r="I320" s="278">
        <v>2224.2166666666667</v>
      </c>
      <c r="J320" s="278">
        <v>2255.3333333333335</v>
      </c>
      <c r="K320" s="276">
        <v>2193.1</v>
      </c>
      <c r="L320" s="276">
        <v>2140.1</v>
      </c>
      <c r="M320" s="276">
        <v>0.64714000000000005</v>
      </c>
    </row>
    <row r="321" spans="1:13">
      <c r="A321" s="267">
        <v>313</v>
      </c>
      <c r="B321" s="276" t="s">
        <v>144</v>
      </c>
      <c r="C321" s="277">
        <v>719.9</v>
      </c>
      <c r="D321" s="278">
        <v>718.01666666666677</v>
      </c>
      <c r="E321" s="278">
        <v>709.38333333333355</v>
      </c>
      <c r="F321" s="278">
        <v>698.86666666666679</v>
      </c>
      <c r="G321" s="278">
        <v>690.23333333333358</v>
      </c>
      <c r="H321" s="278">
        <v>728.53333333333353</v>
      </c>
      <c r="I321" s="278">
        <v>737.16666666666674</v>
      </c>
      <c r="J321" s="278">
        <v>747.68333333333351</v>
      </c>
      <c r="K321" s="276">
        <v>726.65</v>
      </c>
      <c r="L321" s="276">
        <v>707.5</v>
      </c>
      <c r="M321" s="276">
        <v>10.141529999999999</v>
      </c>
    </row>
    <row r="322" spans="1:13">
      <c r="A322" s="267">
        <v>314</v>
      </c>
      <c r="B322" s="276" t="s">
        <v>145</v>
      </c>
      <c r="C322" s="277">
        <v>1126.6500000000001</v>
      </c>
      <c r="D322" s="278">
        <v>1132.05</v>
      </c>
      <c r="E322" s="278">
        <v>1118.0999999999999</v>
      </c>
      <c r="F322" s="278">
        <v>1109.55</v>
      </c>
      <c r="G322" s="278">
        <v>1095.5999999999999</v>
      </c>
      <c r="H322" s="278">
        <v>1140.5999999999999</v>
      </c>
      <c r="I322" s="278">
        <v>1154.5500000000002</v>
      </c>
      <c r="J322" s="278">
        <v>1163.0999999999999</v>
      </c>
      <c r="K322" s="276">
        <v>1146</v>
      </c>
      <c r="L322" s="276">
        <v>1123.5</v>
      </c>
      <c r="M322" s="276">
        <v>10.69239</v>
      </c>
    </row>
    <row r="323" spans="1:13">
      <c r="A323" s="267">
        <v>315</v>
      </c>
      <c r="B323" s="276" t="s">
        <v>465</v>
      </c>
      <c r="C323" s="277">
        <v>213.9</v>
      </c>
      <c r="D323" s="278">
        <v>214.76666666666665</v>
      </c>
      <c r="E323" s="278">
        <v>211.6333333333333</v>
      </c>
      <c r="F323" s="278">
        <v>209.36666666666665</v>
      </c>
      <c r="G323" s="278">
        <v>206.23333333333329</v>
      </c>
      <c r="H323" s="278">
        <v>217.0333333333333</v>
      </c>
      <c r="I323" s="278">
        <v>220.16666666666663</v>
      </c>
      <c r="J323" s="278">
        <v>222.43333333333331</v>
      </c>
      <c r="K323" s="276">
        <v>217.9</v>
      </c>
      <c r="L323" s="276">
        <v>212.5</v>
      </c>
      <c r="M323" s="276">
        <v>0.60370999999999997</v>
      </c>
    </row>
    <row r="324" spans="1:13">
      <c r="A324" s="267">
        <v>316</v>
      </c>
      <c r="B324" s="276" t="s">
        <v>1975</v>
      </c>
      <c r="C324" s="277">
        <v>195</v>
      </c>
      <c r="D324" s="278">
        <v>197.63333333333333</v>
      </c>
      <c r="E324" s="278">
        <v>191.71666666666664</v>
      </c>
      <c r="F324" s="278">
        <v>188.43333333333331</v>
      </c>
      <c r="G324" s="278">
        <v>182.51666666666662</v>
      </c>
      <c r="H324" s="278">
        <v>200.91666666666666</v>
      </c>
      <c r="I324" s="278">
        <v>206.83333333333334</v>
      </c>
      <c r="J324" s="278">
        <v>210.11666666666667</v>
      </c>
      <c r="K324" s="276">
        <v>203.55</v>
      </c>
      <c r="L324" s="276">
        <v>194.35</v>
      </c>
      <c r="M324" s="276">
        <v>22.347760000000001</v>
      </c>
    </row>
    <row r="325" spans="1:13">
      <c r="A325" s="267">
        <v>317</v>
      </c>
      <c r="B325" s="276" t="s">
        <v>469</v>
      </c>
      <c r="C325" s="277">
        <v>90.1</v>
      </c>
      <c r="D325" s="278">
        <v>90.533333333333346</v>
      </c>
      <c r="E325" s="278">
        <v>88.916666666666686</v>
      </c>
      <c r="F325" s="278">
        <v>87.733333333333334</v>
      </c>
      <c r="G325" s="278">
        <v>86.116666666666674</v>
      </c>
      <c r="H325" s="278">
        <v>91.716666666666697</v>
      </c>
      <c r="I325" s="278">
        <v>93.333333333333343</v>
      </c>
      <c r="J325" s="278">
        <v>94.516666666666708</v>
      </c>
      <c r="K325" s="276">
        <v>92.15</v>
      </c>
      <c r="L325" s="276">
        <v>89.35</v>
      </c>
      <c r="M325" s="276">
        <v>7.9181699999999999</v>
      </c>
    </row>
    <row r="326" spans="1:13">
      <c r="A326" s="267">
        <v>318</v>
      </c>
      <c r="B326" s="276" t="s">
        <v>470</v>
      </c>
      <c r="C326" s="277">
        <v>409.45</v>
      </c>
      <c r="D326" s="278">
        <v>409.15000000000003</v>
      </c>
      <c r="E326" s="278">
        <v>398.30000000000007</v>
      </c>
      <c r="F326" s="278">
        <v>387.15000000000003</v>
      </c>
      <c r="G326" s="278">
        <v>376.30000000000007</v>
      </c>
      <c r="H326" s="278">
        <v>420.30000000000007</v>
      </c>
      <c r="I326" s="278">
        <v>431.15000000000009</v>
      </c>
      <c r="J326" s="278">
        <v>442.30000000000007</v>
      </c>
      <c r="K326" s="276">
        <v>420</v>
      </c>
      <c r="L326" s="276">
        <v>398</v>
      </c>
      <c r="M326" s="276">
        <v>8.0226900000000008</v>
      </c>
    </row>
    <row r="327" spans="1:13">
      <c r="A327" s="267">
        <v>319</v>
      </c>
      <c r="B327" s="276" t="s">
        <v>146</v>
      </c>
      <c r="C327" s="277">
        <v>1750.85</v>
      </c>
      <c r="D327" s="278">
        <v>1753.4166666666667</v>
      </c>
      <c r="E327" s="278">
        <v>1738.8333333333335</v>
      </c>
      <c r="F327" s="278">
        <v>1726.8166666666668</v>
      </c>
      <c r="G327" s="278">
        <v>1712.2333333333336</v>
      </c>
      <c r="H327" s="278">
        <v>1765.4333333333334</v>
      </c>
      <c r="I327" s="278">
        <v>1780.0166666666669</v>
      </c>
      <c r="J327" s="278">
        <v>1792.0333333333333</v>
      </c>
      <c r="K327" s="276">
        <v>1768</v>
      </c>
      <c r="L327" s="276">
        <v>1741.4</v>
      </c>
      <c r="M327" s="276">
        <v>7.3039100000000001</v>
      </c>
    </row>
    <row r="328" spans="1:13">
      <c r="A328" s="267">
        <v>320</v>
      </c>
      <c r="B328" s="276" t="s">
        <v>459</v>
      </c>
      <c r="C328" s="277">
        <v>32.15</v>
      </c>
      <c r="D328" s="278">
        <v>31.816666666666663</v>
      </c>
      <c r="E328" s="278">
        <v>30.433333333333323</v>
      </c>
      <c r="F328" s="278">
        <v>28.716666666666661</v>
      </c>
      <c r="G328" s="278">
        <v>27.333333333333321</v>
      </c>
      <c r="H328" s="278">
        <v>33.533333333333324</v>
      </c>
      <c r="I328" s="278">
        <v>34.916666666666664</v>
      </c>
      <c r="J328" s="278">
        <v>36.633333333333326</v>
      </c>
      <c r="K328" s="276">
        <v>33.200000000000003</v>
      </c>
      <c r="L328" s="276">
        <v>30.1</v>
      </c>
      <c r="M328" s="276">
        <v>236.33404999999999</v>
      </c>
    </row>
    <row r="329" spans="1:13">
      <c r="A329" s="267">
        <v>321</v>
      </c>
      <c r="B329" s="276" t="s">
        <v>460</v>
      </c>
      <c r="C329" s="277">
        <v>146.05000000000001</v>
      </c>
      <c r="D329" s="278">
        <v>147.18333333333334</v>
      </c>
      <c r="E329" s="278">
        <v>144.41666666666669</v>
      </c>
      <c r="F329" s="278">
        <v>142.78333333333336</v>
      </c>
      <c r="G329" s="278">
        <v>140.01666666666671</v>
      </c>
      <c r="H329" s="278">
        <v>148.81666666666666</v>
      </c>
      <c r="I329" s="278">
        <v>151.58333333333331</v>
      </c>
      <c r="J329" s="278">
        <v>153.21666666666664</v>
      </c>
      <c r="K329" s="276">
        <v>149.94999999999999</v>
      </c>
      <c r="L329" s="276">
        <v>145.55000000000001</v>
      </c>
      <c r="M329" s="276">
        <v>4.0121700000000002</v>
      </c>
    </row>
    <row r="330" spans="1:13">
      <c r="A330" s="267">
        <v>322</v>
      </c>
      <c r="B330" s="276" t="s">
        <v>147</v>
      </c>
      <c r="C330" s="277">
        <v>169.15</v>
      </c>
      <c r="D330" s="278">
        <v>170.70000000000002</v>
      </c>
      <c r="E330" s="278">
        <v>166.55000000000004</v>
      </c>
      <c r="F330" s="278">
        <v>163.95000000000002</v>
      </c>
      <c r="G330" s="278">
        <v>159.80000000000004</v>
      </c>
      <c r="H330" s="278">
        <v>173.30000000000004</v>
      </c>
      <c r="I330" s="278">
        <v>177.45000000000002</v>
      </c>
      <c r="J330" s="278">
        <v>180.05000000000004</v>
      </c>
      <c r="K330" s="276">
        <v>174.85</v>
      </c>
      <c r="L330" s="276">
        <v>168.1</v>
      </c>
      <c r="M330" s="276">
        <v>160.69076000000001</v>
      </c>
    </row>
    <row r="331" spans="1:13">
      <c r="A331" s="267">
        <v>323</v>
      </c>
      <c r="B331" s="276" t="s">
        <v>471</v>
      </c>
      <c r="C331" s="277">
        <v>652.45000000000005</v>
      </c>
      <c r="D331" s="278">
        <v>654.80000000000007</v>
      </c>
      <c r="E331" s="278">
        <v>644.60000000000014</v>
      </c>
      <c r="F331" s="278">
        <v>636.75000000000011</v>
      </c>
      <c r="G331" s="278">
        <v>626.55000000000018</v>
      </c>
      <c r="H331" s="278">
        <v>662.65000000000009</v>
      </c>
      <c r="I331" s="278">
        <v>672.85000000000014</v>
      </c>
      <c r="J331" s="278">
        <v>680.7</v>
      </c>
      <c r="K331" s="276">
        <v>665</v>
      </c>
      <c r="L331" s="276">
        <v>646.95000000000005</v>
      </c>
      <c r="M331" s="276">
        <v>1.29471</v>
      </c>
    </row>
    <row r="332" spans="1:13">
      <c r="A332" s="267">
        <v>324</v>
      </c>
      <c r="B332" s="276" t="s">
        <v>268</v>
      </c>
      <c r="C332" s="277">
        <v>1657.35</v>
      </c>
      <c r="D332" s="278">
        <v>1669.45</v>
      </c>
      <c r="E332" s="278">
        <v>1632.4</v>
      </c>
      <c r="F332" s="278">
        <v>1607.45</v>
      </c>
      <c r="G332" s="278">
        <v>1570.4</v>
      </c>
      <c r="H332" s="278">
        <v>1694.4</v>
      </c>
      <c r="I332" s="278">
        <v>1731.4499999999998</v>
      </c>
      <c r="J332" s="278">
        <v>1756.4</v>
      </c>
      <c r="K332" s="276">
        <v>1706.5</v>
      </c>
      <c r="L332" s="276">
        <v>1644.5</v>
      </c>
      <c r="M332" s="276">
        <v>7.9585400000000002</v>
      </c>
    </row>
    <row r="333" spans="1:13">
      <c r="A333" s="267">
        <v>325</v>
      </c>
      <c r="B333" s="276" t="s">
        <v>148</v>
      </c>
      <c r="C333" s="277">
        <v>85746.9</v>
      </c>
      <c r="D333" s="278">
        <v>84819.766666666663</v>
      </c>
      <c r="E333" s="278">
        <v>82639.533333333326</v>
      </c>
      <c r="F333" s="278">
        <v>79532.166666666657</v>
      </c>
      <c r="G333" s="278">
        <v>77351.93333333332</v>
      </c>
      <c r="H333" s="278">
        <v>87927.133333333331</v>
      </c>
      <c r="I333" s="278">
        <v>90107.366666666669</v>
      </c>
      <c r="J333" s="278">
        <v>93214.733333333337</v>
      </c>
      <c r="K333" s="276">
        <v>87000</v>
      </c>
      <c r="L333" s="276">
        <v>81712.399999999994</v>
      </c>
      <c r="M333" s="276">
        <v>0.87936000000000003</v>
      </c>
    </row>
    <row r="334" spans="1:13">
      <c r="A334" s="267">
        <v>326</v>
      </c>
      <c r="B334" s="276" t="s">
        <v>267</v>
      </c>
      <c r="C334" s="277">
        <v>40.5</v>
      </c>
      <c r="D334" s="278">
        <v>40.716666666666661</v>
      </c>
      <c r="E334" s="278">
        <v>40.083333333333321</v>
      </c>
      <c r="F334" s="278">
        <v>39.666666666666657</v>
      </c>
      <c r="G334" s="278">
        <v>39.033333333333317</v>
      </c>
      <c r="H334" s="278">
        <v>41.133333333333326</v>
      </c>
      <c r="I334" s="278">
        <v>41.766666666666666</v>
      </c>
      <c r="J334" s="278">
        <v>42.18333333333333</v>
      </c>
      <c r="K334" s="276">
        <v>41.35</v>
      </c>
      <c r="L334" s="276">
        <v>40.299999999999997</v>
      </c>
      <c r="M334" s="276">
        <v>58.25264</v>
      </c>
    </row>
    <row r="335" spans="1:13">
      <c r="A335" s="267">
        <v>327</v>
      </c>
      <c r="B335" s="276" t="s">
        <v>149</v>
      </c>
      <c r="C335" s="277">
        <v>1276.6500000000001</v>
      </c>
      <c r="D335" s="278">
        <v>1273.5333333333335</v>
      </c>
      <c r="E335" s="278">
        <v>1263.3166666666671</v>
      </c>
      <c r="F335" s="278">
        <v>1249.9833333333336</v>
      </c>
      <c r="G335" s="278">
        <v>1239.7666666666671</v>
      </c>
      <c r="H335" s="278">
        <v>1286.866666666667</v>
      </c>
      <c r="I335" s="278">
        <v>1297.0833333333337</v>
      </c>
      <c r="J335" s="278">
        <v>1310.416666666667</v>
      </c>
      <c r="K335" s="276">
        <v>1283.75</v>
      </c>
      <c r="L335" s="276">
        <v>1260.2</v>
      </c>
      <c r="M335" s="276">
        <v>12.686590000000001</v>
      </c>
    </row>
    <row r="336" spans="1:13">
      <c r="A336" s="267">
        <v>328</v>
      </c>
      <c r="B336" s="276" t="s">
        <v>3161</v>
      </c>
      <c r="C336" s="277">
        <v>312.95</v>
      </c>
      <c r="D336" s="278">
        <v>313.31666666666666</v>
      </c>
      <c r="E336" s="278">
        <v>306.63333333333333</v>
      </c>
      <c r="F336" s="278">
        <v>300.31666666666666</v>
      </c>
      <c r="G336" s="278">
        <v>293.63333333333333</v>
      </c>
      <c r="H336" s="278">
        <v>319.63333333333333</v>
      </c>
      <c r="I336" s="278">
        <v>326.31666666666661</v>
      </c>
      <c r="J336" s="278">
        <v>332.63333333333333</v>
      </c>
      <c r="K336" s="276">
        <v>320</v>
      </c>
      <c r="L336" s="276">
        <v>307</v>
      </c>
      <c r="M336" s="276">
        <v>20.233360000000001</v>
      </c>
    </row>
    <row r="337" spans="1:13">
      <c r="A337" s="267">
        <v>329</v>
      </c>
      <c r="B337" s="276" t="s">
        <v>269</v>
      </c>
      <c r="C337" s="277">
        <v>955.7</v>
      </c>
      <c r="D337" s="278">
        <v>949.78333333333342</v>
      </c>
      <c r="E337" s="278">
        <v>938.11666666666679</v>
      </c>
      <c r="F337" s="278">
        <v>920.53333333333342</v>
      </c>
      <c r="G337" s="278">
        <v>908.86666666666679</v>
      </c>
      <c r="H337" s="278">
        <v>967.36666666666679</v>
      </c>
      <c r="I337" s="278">
        <v>979.03333333333353</v>
      </c>
      <c r="J337" s="278">
        <v>996.61666666666679</v>
      </c>
      <c r="K337" s="276">
        <v>961.45</v>
      </c>
      <c r="L337" s="276">
        <v>932.2</v>
      </c>
      <c r="M337" s="276">
        <v>3.1968200000000002</v>
      </c>
    </row>
    <row r="338" spans="1:13">
      <c r="A338" s="267">
        <v>330</v>
      </c>
      <c r="B338" s="276" t="s">
        <v>150</v>
      </c>
      <c r="C338" s="277">
        <v>47.7</v>
      </c>
      <c r="D338" s="278">
        <v>47.416666666666664</v>
      </c>
      <c r="E338" s="278">
        <v>46.43333333333333</v>
      </c>
      <c r="F338" s="278">
        <v>45.166666666666664</v>
      </c>
      <c r="G338" s="278">
        <v>44.18333333333333</v>
      </c>
      <c r="H338" s="278">
        <v>48.68333333333333</v>
      </c>
      <c r="I338" s="278">
        <v>49.666666666666664</v>
      </c>
      <c r="J338" s="278">
        <v>50.93333333333333</v>
      </c>
      <c r="K338" s="276">
        <v>48.4</v>
      </c>
      <c r="L338" s="276">
        <v>46.15</v>
      </c>
      <c r="M338" s="276">
        <v>255.28227999999999</v>
      </c>
    </row>
    <row r="339" spans="1:13">
      <c r="A339" s="267">
        <v>331</v>
      </c>
      <c r="B339" s="276" t="s">
        <v>261</v>
      </c>
      <c r="C339" s="277">
        <v>5369.7</v>
      </c>
      <c r="D339" s="278">
        <v>5412.333333333333</v>
      </c>
      <c r="E339" s="278">
        <v>5291.9166666666661</v>
      </c>
      <c r="F339" s="278">
        <v>5214.1333333333332</v>
      </c>
      <c r="G339" s="278">
        <v>5093.7166666666662</v>
      </c>
      <c r="H339" s="278">
        <v>5490.1166666666659</v>
      </c>
      <c r="I339" s="278">
        <v>5610.5333333333319</v>
      </c>
      <c r="J339" s="278">
        <v>5688.3166666666657</v>
      </c>
      <c r="K339" s="276">
        <v>5532.75</v>
      </c>
      <c r="L339" s="276">
        <v>5334.55</v>
      </c>
      <c r="M339" s="276">
        <v>3.48712</v>
      </c>
    </row>
    <row r="340" spans="1:13">
      <c r="A340" s="267">
        <v>332</v>
      </c>
      <c r="B340" s="276" t="s">
        <v>478</v>
      </c>
      <c r="C340" s="277">
        <v>2661.95</v>
      </c>
      <c r="D340" s="278">
        <v>2682.8833333333332</v>
      </c>
      <c r="E340" s="278">
        <v>2629.0666666666666</v>
      </c>
      <c r="F340" s="278">
        <v>2596.1833333333334</v>
      </c>
      <c r="G340" s="278">
        <v>2542.3666666666668</v>
      </c>
      <c r="H340" s="278">
        <v>2715.7666666666664</v>
      </c>
      <c r="I340" s="278">
        <v>2769.583333333333</v>
      </c>
      <c r="J340" s="278">
        <v>2802.4666666666662</v>
      </c>
      <c r="K340" s="276">
        <v>2736.7</v>
      </c>
      <c r="L340" s="276">
        <v>2650</v>
      </c>
      <c r="M340" s="276">
        <v>0.75960000000000005</v>
      </c>
    </row>
    <row r="341" spans="1:13">
      <c r="A341" s="267">
        <v>333</v>
      </c>
      <c r="B341" s="276" t="s">
        <v>151</v>
      </c>
      <c r="C341" s="277">
        <v>33.35</v>
      </c>
      <c r="D341" s="278">
        <v>33.416666666666664</v>
      </c>
      <c r="E341" s="278">
        <v>33.033333333333331</v>
      </c>
      <c r="F341" s="278">
        <v>32.716666666666669</v>
      </c>
      <c r="G341" s="278">
        <v>32.333333333333336</v>
      </c>
      <c r="H341" s="278">
        <v>33.733333333333327</v>
      </c>
      <c r="I341" s="278">
        <v>34.116666666666667</v>
      </c>
      <c r="J341" s="278">
        <v>34.433333333333323</v>
      </c>
      <c r="K341" s="276">
        <v>33.799999999999997</v>
      </c>
      <c r="L341" s="276">
        <v>33.1</v>
      </c>
      <c r="M341" s="276">
        <v>345.64062999999999</v>
      </c>
    </row>
    <row r="342" spans="1:13">
      <c r="A342" s="267">
        <v>334</v>
      </c>
      <c r="B342" s="276" t="s">
        <v>477</v>
      </c>
      <c r="C342" s="277">
        <v>62.3</v>
      </c>
      <c r="D342" s="278">
        <v>62.133333333333333</v>
      </c>
      <c r="E342" s="278">
        <v>60.916666666666664</v>
      </c>
      <c r="F342" s="278">
        <v>59.533333333333331</v>
      </c>
      <c r="G342" s="278">
        <v>58.316666666666663</v>
      </c>
      <c r="H342" s="278">
        <v>63.516666666666666</v>
      </c>
      <c r="I342" s="278">
        <v>64.733333333333334</v>
      </c>
      <c r="J342" s="278">
        <v>66.116666666666674</v>
      </c>
      <c r="K342" s="276">
        <v>63.35</v>
      </c>
      <c r="L342" s="276">
        <v>60.75</v>
      </c>
      <c r="M342" s="276">
        <v>14.25023</v>
      </c>
    </row>
    <row r="343" spans="1:13">
      <c r="A343" s="267">
        <v>335</v>
      </c>
      <c r="B343" s="276" t="s">
        <v>152</v>
      </c>
      <c r="C343" s="277">
        <v>61.35</v>
      </c>
      <c r="D343" s="278">
        <v>61.266666666666673</v>
      </c>
      <c r="E343" s="278">
        <v>60.283333333333346</v>
      </c>
      <c r="F343" s="278">
        <v>59.216666666666676</v>
      </c>
      <c r="G343" s="278">
        <v>58.233333333333348</v>
      </c>
      <c r="H343" s="278">
        <v>62.333333333333343</v>
      </c>
      <c r="I343" s="278">
        <v>63.316666666666677</v>
      </c>
      <c r="J343" s="278">
        <v>64.38333333333334</v>
      </c>
      <c r="K343" s="276">
        <v>62.25</v>
      </c>
      <c r="L343" s="276">
        <v>60.2</v>
      </c>
      <c r="M343" s="276">
        <v>52.41048</v>
      </c>
    </row>
    <row r="344" spans="1:13">
      <c r="A344" s="267">
        <v>336</v>
      </c>
      <c r="B344" s="276" t="s">
        <v>473</v>
      </c>
      <c r="C344" s="277">
        <v>610.6</v>
      </c>
      <c r="D344" s="278">
        <v>611.86666666666667</v>
      </c>
      <c r="E344" s="278">
        <v>603.73333333333335</v>
      </c>
      <c r="F344" s="278">
        <v>596.86666666666667</v>
      </c>
      <c r="G344" s="278">
        <v>588.73333333333335</v>
      </c>
      <c r="H344" s="278">
        <v>618.73333333333335</v>
      </c>
      <c r="I344" s="278">
        <v>626.86666666666679</v>
      </c>
      <c r="J344" s="278">
        <v>633.73333333333335</v>
      </c>
      <c r="K344" s="276">
        <v>620</v>
      </c>
      <c r="L344" s="276">
        <v>605</v>
      </c>
      <c r="M344" s="276">
        <v>2.97906</v>
      </c>
    </row>
    <row r="345" spans="1:13">
      <c r="A345" s="267">
        <v>337</v>
      </c>
      <c r="B345" s="276" t="s">
        <v>153</v>
      </c>
      <c r="C345" s="277">
        <v>17999.099999999999</v>
      </c>
      <c r="D345" s="278">
        <v>18129.683333333334</v>
      </c>
      <c r="E345" s="278">
        <v>17819.416666666668</v>
      </c>
      <c r="F345" s="278">
        <v>17639.733333333334</v>
      </c>
      <c r="G345" s="278">
        <v>17329.466666666667</v>
      </c>
      <c r="H345" s="278">
        <v>18309.366666666669</v>
      </c>
      <c r="I345" s="278">
        <v>18619.633333333331</v>
      </c>
      <c r="J345" s="278">
        <v>18799.316666666669</v>
      </c>
      <c r="K345" s="276">
        <v>18439.95</v>
      </c>
      <c r="L345" s="276">
        <v>17950</v>
      </c>
      <c r="M345" s="276">
        <v>1.4156599999999999</v>
      </c>
    </row>
    <row r="346" spans="1:13">
      <c r="A346" s="267">
        <v>338</v>
      </c>
      <c r="B346" s="276" t="s">
        <v>476</v>
      </c>
      <c r="C346" s="277">
        <v>45.6</v>
      </c>
      <c r="D346" s="278">
        <v>46.183333333333337</v>
      </c>
      <c r="E346" s="278">
        <v>44.616666666666674</v>
      </c>
      <c r="F346" s="278">
        <v>43.63333333333334</v>
      </c>
      <c r="G346" s="278">
        <v>42.066666666666677</v>
      </c>
      <c r="H346" s="278">
        <v>47.166666666666671</v>
      </c>
      <c r="I346" s="278">
        <v>48.733333333333334</v>
      </c>
      <c r="J346" s="278">
        <v>49.716666666666669</v>
      </c>
      <c r="K346" s="276">
        <v>47.75</v>
      </c>
      <c r="L346" s="276">
        <v>45.2</v>
      </c>
      <c r="M346" s="276">
        <v>75.649649999999994</v>
      </c>
    </row>
    <row r="347" spans="1:13">
      <c r="A347" s="267">
        <v>339</v>
      </c>
      <c r="B347" s="276" t="s">
        <v>475</v>
      </c>
      <c r="C347" s="277">
        <v>473.85</v>
      </c>
      <c r="D347" s="278">
        <v>473.36666666666662</v>
      </c>
      <c r="E347" s="278">
        <v>467.73333333333323</v>
      </c>
      <c r="F347" s="278">
        <v>461.61666666666662</v>
      </c>
      <c r="G347" s="278">
        <v>455.98333333333323</v>
      </c>
      <c r="H347" s="278">
        <v>479.48333333333323</v>
      </c>
      <c r="I347" s="278">
        <v>485.11666666666656</v>
      </c>
      <c r="J347" s="278">
        <v>491.23333333333323</v>
      </c>
      <c r="K347" s="276">
        <v>479</v>
      </c>
      <c r="L347" s="276">
        <v>467.25</v>
      </c>
      <c r="M347" s="276">
        <v>6.4297000000000004</v>
      </c>
    </row>
    <row r="348" spans="1:13">
      <c r="A348" s="267">
        <v>340</v>
      </c>
      <c r="B348" s="276" t="s">
        <v>270</v>
      </c>
      <c r="C348" s="277">
        <v>24.95</v>
      </c>
      <c r="D348" s="278">
        <v>24.966666666666669</v>
      </c>
      <c r="E348" s="278">
        <v>24.833333333333336</v>
      </c>
      <c r="F348" s="278">
        <v>24.716666666666669</v>
      </c>
      <c r="G348" s="278">
        <v>24.583333333333336</v>
      </c>
      <c r="H348" s="278">
        <v>25.083333333333336</v>
      </c>
      <c r="I348" s="278">
        <v>25.216666666666669</v>
      </c>
      <c r="J348" s="278">
        <v>25.333333333333336</v>
      </c>
      <c r="K348" s="276">
        <v>25.1</v>
      </c>
      <c r="L348" s="276">
        <v>24.85</v>
      </c>
      <c r="M348" s="276">
        <v>51.046889999999998</v>
      </c>
    </row>
    <row r="349" spans="1:13">
      <c r="A349" s="267">
        <v>341</v>
      </c>
      <c r="B349" s="276" t="s">
        <v>283</v>
      </c>
      <c r="C349" s="277">
        <v>134.19999999999999</v>
      </c>
      <c r="D349" s="278">
        <v>134.26666666666665</v>
      </c>
      <c r="E349" s="278">
        <v>132.43333333333331</v>
      </c>
      <c r="F349" s="278">
        <v>130.66666666666666</v>
      </c>
      <c r="G349" s="278">
        <v>128.83333333333331</v>
      </c>
      <c r="H349" s="278">
        <v>136.0333333333333</v>
      </c>
      <c r="I349" s="278">
        <v>137.86666666666667</v>
      </c>
      <c r="J349" s="278">
        <v>139.6333333333333</v>
      </c>
      <c r="K349" s="276">
        <v>136.1</v>
      </c>
      <c r="L349" s="276">
        <v>132.5</v>
      </c>
      <c r="M349" s="276">
        <v>5.2483599999999999</v>
      </c>
    </row>
    <row r="350" spans="1:13">
      <c r="A350" s="267">
        <v>342</v>
      </c>
      <c r="B350" s="276" t="s">
        <v>479</v>
      </c>
      <c r="C350" s="277">
        <v>1492.4</v>
      </c>
      <c r="D350" s="278">
        <v>1511.9333333333334</v>
      </c>
      <c r="E350" s="278">
        <v>1460.4666666666667</v>
      </c>
      <c r="F350" s="278">
        <v>1428.5333333333333</v>
      </c>
      <c r="G350" s="278">
        <v>1377.0666666666666</v>
      </c>
      <c r="H350" s="278">
        <v>1543.8666666666668</v>
      </c>
      <c r="I350" s="278">
        <v>1595.3333333333335</v>
      </c>
      <c r="J350" s="278">
        <v>1627.2666666666669</v>
      </c>
      <c r="K350" s="276">
        <v>1563.4</v>
      </c>
      <c r="L350" s="276">
        <v>1480</v>
      </c>
      <c r="M350" s="276">
        <v>0.23891000000000001</v>
      </c>
    </row>
    <row r="351" spans="1:13">
      <c r="A351" s="267">
        <v>343</v>
      </c>
      <c r="B351" s="276" t="s">
        <v>474</v>
      </c>
      <c r="C351" s="277">
        <v>56.5</v>
      </c>
      <c r="D351" s="278">
        <v>56.783333333333331</v>
      </c>
      <c r="E351" s="278">
        <v>55.86666666666666</v>
      </c>
      <c r="F351" s="278">
        <v>55.233333333333327</v>
      </c>
      <c r="G351" s="278">
        <v>54.316666666666656</v>
      </c>
      <c r="H351" s="278">
        <v>57.416666666666664</v>
      </c>
      <c r="I351" s="278">
        <v>58.333333333333336</v>
      </c>
      <c r="J351" s="278">
        <v>58.966666666666669</v>
      </c>
      <c r="K351" s="276">
        <v>57.7</v>
      </c>
      <c r="L351" s="276">
        <v>56.15</v>
      </c>
      <c r="M351" s="276">
        <v>13.60778</v>
      </c>
    </row>
    <row r="352" spans="1:13">
      <c r="A352" s="267">
        <v>344</v>
      </c>
      <c r="B352" s="276" t="s">
        <v>155</v>
      </c>
      <c r="C352" s="277">
        <v>127.45</v>
      </c>
      <c r="D352" s="278">
        <v>128.26666666666665</v>
      </c>
      <c r="E352" s="278">
        <v>126.0333333333333</v>
      </c>
      <c r="F352" s="278">
        <v>124.61666666666665</v>
      </c>
      <c r="G352" s="278">
        <v>122.3833333333333</v>
      </c>
      <c r="H352" s="278">
        <v>129.68333333333331</v>
      </c>
      <c r="I352" s="278">
        <v>131.91666666666666</v>
      </c>
      <c r="J352" s="278">
        <v>133.33333333333331</v>
      </c>
      <c r="K352" s="276">
        <v>130.5</v>
      </c>
      <c r="L352" s="276">
        <v>126.85</v>
      </c>
      <c r="M352" s="276">
        <v>85.165149999999997</v>
      </c>
    </row>
    <row r="353" spans="1:13">
      <c r="A353" s="267">
        <v>345</v>
      </c>
      <c r="B353" s="276" t="s">
        <v>156</v>
      </c>
      <c r="C353" s="277">
        <v>100.15</v>
      </c>
      <c r="D353" s="278">
        <v>99.816666666666663</v>
      </c>
      <c r="E353" s="278">
        <v>98.633333333333326</v>
      </c>
      <c r="F353" s="278">
        <v>97.11666666666666</v>
      </c>
      <c r="G353" s="278">
        <v>95.933333333333323</v>
      </c>
      <c r="H353" s="278">
        <v>101.33333333333333</v>
      </c>
      <c r="I353" s="278">
        <v>102.51666666666667</v>
      </c>
      <c r="J353" s="278">
        <v>104.03333333333333</v>
      </c>
      <c r="K353" s="276">
        <v>101</v>
      </c>
      <c r="L353" s="276">
        <v>98.3</v>
      </c>
      <c r="M353" s="276">
        <v>242.62425999999999</v>
      </c>
    </row>
    <row r="354" spans="1:13">
      <c r="A354" s="267">
        <v>346</v>
      </c>
      <c r="B354" s="276" t="s">
        <v>271</v>
      </c>
      <c r="C354" s="277">
        <v>595</v>
      </c>
      <c r="D354" s="278">
        <v>591.48333333333335</v>
      </c>
      <c r="E354" s="278">
        <v>580.9666666666667</v>
      </c>
      <c r="F354" s="278">
        <v>566.93333333333339</v>
      </c>
      <c r="G354" s="278">
        <v>556.41666666666674</v>
      </c>
      <c r="H354" s="278">
        <v>605.51666666666665</v>
      </c>
      <c r="I354" s="278">
        <v>616.0333333333333</v>
      </c>
      <c r="J354" s="278">
        <v>630.06666666666661</v>
      </c>
      <c r="K354" s="276">
        <v>602</v>
      </c>
      <c r="L354" s="276">
        <v>577.45000000000005</v>
      </c>
      <c r="M354" s="276">
        <v>5.1441499999999998</v>
      </c>
    </row>
    <row r="355" spans="1:13">
      <c r="A355" s="267">
        <v>347</v>
      </c>
      <c r="B355" s="276" t="s">
        <v>272</v>
      </c>
      <c r="C355" s="277">
        <v>3464.65</v>
      </c>
      <c r="D355" s="278">
        <v>3444.2166666666667</v>
      </c>
      <c r="E355" s="278">
        <v>3353.4333333333334</v>
      </c>
      <c r="F355" s="278">
        <v>3242.2166666666667</v>
      </c>
      <c r="G355" s="278">
        <v>3151.4333333333334</v>
      </c>
      <c r="H355" s="278">
        <v>3555.4333333333334</v>
      </c>
      <c r="I355" s="278">
        <v>3646.2166666666672</v>
      </c>
      <c r="J355" s="278">
        <v>3757.4333333333334</v>
      </c>
      <c r="K355" s="276">
        <v>3535</v>
      </c>
      <c r="L355" s="276">
        <v>3333</v>
      </c>
      <c r="M355" s="276">
        <v>2.3620000000000001</v>
      </c>
    </row>
    <row r="356" spans="1:13">
      <c r="A356" s="267">
        <v>348</v>
      </c>
      <c r="B356" s="276" t="s">
        <v>157</v>
      </c>
      <c r="C356" s="277">
        <v>115.1</v>
      </c>
      <c r="D356" s="278">
        <v>114.89999999999999</v>
      </c>
      <c r="E356" s="278">
        <v>113.79999999999998</v>
      </c>
      <c r="F356" s="278">
        <v>112.49999999999999</v>
      </c>
      <c r="G356" s="278">
        <v>111.39999999999998</v>
      </c>
      <c r="H356" s="278">
        <v>116.19999999999999</v>
      </c>
      <c r="I356" s="278">
        <v>117.29999999999998</v>
      </c>
      <c r="J356" s="278">
        <v>118.6</v>
      </c>
      <c r="K356" s="276">
        <v>116</v>
      </c>
      <c r="L356" s="276">
        <v>113.6</v>
      </c>
      <c r="M356" s="276">
        <v>12.624420000000001</v>
      </c>
    </row>
    <row r="357" spans="1:13">
      <c r="A357" s="267">
        <v>349</v>
      </c>
      <c r="B357" s="276" t="s">
        <v>480</v>
      </c>
      <c r="C357" s="277">
        <v>82.5</v>
      </c>
      <c r="D357" s="278">
        <v>82.516666666666666</v>
      </c>
      <c r="E357" s="278">
        <v>81.483333333333334</v>
      </c>
      <c r="F357" s="278">
        <v>80.466666666666669</v>
      </c>
      <c r="G357" s="278">
        <v>79.433333333333337</v>
      </c>
      <c r="H357" s="278">
        <v>83.533333333333331</v>
      </c>
      <c r="I357" s="278">
        <v>84.566666666666663</v>
      </c>
      <c r="J357" s="278">
        <v>85.583333333333329</v>
      </c>
      <c r="K357" s="276">
        <v>83.55</v>
      </c>
      <c r="L357" s="276">
        <v>81.5</v>
      </c>
      <c r="M357" s="276">
        <v>0.44618999999999998</v>
      </c>
    </row>
    <row r="358" spans="1:13">
      <c r="A358" s="267">
        <v>350</v>
      </c>
      <c r="B358" s="276" t="s">
        <v>158</v>
      </c>
      <c r="C358" s="277">
        <v>103.45</v>
      </c>
      <c r="D358" s="278">
        <v>102.89999999999999</v>
      </c>
      <c r="E358" s="278">
        <v>101.29999999999998</v>
      </c>
      <c r="F358" s="278">
        <v>99.149999999999991</v>
      </c>
      <c r="G358" s="278">
        <v>97.549999999999983</v>
      </c>
      <c r="H358" s="278">
        <v>105.04999999999998</v>
      </c>
      <c r="I358" s="278">
        <v>106.64999999999998</v>
      </c>
      <c r="J358" s="278">
        <v>108.79999999999998</v>
      </c>
      <c r="K358" s="276">
        <v>104.5</v>
      </c>
      <c r="L358" s="276">
        <v>100.75</v>
      </c>
      <c r="M358" s="276">
        <v>283.53142000000003</v>
      </c>
    </row>
    <row r="359" spans="1:13">
      <c r="A359" s="267">
        <v>351</v>
      </c>
      <c r="B359" s="276" t="s">
        <v>481</v>
      </c>
      <c r="C359" s="277">
        <v>86.05</v>
      </c>
      <c r="D359" s="278">
        <v>86.25</v>
      </c>
      <c r="E359" s="278">
        <v>85.3</v>
      </c>
      <c r="F359" s="278">
        <v>84.55</v>
      </c>
      <c r="G359" s="278">
        <v>83.6</v>
      </c>
      <c r="H359" s="278">
        <v>87</v>
      </c>
      <c r="I359" s="278">
        <v>87.949999999999989</v>
      </c>
      <c r="J359" s="278">
        <v>88.7</v>
      </c>
      <c r="K359" s="276">
        <v>87.2</v>
      </c>
      <c r="L359" s="276">
        <v>85.5</v>
      </c>
      <c r="M359" s="276">
        <v>5.01647</v>
      </c>
    </row>
    <row r="360" spans="1:13">
      <c r="A360" s="267">
        <v>352</v>
      </c>
      <c r="B360" s="276" t="s">
        <v>482</v>
      </c>
      <c r="C360" s="277">
        <v>236.75</v>
      </c>
      <c r="D360" s="278">
        <v>237.9</v>
      </c>
      <c r="E360" s="278">
        <v>233.35000000000002</v>
      </c>
      <c r="F360" s="278">
        <v>229.95000000000002</v>
      </c>
      <c r="G360" s="278">
        <v>225.40000000000003</v>
      </c>
      <c r="H360" s="278">
        <v>241.3</v>
      </c>
      <c r="I360" s="278">
        <v>245.85000000000002</v>
      </c>
      <c r="J360" s="278">
        <v>249.25</v>
      </c>
      <c r="K360" s="276">
        <v>242.45</v>
      </c>
      <c r="L360" s="276">
        <v>234.5</v>
      </c>
      <c r="M360" s="276">
        <v>5.1023899999999998</v>
      </c>
    </row>
    <row r="361" spans="1:13">
      <c r="A361" s="267">
        <v>353</v>
      </c>
      <c r="B361" s="276" t="s">
        <v>483</v>
      </c>
      <c r="C361" s="277">
        <v>236.85</v>
      </c>
      <c r="D361" s="278">
        <v>237.41666666666666</v>
      </c>
      <c r="E361" s="278">
        <v>232.88333333333333</v>
      </c>
      <c r="F361" s="278">
        <v>228.91666666666666</v>
      </c>
      <c r="G361" s="278">
        <v>224.38333333333333</v>
      </c>
      <c r="H361" s="278">
        <v>241.38333333333333</v>
      </c>
      <c r="I361" s="278">
        <v>245.91666666666669</v>
      </c>
      <c r="J361" s="278">
        <v>249.88333333333333</v>
      </c>
      <c r="K361" s="276">
        <v>241.95</v>
      </c>
      <c r="L361" s="276">
        <v>233.45</v>
      </c>
      <c r="M361" s="276">
        <v>6.1521999999999997</v>
      </c>
    </row>
    <row r="362" spans="1:13">
      <c r="A362" s="267">
        <v>354</v>
      </c>
      <c r="B362" s="276" t="s">
        <v>159</v>
      </c>
      <c r="C362" s="277">
        <v>30049.65</v>
      </c>
      <c r="D362" s="278">
        <v>30106.216666666664</v>
      </c>
      <c r="E362" s="278">
        <v>29662.433333333327</v>
      </c>
      <c r="F362" s="278">
        <v>29275.216666666664</v>
      </c>
      <c r="G362" s="278">
        <v>28831.433333333327</v>
      </c>
      <c r="H362" s="278">
        <v>30493.433333333327</v>
      </c>
      <c r="I362" s="278">
        <v>30937.21666666666</v>
      </c>
      <c r="J362" s="278">
        <v>31324.433333333327</v>
      </c>
      <c r="K362" s="276">
        <v>30550</v>
      </c>
      <c r="L362" s="276">
        <v>29719</v>
      </c>
      <c r="M362" s="276">
        <v>0.4345</v>
      </c>
    </row>
    <row r="363" spans="1:13">
      <c r="A363" s="267">
        <v>355</v>
      </c>
      <c r="B363" s="276" t="s">
        <v>160</v>
      </c>
      <c r="C363" s="277">
        <v>1564.5</v>
      </c>
      <c r="D363" s="278">
        <v>1547.5</v>
      </c>
      <c r="E363" s="278">
        <v>1507.1</v>
      </c>
      <c r="F363" s="278">
        <v>1449.6999999999998</v>
      </c>
      <c r="G363" s="278">
        <v>1409.2999999999997</v>
      </c>
      <c r="H363" s="278">
        <v>1604.9</v>
      </c>
      <c r="I363" s="278">
        <v>1645.3000000000002</v>
      </c>
      <c r="J363" s="278">
        <v>1702.7000000000003</v>
      </c>
      <c r="K363" s="276">
        <v>1587.9</v>
      </c>
      <c r="L363" s="276">
        <v>1490.1</v>
      </c>
      <c r="M363" s="276">
        <v>38.31203</v>
      </c>
    </row>
    <row r="364" spans="1:13">
      <c r="A364" s="267">
        <v>356</v>
      </c>
      <c r="B364" s="276" t="s">
        <v>488</v>
      </c>
      <c r="C364" s="277">
        <v>1626.95</v>
      </c>
      <c r="D364" s="278">
        <v>1617.4666666666665</v>
      </c>
      <c r="E364" s="278">
        <v>1602.2333333333329</v>
      </c>
      <c r="F364" s="278">
        <v>1577.5166666666664</v>
      </c>
      <c r="G364" s="278">
        <v>1562.2833333333328</v>
      </c>
      <c r="H364" s="278">
        <v>1642.1833333333329</v>
      </c>
      <c r="I364" s="278">
        <v>1657.4166666666665</v>
      </c>
      <c r="J364" s="278">
        <v>1682.133333333333</v>
      </c>
      <c r="K364" s="276">
        <v>1632.7</v>
      </c>
      <c r="L364" s="276">
        <v>1592.75</v>
      </c>
      <c r="M364" s="276">
        <v>1.3211200000000001</v>
      </c>
    </row>
    <row r="365" spans="1:13">
      <c r="A365" s="267">
        <v>357</v>
      </c>
      <c r="B365" s="276" t="s">
        <v>161</v>
      </c>
      <c r="C365" s="277">
        <v>270.55</v>
      </c>
      <c r="D365" s="278">
        <v>271.00000000000006</v>
      </c>
      <c r="E365" s="278">
        <v>266.65000000000009</v>
      </c>
      <c r="F365" s="278">
        <v>262.75000000000006</v>
      </c>
      <c r="G365" s="278">
        <v>258.40000000000009</v>
      </c>
      <c r="H365" s="278">
        <v>274.90000000000009</v>
      </c>
      <c r="I365" s="278">
        <v>279.25000000000011</v>
      </c>
      <c r="J365" s="278">
        <v>283.15000000000009</v>
      </c>
      <c r="K365" s="276">
        <v>275.35000000000002</v>
      </c>
      <c r="L365" s="276">
        <v>267.10000000000002</v>
      </c>
      <c r="M365" s="276">
        <v>60.31127</v>
      </c>
    </row>
    <row r="366" spans="1:13">
      <c r="A366" s="267">
        <v>358</v>
      </c>
      <c r="B366" s="276" t="s">
        <v>162</v>
      </c>
      <c r="C366" s="277">
        <v>121.45</v>
      </c>
      <c r="D366" s="278">
        <v>120.88333333333333</v>
      </c>
      <c r="E366" s="278">
        <v>119.56666666666665</v>
      </c>
      <c r="F366" s="278">
        <v>117.68333333333332</v>
      </c>
      <c r="G366" s="278">
        <v>116.36666666666665</v>
      </c>
      <c r="H366" s="278">
        <v>122.76666666666665</v>
      </c>
      <c r="I366" s="278">
        <v>124.08333333333331</v>
      </c>
      <c r="J366" s="278">
        <v>125.96666666666665</v>
      </c>
      <c r="K366" s="276">
        <v>122.2</v>
      </c>
      <c r="L366" s="276">
        <v>119</v>
      </c>
      <c r="M366" s="276">
        <v>58.73583</v>
      </c>
    </row>
    <row r="367" spans="1:13">
      <c r="A367" s="267">
        <v>359</v>
      </c>
      <c r="B367" s="276" t="s">
        <v>275</v>
      </c>
      <c r="C367" s="277">
        <v>5214.2</v>
      </c>
      <c r="D367" s="278">
        <v>5191.0333333333328</v>
      </c>
      <c r="E367" s="278">
        <v>5162.1166666666659</v>
      </c>
      <c r="F367" s="278">
        <v>5110.0333333333328</v>
      </c>
      <c r="G367" s="278">
        <v>5081.1166666666659</v>
      </c>
      <c r="H367" s="278">
        <v>5243.1166666666659</v>
      </c>
      <c r="I367" s="278">
        <v>5272.0333333333338</v>
      </c>
      <c r="J367" s="278">
        <v>5324.1166666666659</v>
      </c>
      <c r="K367" s="276">
        <v>5219.95</v>
      </c>
      <c r="L367" s="276">
        <v>5138.95</v>
      </c>
      <c r="M367" s="276">
        <v>0.68749000000000005</v>
      </c>
    </row>
    <row r="368" spans="1:13">
      <c r="A368" s="267">
        <v>360</v>
      </c>
      <c r="B368" s="276" t="s">
        <v>277</v>
      </c>
      <c r="C368" s="277">
        <v>11315.85</v>
      </c>
      <c r="D368" s="278">
        <v>11288.966666666665</v>
      </c>
      <c r="E368" s="278">
        <v>11227.933333333331</v>
      </c>
      <c r="F368" s="278">
        <v>11140.016666666665</v>
      </c>
      <c r="G368" s="278">
        <v>11078.98333333333</v>
      </c>
      <c r="H368" s="278">
        <v>11376.883333333331</v>
      </c>
      <c r="I368" s="278">
        <v>11437.916666666668</v>
      </c>
      <c r="J368" s="278">
        <v>11525.833333333332</v>
      </c>
      <c r="K368" s="276">
        <v>11350</v>
      </c>
      <c r="L368" s="276">
        <v>11201.05</v>
      </c>
      <c r="M368" s="276">
        <v>6.4509999999999998E-2</v>
      </c>
    </row>
    <row r="369" spans="1:13">
      <c r="A369" s="267">
        <v>361</v>
      </c>
      <c r="B369" s="276" t="s">
        <v>494</v>
      </c>
      <c r="C369" s="277">
        <v>6801.65</v>
      </c>
      <c r="D369" s="278">
        <v>6833.8833333333341</v>
      </c>
      <c r="E369" s="278">
        <v>6667.7666666666682</v>
      </c>
      <c r="F369" s="278">
        <v>6533.8833333333341</v>
      </c>
      <c r="G369" s="278">
        <v>6367.7666666666682</v>
      </c>
      <c r="H369" s="278">
        <v>6967.7666666666682</v>
      </c>
      <c r="I369" s="278">
        <v>7133.883333333335</v>
      </c>
      <c r="J369" s="278">
        <v>7267.7666666666682</v>
      </c>
      <c r="K369" s="276">
        <v>7000</v>
      </c>
      <c r="L369" s="276">
        <v>6700</v>
      </c>
      <c r="M369" s="276">
        <v>0.13905999999999999</v>
      </c>
    </row>
    <row r="370" spans="1:13">
      <c r="A370" s="267">
        <v>362</v>
      </c>
      <c r="B370" s="276" t="s">
        <v>489</v>
      </c>
      <c r="C370" s="277">
        <v>175.6</v>
      </c>
      <c r="D370" s="278">
        <v>176.0333333333333</v>
      </c>
      <c r="E370" s="278">
        <v>173.26666666666659</v>
      </c>
      <c r="F370" s="278">
        <v>170.93333333333328</v>
      </c>
      <c r="G370" s="278">
        <v>168.16666666666657</v>
      </c>
      <c r="H370" s="278">
        <v>178.36666666666662</v>
      </c>
      <c r="I370" s="278">
        <v>181.13333333333333</v>
      </c>
      <c r="J370" s="278">
        <v>183.46666666666664</v>
      </c>
      <c r="K370" s="276">
        <v>178.8</v>
      </c>
      <c r="L370" s="276">
        <v>173.7</v>
      </c>
      <c r="M370" s="276">
        <v>6.4973299999999998</v>
      </c>
    </row>
    <row r="371" spans="1:13">
      <c r="A371" s="267">
        <v>363</v>
      </c>
      <c r="B371" s="276" t="s">
        <v>490</v>
      </c>
      <c r="C371" s="277">
        <v>819.3</v>
      </c>
      <c r="D371" s="278">
        <v>822.13333333333333</v>
      </c>
      <c r="E371" s="278">
        <v>809.76666666666665</v>
      </c>
      <c r="F371" s="278">
        <v>800.23333333333335</v>
      </c>
      <c r="G371" s="278">
        <v>787.86666666666667</v>
      </c>
      <c r="H371" s="278">
        <v>831.66666666666663</v>
      </c>
      <c r="I371" s="278">
        <v>844.03333333333319</v>
      </c>
      <c r="J371" s="278">
        <v>853.56666666666661</v>
      </c>
      <c r="K371" s="276">
        <v>834.5</v>
      </c>
      <c r="L371" s="276">
        <v>812.6</v>
      </c>
      <c r="M371" s="276">
        <v>5.0535699999999997</v>
      </c>
    </row>
    <row r="372" spans="1:13">
      <c r="A372" s="267">
        <v>364</v>
      </c>
      <c r="B372" s="276" t="s">
        <v>163</v>
      </c>
      <c r="C372" s="277">
        <v>1800.1</v>
      </c>
      <c r="D372" s="278">
        <v>1809.8999999999999</v>
      </c>
      <c r="E372" s="278">
        <v>1786.8999999999996</v>
      </c>
      <c r="F372" s="278">
        <v>1773.6999999999998</v>
      </c>
      <c r="G372" s="278">
        <v>1750.6999999999996</v>
      </c>
      <c r="H372" s="278">
        <v>1823.0999999999997</v>
      </c>
      <c r="I372" s="278">
        <v>1846.1000000000001</v>
      </c>
      <c r="J372" s="278">
        <v>1859.2999999999997</v>
      </c>
      <c r="K372" s="276">
        <v>1832.9</v>
      </c>
      <c r="L372" s="276">
        <v>1796.7</v>
      </c>
      <c r="M372" s="276">
        <v>5.7940199999999997</v>
      </c>
    </row>
    <row r="373" spans="1:13">
      <c r="A373" s="267">
        <v>365</v>
      </c>
      <c r="B373" s="276" t="s">
        <v>273</v>
      </c>
      <c r="C373" s="277">
        <v>2285.75</v>
      </c>
      <c r="D373" s="278">
        <v>2299.5166666666669</v>
      </c>
      <c r="E373" s="278">
        <v>2267.0333333333338</v>
      </c>
      <c r="F373" s="278">
        <v>2248.3166666666671</v>
      </c>
      <c r="G373" s="278">
        <v>2215.8333333333339</v>
      </c>
      <c r="H373" s="278">
        <v>2318.2333333333336</v>
      </c>
      <c r="I373" s="278">
        <v>2350.7166666666662</v>
      </c>
      <c r="J373" s="278">
        <v>2369.4333333333334</v>
      </c>
      <c r="K373" s="276">
        <v>2332</v>
      </c>
      <c r="L373" s="276">
        <v>2280.8000000000002</v>
      </c>
      <c r="M373" s="276">
        <v>3.28349</v>
      </c>
    </row>
    <row r="374" spans="1:13">
      <c r="A374" s="267">
        <v>366</v>
      </c>
      <c r="B374" s="276" t="s">
        <v>164</v>
      </c>
      <c r="C374" s="277">
        <v>36.5</v>
      </c>
      <c r="D374" s="278">
        <v>35.916666666666664</v>
      </c>
      <c r="E374" s="278">
        <v>34.883333333333326</v>
      </c>
      <c r="F374" s="278">
        <v>33.266666666666659</v>
      </c>
      <c r="G374" s="278">
        <v>32.23333333333332</v>
      </c>
      <c r="H374" s="278">
        <v>37.533333333333331</v>
      </c>
      <c r="I374" s="278">
        <v>38.566666666666677</v>
      </c>
      <c r="J374" s="278">
        <v>40.183333333333337</v>
      </c>
      <c r="K374" s="276">
        <v>36.950000000000003</v>
      </c>
      <c r="L374" s="276">
        <v>34.299999999999997</v>
      </c>
      <c r="M374" s="276">
        <v>1836.6472699999999</v>
      </c>
    </row>
    <row r="375" spans="1:13">
      <c r="A375" s="267">
        <v>367</v>
      </c>
      <c r="B375" s="276" t="s">
        <v>274</v>
      </c>
      <c r="C375" s="277">
        <v>369.1</v>
      </c>
      <c r="D375" s="278">
        <v>370.0333333333333</v>
      </c>
      <c r="E375" s="278">
        <v>363.06666666666661</v>
      </c>
      <c r="F375" s="278">
        <v>357.0333333333333</v>
      </c>
      <c r="G375" s="278">
        <v>350.06666666666661</v>
      </c>
      <c r="H375" s="278">
        <v>376.06666666666661</v>
      </c>
      <c r="I375" s="278">
        <v>383.0333333333333</v>
      </c>
      <c r="J375" s="278">
        <v>389.06666666666661</v>
      </c>
      <c r="K375" s="276">
        <v>377</v>
      </c>
      <c r="L375" s="276">
        <v>364</v>
      </c>
      <c r="M375" s="276">
        <v>2.2660100000000001</v>
      </c>
    </row>
    <row r="376" spans="1:13">
      <c r="A376" s="267">
        <v>368</v>
      </c>
      <c r="B376" s="276" t="s">
        <v>485</v>
      </c>
      <c r="C376" s="277">
        <v>191.25</v>
      </c>
      <c r="D376" s="278">
        <v>192.41666666666666</v>
      </c>
      <c r="E376" s="278">
        <v>189.33333333333331</v>
      </c>
      <c r="F376" s="278">
        <v>187.41666666666666</v>
      </c>
      <c r="G376" s="278">
        <v>184.33333333333331</v>
      </c>
      <c r="H376" s="278">
        <v>194.33333333333331</v>
      </c>
      <c r="I376" s="278">
        <v>197.41666666666663</v>
      </c>
      <c r="J376" s="278">
        <v>199.33333333333331</v>
      </c>
      <c r="K376" s="276">
        <v>195.5</v>
      </c>
      <c r="L376" s="276">
        <v>190.5</v>
      </c>
      <c r="M376" s="276">
        <v>16.296970000000002</v>
      </c>
    </row>
    <row r="377" spans="1:13">
      <c r="A377" s="267">
        <v>369</v>
      </c>
      <c r="B377" s="276" t="s">
        <v>491</v>
      </c>
      <c r="C377" s="277">
        <v>1211.7</v>
      </c>
      <c r="D377" s="278">
        <v>1216.6499999999999</v>
      </c>
      <c r="E377" s="278">
        <v>1203.2999999999997</v>
      </c>
      <c r="F377" s="278">
        <v>1194.8999999999999</v>
      </c>
      <c r="G377" s="278">
        <v>1181.5499999999997</v>
      </c>
      <c r="H377" s="278">
        <v>1225.0499999999997</v>
      </c>
      <c r="I377" s="278">
        <v>1238.3999999999996</v>
      </c>
      <c r="J377" s="278">
        <v>1246.7999999999997</v>
      </c>
      <c r="K377" s="276">
        <v>1230</v>
      </c>
      <c r="L377" s="276">
        <v>1208.25</v>
      </c>
      <c r="M377" s="276">
        <v>4.4252399999999996</v>
      </c>
    </row>
    <row r="378" spans="1:13">
      <c r="A378" s="267">
        <v>370</v>
      </c>
      <c r="B378" s="276" t="s">
        <v>2223</v>
      </c>
      <c r="C378" s="277">
        <v>514.85</v>
      </c>
      <c r="D378" s="278">
        <v>513.61666666666667</v>
      </c>
      <c r="E378" s="278">
        <v>508.23333333333335</v>
      </c>
      <c r="F378" s="278">
        <v>501.61666666666667</v>
      </c>
      <c r="G378" s="278">
        <v>496.23333333333335</v>
      </c>
      <c r="H378" s="278">
        <v>520.23333333333335</v>
      </c>
      <c r="I378" s="278">
        <v>525.61666666666679</v>
      </c>
      <c r="J378" s="278">
        <v>532.23333333333335</v>
      </c>
      <c r="K378" s="276">
        <v>519</v>
      </c>
      <c r="L378" s="276">
        <v>507</v>
      </c>
      <c r="M378" s="276">
        <v>0.42310999999999999</v>
      </c>
    </row>
    <row r="379" spans="1:13">
      <c r="A379" s="267">
        <v>371</v>
      </c>
      <c r="B379" s="276" t="s">
        <v>165</v>
      </c>
      <c r="C379" s="277">
        <v>203.7</v>
      </c>
      <c r="D379" s="278">
        <v>202.79999999999998</v>
      </c>
      <c r="E379" s="278">
        <v>200.84999999999997</v>
      </c>
      <c r="F379" s="278">
        <v>197.99999999999997</v>
      </c>
      <c r="G379" s="278">
        <v>196.04999999999995</v>
      </c>
      <c r="H379" s="278">
        <v>205.64999999999998</v>
      </c>
      <c r="I379" s="278">
        <v>207.59999999999997</v>
      </c>
      <c r="J379" s="278">
        <v>210.45</v>
      </c>
      <c r="K379" s="276">
        <v>204.75</v>
      </c>
      <c r="L379" s="276">
        <v>199.95</v>
      </c>
      <c r="M379" s="276">
        <v>176.92950999999999</v>
      </c>
    </row>
    <row r="380" spans="1:13">
      <c r="A380" s="267">
        <v>372</v>
      </c>
      <c r="B380" s="276" t="s">
        <v>492</v>
      </c>
      <c r="C380" s="277">
        <v>130.1</v>
      </c>
      <c r="D380" s="278">
        <v>130.01666666666665</v>
      </c>
      <c r="E380" s="278">
        <v>125.08333333333331</v>
      </c>
      <c r="F380" s="278">
        <v>120.06666666666666</v>
      </c>
      <c r="G380" s="278">
        <v>115.13333333333333</v>
      </c>
      <c r="H380" s="278">
        <v>135.0333333333333</v>
      </c>
      <c r="I380" s="278">
        <v>139.96666666666664</v>
      </c>
      <c r="J380" s="278">
        <v>144.98333333333329</v>
      </c>
      <c r="K380" s="276">
        <v>134.94999999999999</v>
      </c>
      <c r="L380" s="276">
        <v>125</v>
      </c>
      <c r="M380" s="276">
        <v>52.704689999999999</v>
      </c>
    </row>
    <row r="381" spans="1:13">
      <c r="A381" s="267">
        <v>373</v>
      </c>
      <c r="B381" s="276" t="s">
        <v>276</v>
      </c>
      <c r="C381" s="277">
        <v>296.55</v>
      </c>
      <c r="D381" s="278">
        <v>295.93333333333334</v>
      </c>
      <c r="E381" s="278">
        <v>286.76666666666665</v>
      </c>
      <c r="F381" s="278">
        <v>276.98333333333329</v>
      </c>
      <c r="G381" s="278">
        <v>267.81666666666661</v>
      </c>
      <c r="H381" s="278">
        <v>305.7166666666667</v>
      </c>
      <c r="I381" s="278">
        <v>314.88333333333333</v>
      </c>
      <c r="J381" s="278">
        <v>324.66666666666674</v>
      </c>
      <c r="K381" s="276">
        <v>305.10000000000002</v>
      </c>
      <c r="L381" s="276">
        <v>286.14999999999998</v>
      </c>
      <c r="M381" s="276">
        <v>18.969750000000001</v>
      </c>
    </row>
    <row r="382" spans="1:13">
      <c r="A382" s="267">
        <v>374</v>
      </c>
      <c r="B382" s="276" t="s">
        <v>493</v>
      </c>
      <c r="C382" s="277">
        <v>87.3</v>
      </c>
      <c r="D382" s="278">
        <v>87.083333333333329</v>
      </c>
      <c r="E382" s="278">
        <v>85.466666666666654</v>
      </c>
      <c r="F382" s="278">
        <v>83.633333333333326</v>
      </c>
      <c r="G382" s="278">
        <v>82.016666666666652</v>
      </c>
      <c r="H382" s="278">
        <v>88.916666666666657</v>
      </c>
      <c r="I382" s="278">
        <v>90.533333333333331</v>
      </c>
      <c r="J382" s="278">
        <v>92.36666666666666</v>
      </c>
      <c r="K382" s="276">
        <v>88.7</v>
      </c>
      <c r="L382" s="276">
        <v>85.25</v>
      </c>
      <c r="M382" s="276">
        <v>3.0096099999999999</v>
      </c>
    </row>
    <row r="383" spans="1:13">
      <c r="A383" s="267">
        <v>375</v>
      </c>
      <c r="B383" s="276" t="s">
        <v>486</v>
      </c>
      <c r="C383" s="277">
        <v>60.85</v>
      </c>
      <c r="D383" s="278">
        <v>60.916666666666664</v>
      </c>
      <c r="E383" s="278">
        <v>59.983333333333327</v>
      </c>
      <c r="F383" s="278">
        <v>59.11666666666666</v>
      </c>
      <c r="G383" s="278">
        <v>58.183333333333323</v>
      </c>
      <c r="H383" s="278">
        <v>61.783333333333331</v>
      </c>
      <c r="I383" s="278">
        <v>62.716666666666669</v>
      </c>
      <c r="J383" s="278">
        <v>63.583333333333336</v>
      </c>
      <c r="K383" s="276">
        <v>61.85</v>
      </c>
      <c r="L383" s="276">
        <v>60.05</v>
      </c>
      <c r="M383" s="276">
        <v>12.80893</v>
      </c>
    </row>
    <row r="384" spans="1:13">
      <c r="A384" s="267">
        <v>376</v>
      </c>
      <c r="B384" s="276" t="s">
        <v>166</v>
      </c>
      <c r="C384" s="277">
        <v>1452.45</v>
      </c>
      <c r="D384" s="278">
        <v>1454.8500000000001</v>
      </c>
      <c r="E384" s="278">
        <v>1439.7500000000002</v>
      </c>
      <c r="F384" s="278">
        <v>1427.0500000000002</v>
      </c>
      <c r="G384" s="278">
        <v>1411.9500000000003</v>
      </c>
      <c r="H384" s="278">
        <v>1467.5500000000002</v>
      </c>
      <c r="I384" s="278">
        <v>1482.65</v>
      </c>
      <c r="J384" s="278">
        <v>1495.3500000000001</v>
      </c>
      <c r="K384" s="276">
        <v>1469.95</v>
      </c>
      <c r="L384" s="276">
        <v>1442.15</v>
      </c>
      <c r="M384" s="276">
        <v>9.4687900000000003</v>
      </c>
    </row>
    <row r="385" spans="1:13">
      <c r="A385" s="267">
        <v>377</v>
      </c>
      <c r="B385" s="276" t="s">
        <v>278</v>
      </c>
      <c r="C385" s="277">
        <v>536.1</v>
      </c>
      <c r="D385" s="278">
        <v>534.63333333333333</v>
      </c>
      <c r="E385" s="278">
        <v>524.51666666666665</v>
      </c>
      <c r="F385" s="278">
        <v>512.93333333333328</v>
      </c>
      <c r="G385" s="278">
        <v>502.81666666666661</v>
      </c>
      <c r="H385" s="278">
        <v>546.2166666666667</v>
      </c>
      <c r="I385" s="278">
        <v>556.33333333333326</v>
      </c>
      <c r="J385" s="278">
        <v>567.91666666666674</v>
      </c>
      <c r="K385" s="276">
        <v>544.75</v>
      </c>
      <c r="L385" s="276">
        <v>523.04999999999995</v>
      </c>
      <c r="M385" s="276">
        <v>5.2310400000000001</v>
      </c>
    </row>
    <row r="386" spans="1:13">
      <c r="A386" s="267">
        <v>378</v>
      </c>
      <c r="B386" s="276" t="s">
        <v>496</v>
      </c>
      <c r="C386" s="277">
        <v>507.05</v>
      </c>
      <c r="D386" s="278">
        <v>510.88333333333327</v>
      </c>
      <c r="E386" s="278">
        <v>499.21666666666658</v>
      </c>
      <c r="F386" s="278">
        <v>491.38333333333333</v>
      </c>
      <c r="G386" s="278">
        <v>479.71666666666664</v>
      </c>
      <c r="H386" s="278">
        <v>518.71666666666647</v>
      </c>
      <c r="I386" s="278">
        <v>530.38333333333321</v>
      </c>
      <c r="J386" s="278">
        <v>538.21666666666647</v>
      </c>
      <c r="K386" s="276">
        <v>522.54999999999995</v>
      </c>
      <c r="L386" s="276">
        <v>503.05</v>
      </c>
      <c r="M386" s="276">
        <v>9.1801300000000001</v>
      </c>
    </row>
    <row r="387" spans="1:13">
      <c r="A387" s="267">
        <v>379</v>
      </c>
      <c r="B387" s="276" t="s">
        <v>498</v>
      </c>
      <c r="C387" s="277">
        <v>151.9</v>
      </c>
      <c r="D387" s="278">
        <v>152.26666666666668</v>
      </c>
      <c r="E387" s="278">
        <v>147.93333333333337</v>
      </c>
      <c r="F387" s="278">
        <v>143.9666666666667</v>
      </c>
      <c r="G387" s="278">
        <v>139.63333333333338</v>
      </c>
      <c r="H387" s="278">
        <v>156.23333333333335</v>
      </c>
      <c r="I387" s="278">
        <v>160.56666666666666</v>
      </c>
      <c r="J387" s="278">
        <v>164.53333333333333</v>
      </c>
      <c r="K387" s="276">
        <v>156.6</v>
      </c>
      <c r="L387" s="276">
        <v>148.30000000000001</v>
      </c>
      <c r="M387" s="276">
        <v>25.3264</v>
      </c>
    </row>
    <row r="388" spans="1:13">
      <c r="A388" s="267">
        <v>380</v>
      </c>
      <c r="B388" s="276" t="s">
        <v>279</v>
      </c>
      <c r="C388" s="277">
        <v>483.15</v>
      </c>
      <c r="D388" s="278">
        <v>483.95</v>
      </c>
      <c r="E388" s="278">
        <v>481.2</v>
      </c>
      <c r="F388" s="278">
        <v>479.25</v>
      </c>
      <c r="G388" s="278">
        <v>476.5</v>
      </c>
      <c r="H388" s="278">
        <v>485.9</v>
      </c>
      <c r="I388" s="278">
        <v>488.65</v>
      </c>
      <c r="J388" s="278">
        <v>490.59999999999997</v>
      </c>
      <c r="K388" s="276">
        <v>486.7</v>
      </c>
      <c r="L388" s="276">
        <v>482</v>
      </c>
      <c r="M388" s="276">
        <v>2.3354499999999998</v>
      </c>
    </row>
    <row r="389" spans="1:13">
      <c r="A389" s="267">
        <v>381</v>
      </c>
      <c r="B389" s="276" t="s">
        <v>499</v>
      </c>
      <c r="C389" s="277">
        <v>296.64999999999998</v>
      </c>
      <c r="D389" s="278">
        <v>298.55</v>
      </c>
      <c r="E389" s="278">
        <v>294.10000000000002</v>
      </c>
      <c r="F389" s="278">
        <v>291.55</v>
      </c>
      <c r="G389" s="278">
        <v>287.10000000000002</v>
      </c>
      <c r="H389" s="278">
        <v>301.10000000000002</v>
      </c>
      <c r="I389" s="278">
        <v>305.54999999999995</v>
      </c>
      <c r="J389" s="278">
        <v>308.10000000000002</v>
      </c>
      <c r="K389" s="276">
        <v>303</v>
      </c>
      <c r="L389" s="276">
        <v>296</v>
      </c>
      <c r="M389" s="276">
        <v>2.6999</v>
      </c>
    </row>
    <row r="390" spans="1:13">
      <c r="A390" s="267">
        <v>382</v>
      </c>
      <c r="B390" s="276" t="s">
        <v>167</v>
      </c>
      <c r="C390" s="277">
        <v>859.1</v>
      </c>
      <c r="D390" s="278">
        <v>862.80000000000007</v>
      </c>
      <c r="E390" s="278">
        <v>850.70000000000016</v>
      </c>
      <c r="F390" s="278">
        <v>842.30000000000007</v>
      </c>
      <c r="G390" s="278">
        <v>830.20000000000016</v>
      </c>
      <c r="H390" s="278">
        <v>871.20000000000016</v>
      </c>
      <c r="I390" s="278">
        <v>883.30000000000007</v>
      </c>
      <c r="J390" s="278">
        <v>891.70000000000016</v>
      </c>
      <c r="K390" s="276">
        <v>874.9</v>
      </c>
      <c r="L390" s="276">
        <v>854.4</v>
      </c>
      <c r="M390" s="276">
        <v>4.5744400000000001</v>
      </c>
    </row>
    <row r="391" spans="1:13">
      <c r="A391" s="267">
        <v>383</v>
      </c>
      <c r="B391" s="276" t="s">
        <v>501</v>
      </c>
      <c r="C391" s="277">
        <v>1597.3</v>
      </c>
      <c r="D391" s="278">
        <v>1604.6166666666668</v>
      </c>
      <c r="E391" s="278">
        <v>1573.7833333333335</v>
      </c>
      <c r="F391" s="278">
        <v>1550.2666666666667</v>
      </c>
      <c r="G391" s="278">
        <v>1519.4333333333334</v>
      </c>
      <c r="H391" s="278">
        <v>1628.1333333333337</v>
      </c>
      <c r="I391" s="278">
        <v>1658.9666666666667</v>
      </c>
      <c r="J391" s="278">
        <v>1682.4833333333338</v>
      </c>
      <c r="K391" s="276">
        <v>1635.45</v>
      </c>
      <c r="L391" s="276">
        <v>1581.1</v>
      </c>
      <c r="M391" s="276">
        <v>9.0109999999999996E-2</v>
      </c>
    </row>
    <row r="392" spans="1:13">
      <c r="A392" s="267">
        <v>384</v>
      </c>
      <c r="B392" s="276" t="s">
        <v>502</v>
      </c>
      <c r="C392" s="277">
        <v>344.25</v>
      </c>
      <c r="D392" s="278">
        <v>343.2</v>
      </c>
      <c r="E392" s="278">
        <v>338.9</v>
      </c>
      <c r="F392" s="278">
        <v>333.55</v>
      </c>
      <c r="G392" s="278">
        <v>329.25</v>
      </c>
      <c r="H392" s="278">
        <v>348.54999999999995</v>
      </c>
      <c r="I392" s="278">
        <v>352.85</v>
      </c>
      <c r="J392" s="278">
        <v>358.19999999999993</v>
      </c>
      <c r="K392" s="276">
        <v>347.5</v>
      </c>
      <c r="L392" s="276">
        <v>337.85</v>
      </c>
      <c r="M392" s="276">
        <v>5.0057</v>
      </c>
    </row>
    <row r="393" spans="1:13">
      <c r="A393" s="267">
        <v>385</v>
      </c>
      <c r="B393" s="276" t="s">
        <v>168</v>
      </c>
      <c r="C393" s="277">
        <v>257.5</v>
      </c>
      <c r="D393" s="278">
        <v>256.76666666666665</v>
      </c>
      <c r="E393" s="278">
        <v>250.43333333333328</v>
      </c>
      <c r="F393" s="278">
        <v>243.36666666666662</v>
      </c>
      <c r="G393" s="278">
        <v>237.03333333333325</v>
      </c>
      <c r="H393" s="278">
        <v>263.83333333333331</v>
      </c>
      <c r="I393" s="278">
        <v>270.16666666666669</v>
      </c>
      <c r="J393" s="278">
        <v>277.23333333333335</v>
      </c>
      <c r="K393" s="276">
        <v>263.10000000000002</v>
      </c>
      <c r="L393" s="276">
        <v>249.7</v>
      </c>
      <c r="M393" s="276">
        <v>140.59128000000001</v>
      </c>
    </row>
    <row r="394" spans="1:13">
      <c r="A394" s="267">
        <v>386</v>
      </c>
      <c r="B394" s="276" t="s">
        <v>500</v>
      </c>
      <c r="C394" s="277">
        <v>58.8</v>
      </c>
      <c r="D394" s="278">
        <v>58.616666666666667</v>
      </c>
      <c r="E394" s="278">
        <v>56.433333333333337</v>
      </c>
      <c r="F394" s="278">
        <v>54.06666666666667</v>
      </c>
      <c r="G394" s="278">
        <v>51.88333333333334</v>
      </c>
      <c r="H394" s="278">
        <v>60.983333333333334</v>
      </c>
      <c r="I394" s="278">
        <v>63.166666666666657</v>
      </c>
      <c r="J394" s="278">
        <v>65.533333333333331</v>
      </c>
      <c r="K394" s="276">
        <v>60.8</v>
      </c>
      <c r="L394" s="276">
        <v>56.25</v>
      </c>
      <c r="M394" s="276">
        <v>186.8586</v>
      </c>
    </row>
    <row r="395" spans="1:13">
      <c r="A395" s="267">
        <v>387</v>
      </c>
      <c r="B395" s="276" t="s">
        <v>169</v>
      </c>
      <c r="C395" s="277">
        <v>144.4</v>
      </c>
      <c r="D395" s="278">
        <v>143.41666666666669</v>
      </c>
      <c r="E395" s="278">
        <v>142.03333333333336</v>
      </c>
      <c r="F395" s="278">
        <v>139.66666666666669</v>
      </c>
      <c r="G395" s="278">
        <v>138.28333333333336</v>
      </c>
      <c r="H395" s="278">
        <v>145.78333333333336</v>
      </c>
      <c r="I395" s="278">
        <v>147.16666666666669</v>
      </c>
      <c r="J395" s="278">
        <v>149.53333333333336</v>
      </c>
      <c r="K395" s="276">
        <v>144.80000000000001</v>
      </c>
      <c r="L395" s="276">
        <v>141.05000000000001</v>
      </c>
      <c r="M395" s="276">
        <v>58.317419999999998</v>
      </c>
    </row>
    <row r="396" spans="1:13">
      <c r="A396" s="267">
        <v>388</v>
      </c>
      <c r="B396" s="276" t="s">
        <v>503</v>
      </c>
      <c r="C396" s="277">
        <v>137.1</v>
      </c>
      <c r="D396" s="278">
        <v>136.63333333333333</v>
      </c>
      <c r="E396" s="278">
        <v>134.61666666666665</v>
      </c>
      <c r="F396" s="278">
        <v>132.13333333333333</v>
      </c>
      <c r="G396" s="278">
        <v>130.11666666666665</v>
      </c>
      <c r="H396" s="278">
        <v>139.11666666666665</v>
      </c>
      <c r="I396" s="278">
        <v>141.1333333333333</v>
      </c>
      <c r="J396" s="278">
        <v>143.61666666666665</v>
      </c>
      <c r="K396" s="276">
        <v>138.65</v>
      </c>
      <c r="L396" s="276">
        <v>134.15</v>
      </c>
      <c r="M396" s="276">
        <v>5.9017499999999998</v>
      </c>
    </row>
    <row r="397" spans="1:13">
      <c r="A397" s="267">
        <v>389</v>
      </c>
      <c r="B397" s="276" t="s">
        <v>504</v>
      </c>
      <c r="C397" s="277">
        <v>884.55</v>
      </c>
      <c r="D397" s="278">
        <v>886.51666666666677</v>
      </c>
      <c r="E397" s="278">
        <v>879.03333333333353</v>
      </c>
      <c r="F397" s="278">
        <v>873.51666666666677</v>
      </c>
      <c r="G397" s="278">
        <v>866.03333333333353</v>
      </c>
      <c r="H397" s="278">
        <v>892.03333333333353</v>
      </c>
      <c r="I397" s="278">
        <v>899.51666666666688</v>
      </c>
      <c r="J397" s="278">
        <v>905.03333333333353</v>
      </c>
      <c r="K397" s="276">
        <v>894</v>
      </c>
      <c r="L397" s="276">
        <v>881</v>
      </c>
      <c r="M397" s="276">
        <v>1.17502</v>
      </c>
    </row>
    <row r="398" spans="1:13">
      <c r="A398" s="267">
        <v>390</v>
      </c>
      <c r="B398" s="276" t="s">
        <v>170</v>
      </c>
      <c r="C398" s="277">
        <v>1957.05</v>
      </c>
      <c r="D398" s="278">
        <v>1938.9833333333336</v>
      </c>
      <c r="E398" s="278">
        <v>1917.9666666666672</v>
      </c>
      <c r="F398" s="278">
        <v>1878.8833333333337</v>
      </c>
      <c r="G398" s="278">
        <v>1857.8666666666672</v>
      </c>
      <c r="H398" s="278">
        <v>1978.0666666666671</v>
      </c>
      <c r="I398" s="278">
        <v>1999.0833333333335</v>
      </c>
      <c r="J398" s="278">
        <v>2038.166666666667</v>
      </c>
      <c r="K398" s="276">
        <v>1960</v>
      </c>
      <c r="L398" s="276">
        <v>1899.9</v>
      </c>
      <c r="M398" s="276">
        <v>189.96046999999999</v>
      </c>
    </row>
    <row r="399" spans="1:13">
      <c r="A399" s="267">
        <v>391</v>
      </c>
      <c r="B399" s="276" t="s">
        <v>519</v>
      </c>
      <c r="C399" s="277">
        <v>11.9</v>
      </c>
      <c r="D399" s="278">
        <v>11.916666666666666</v>
      </c>
      <c r="E399" s="278">
        <v>11.733333333333333</v>
      </c>
      <c r="F399" s="278">
        <v>11.566666666666666</v>
      </c>
      <c r="G399" s="278">
        <v>11.383333333333333</v>
      </c>
      <c r="H399" s="278">
        <v>12.083333333333332</v>
      </c>
      <c r="I399" s="278">
        <v>12.266666666666666</v>
      </c>
      <c r="J399" s="278">
        <v>12.433333333333332</v>
      </c>
      <c r="K399" s="276">
        <v>12.1</v>
      </c>
      <c r="L399" s="276">
        <v>11.75</v>
      </c>
      <c r="M399" s="276">
        <v>30.368490000000001</v>
      </c>
    </row>
    <row r="400" spans="1:13">
      <c r="A400" s="267">
        <v>392</v>
      </c>
      <c r="B400" s="276" t="s">
        <v>508</v>
      </c>
      <c r="C400" s="277">
        <v>270.7</v>
      </c>
      <c r="D400" s="278">
        <v>269.43333333333334</v>
      </c>
      <c r="E400" s="278">
        <v>263.86666666666667</v>
      </c>
      <c r="F400" s="278">
        <v>257.03333333333336</v>
      </c>
      <c r="G400" s="278">
        <v>251.4666666666667</v>
      </c>
      <c r="H400" s="278">
        <v>276.26666666666665</v>
      </c>
      <c r="I400" s="278">
        <v>281.83333333333337</v>
      </c>
      <c r="J400" s="278">
        <v>288.66666666666663</v>
      </c>
      <c r="K400" s="276">
        <v>275</v>
      </c>
      <c r="L400" s="276">
        <v>262.60000000000002</v>
      </c>
      <c r="M400" s="276">
        <v>10.84294</v>
      </c>
    </row>
    <row r="401" spans="1:13">
      <c r="A401" s="267">
        <v>393</v>
      </c>
      <c r="B401" s="276" t="s">
        <v>495</v>
      </c>
      <c r="C401" s="277">
        <v>268.14999999999998</v>
      </c>
      <c r="D401" s="278">
        <v>269.0333333333333</v>
      </c>
      <c r="E401" s="278">
        <v>264.16666666666663</v>
      </c>
      <c r="F401" s="278">
        <v>260.18333333333334</v>
      </c>
      <c r="G401" s="278">
        <v>255.31666666666666</v>
      </c>
      <c r="H401" s="278">
        <v>273.01666666666659</v>
      </c>
      <c r="I401" s="278">
        <v>277.88333333333327</v>
      </c>
      <c r="J401" s="278">
        <v>281.86666666666656</v>
      </c>
      <c r="K401" s="276">
        <v>273.89999999999998</v>
      </c>
      <c r="L401" s="276">
        <v>265.05</v>
      </c>
      <c r="M401" s="276">
        <v>15.084199999999999</v>
      </c>
    </row>
    <row r="402" spans="1:13">
      <c r="A402" s="267">
        <v>394</v>
      </c>
      <c r="B402" s="276" t="s">
        <v>512</v>
      </c>
      <c r="C402" s="277">
        <v>64.400000000000006</v>
      </c>
      <c r="D402" s="278">
        <v>63.633333333333333</v>
      </c>
      <c r="E402" s="278">
        <v>61.766666666666666</v>
      </c>
      <c r="F402" s="278">
        <v>59.133333333333333</v>
      </c>
      <c r="G402" s="278">
        <v>57.266666666666666</v>
      </c>
      <c r="H402" s="278">
        <v>66.266666666666666</v>
      </c>
      <c r="I402" s="278">
        <v>68.133333333333326</v>
      </c>
      <c r="J402" s="278">
        <v>70.766666666666666</v>
      </c>
      <c r="K402" s="276">
        <v>65.5</v>
      </c>
      <c r="L402" s="276">
        <v>61</v>
      </c>
      <c r="M402" s="276">
        <v>17.794820000000001</v>
      </c>
    </row>
    <row r="403" spans="1:13">
      <c r="A403" s="267">
        <v>395</v>
      </c>
      <c r="B403" s="276" t="s">
        <v>171</v>
      </c>
      <c r="C403" s="277">
        <v>75.900000000000006</v>
      </c>
      <c r="D403" s="278">
        <v>75.88333333333334</v>
      </c>
      <c r="E403" s="278">
        <v>74.01666666666668</v>
      </c>
      <c r="F403" s="278">
        <v>72.13333333333334</v>
      </c>
      <c r="G403" s="278">
        <v>70.26666666666668</v>
      </c>
      <c r="H403" s="278">
        <v>77.76666666666668</v>
      </c>
      <c r="I403" s="278">
        <v>79.633333333333326</v>
      </c>
      <c r="J403" s="278">
        <v>81.51666666666668</v>
      </c>
      <c r="K403" s="276">
        <v>77.75</v>
      </c>
      <c r="L403" s="276">
        <v>74</v>
      </c>
      <c r="M403" s="276">
        <v>252.40977000000001</v>
      </c>
    </row>
    <row r="404" spans="1:13">
      <c r="A404" s="267">
        <v>396</v>
      </c>
      <c r="B404" s="276" t="s">
        <v>513</v>
      </c>
      <c r="C404" s="277">
        <v>8295.2000000000007</v>
      </c>
      <c r="D404" s="278">
        <v>8320.75</v>
      </c>
      <c r="E404" s="278">
        <v>8221.5</v>
      </c>
      <c r="F404" s="278">
        <v>8147.7999999999993</v>
      </c>
      <c r="G404" s="278">
        <v>8048.5499999999993</v>
      </c>
      <c r="H404" s="278">
        <v>8394.4500000000007</v>
      </c>
      <c r="I404" s="278">
        <v>8493.7000000000007</v>
      </c>
      <c r="J404" s="278">
        <v>8567.4000000000015</v>
      </c>
      <c r="K404" s="276">
        <v>8420</v>
      </c>
      <c r="L404" s="276">
        <v>8247.0499999999993</v>
      </c>
      <c r="M404" s="276">
        <v>0.43369999999999997</v>
      </c>
    </row>
    <row r="405" spans="1:13">
      <c r="A405" s="267">
        <v>397</v>
      </c>
      <c r="B405" s="276" t="s">
        <v>3523</v>
      </c>
      <c r="C405" s="277">
        <v>961.75</v>
      </c>
      <c r="D405" s="278">
        <v>964.25</v>
      </c>
      <c r="E405" s="278">
        <v>949.5</v>
      </c>
      <c r="F405" s="278">
        <v>937.25</v>
      </c>
      <c r="G405" s="278">
        <v>922.5</v>
      </c>
      <c r="H405" s="278">
        <v>976.5</v>
      </c>
      <c r="I405" s="278">
        <v>991.25</v>
      </c>
      <c r="J405" s="278">
        <v>1003.5</v>
      </c>
      <c r="K405" s="276">
        <v>979</v>
      </c>
      <c r="L405" s="276">
        <v>952</v>
      </c>
      <c r="M405" s="276">
        <v>10.26418</v>
      </c>
    </row>
    <row r="406" spans="1:13">
      <c r="A406" s="267">
        <v>398</v>
      </c>
      <c r="B406" s="276" t="s">
        <v>280</v>
      </c>
      <c r="C406" s="277">
        <v>925</v>
      </c>
      <c r="D406" s="278">
        <v>927.51666666666677</v>
      </c>
      <c r="E406" s="278">
        <v>919.03333333333353</v>
      </c>
      <c r="F406" s="278">
        <v>913.06666666666672</v>
      </c>
      <c r="G406" s="278">
        <v>904.58333333333348</v>
      </c>
      <c r="H406" s="278">
        <v>933.48333333333358</v>
      </c>
      <c r="I406" s="278">
        <v>941.96666666666692</v>
      </c>
      <c r="J406" s="278">
        <v>947.93333333333362</v>
      </c>
      <c r="K406" s="276">
        <v>936</v>
      </c>
      <c r="L406" s="276">
        <v>921.55</v>
      </c>
      <c r="M406" s="276">
        <v>15.733309999999999</v>
      </c>
    </row>
    <row r="407" spans="1:13">
      <c r="A407" s="267">
        <v>399</v>
      </c>
      <c r="B407" s="276" t="s">
        <v>172</v>
      </c>
      <c r="C407" s="277">
        <v>292.5</v>
      </c>
      <c r="D407" s="278">
        <v>288.08333333333331</v>
      </c>
      <c r="E407" s="278">
        <v>282.31666666666661</v>
      </c>
      <c r="F407" s="278">
        <v>272.13333333333327</v>
      </c>
      <c r="G407" s="278">
        <v>266.36666666666656</v>
      </c>
      <c r="H407" s="278">
        <v>298.26666666666665</v>
      </c>
      <c r="I407" s="278">
        <v>304.03333333333342</v>
      </c>
      <c r="J407" s="278">
        <v>314.2166666666667</v>
      </c>
      <c r="K407" s="276">
        <v>293.85000000000002</v>
      </c>
      <c r="L407" s="276">
        <v>277.89999999999998</v>
      </c>
      <c r="M407" s="276">
        <v>443.07145000000003</v>
      </c>
    </row>
    <row r="408" spans="1:13">
      <c r="A408" s="267">
        <v>400</v>
      </c>
      <c r="B408" s="276" t="s">
        <v>514</v>
      </c>
      <c r="C408" s="277">
        <v>4550.45</v>
      </c>
      <c r="D408" s="278">
        <v>4562.083333333333</v>
      </c>
      <c r="E408" s="278">
        <v>4504.8666666666659</v>
      </c>
      <c r="F408" s="278">
        <v>4459.2833333333328</v>
      </c>
      <c r="G408" s="278">
        <v>4402.0666666666657</v>
      </c>
      <c r="H408" s="278">
        <v>4607.6666666666661</v>
      </c>
      <c r="I408" s="278">
        <v>4664.8833333333332</v>
      </c>
      <c r="J408" s="278">
        <v>4710.4666666666662</v>
      </c>
      <c r="K408" s="276">
        <v>4619.3</v>
      </c>
      <c r="L408" s="276">
        <v>4516.5</v>
      </c>
      <c r="M408" s="276">
        <v>6.8669999999999995E-2</v>
      </c>
    </row>
    <row r="409" spans="1:13">
      <c r="A409" s="267">
        <v>401</v>
      </c>
      <c r="B409" s="276" t="s">
        <v>2402</v>
      </c>
      <c r="C409" s="277">
        <v>95.7</v>
      </c>
      <c r="D409" s="278">
        <v>95.733333333333334</v>
      </c>
      <c r="E409" s="278">
        <v>92.966666666666669</v>
      </c>
      <c r="F409" s="278">
        <v>90.233333333333334</v>
      </c>
      <c r="G409" s="278">
        <v>87.466666666666669</v>
      </c>
      <c r="H409" s="278">
        <v>98.466666666666669</v>
      </c>
      <c r="I409" s="278">
        <v>101.23333333333335</v>
      </c>
      <c r="J409" s="278">
        <v>103.96666666666667</v>
      </c>
      <c r="K409" s="276">
        <v>98.5</v>
      </c>
      <c r="L409" s="276">
        <v>93</v>
      </c>
      <c r="M409" s="276">
        <v>27.299489999999999</v>
      </c>
    </row>
    <row r="410" spans="1:13">
      <c r="A410" s="267">
        <v>402</v>
      </c>
      <c r="B410" s="276" t="s">
        <v>2404</v>
      </c>
      <c r="C410" s="277">
        <v>87.45</v>
      </c>
      <c r="D410" s="278">
        <v>85.649999999999991</v>
      </c>
      <c r="E410" s="278">
        <v>82.999999999999986</v>
      </c>
      <c r="F410" s="278">
        <v>78.55</v>
      </c>
      <c r="G410" s="278">
        <v>75.899999999999991</v>
      </c>
      <c r="H410" s="278">
        <v>90.09999999999998</v>
      </c>
      <c r="I410" s="278">
        <v>92.749999999999986</v>
      </c>
      <c r="J410" s="278">
        <v>97.199999999999974</v>
      </c>
      <c r="K410" s="276">
        <v>88.3</v>
      </c>
      <c r="L410" s="276">
        <v>81.2</v>
      </c>
      <c r="M410" s="276">
        <v>18.357130000000002</v>
      </c>
    </row>
    <row r="411" spans="1:13">
      <c r="A411" s="267">
        <v>403</v>
      </c>
      <c r="B411" s="276" t="s">
        <v>2412</v>
      </c>
      <c r="C411" s="277">
        <v>185.25</v>
      </c>
      <c r="D411" s="278">
        <v>186.01666666666665</v>
      </c>
      <c r="E411" s="278">
        <v>181.33333333333331</v>
      </c>
      <c r="F411" s="278">
        <v>177.41666666666666</v>
      </c>
      <c r="G411" s="278">
        <v>172.73333333333332</v>
      </c>
      <c r="H411" s="278">
        <v>189.93333333333331</v>
      </c>
      <c r="I411" s="278">
        <v>194.61666666666665</v>
      </c>
      <c r="J411" s="278">
        <v>198.5333333333333</v>
      </c>
      <c r="K411" s="276">
        <v>190.7</v>
      </c>
      <c r="L411" s="276">
        <v>182.1</v>
      </c>
      <c r="M411" s="276">
        <v>6.83101</v>
      </c>
    </row>
    <row r="412" spans="1:13">
      <c r="A412" s="267">
        <v>404</v>
      </c>
      <c r="B412" s="276" t="s">
        <v>516</v>
      </c>
      <c r="C412" s="277">
        <v>2011.65</v>
      </c>
      <c r="D412" s="278">
        <v>2004.8333333333333</v>
      </c>
      <c r="E412" s="278">
        <v>1959.8166666666666</v>
      </c>
      <c r="F412" s="278">
        <v>1907.9833333333333</v>
      </c>
      <c r="G412" s="278">
        <v>1862.9666666666667</v>
      </c>
      <c r="H412" s="278">
        <v>2056.6666666666665</v>
      </c>
      <c r="I412" s="278">
        <v>2101.6833333333334</v>
      </c>
      <c r="J412" s="278">
        <v>2153.5166666666664</v>
      </c>
      <c r="K412" s="276">
        <v>2049.85</v>
      </c>
      <c r="L412" s="276">
        <v>1953</v>
      </c>
      <c r="M412" s="276">
        <v>0.28821999999999998</v>
      </c>
    </row>
    <row r="413" spans="1:13">
      <c r="A413" s="267">
        <v>405</v>
      </c>
      <c r="B413" s="276" t="s">
        <v>518</v>
      </c>
      <c r="C413" s="277">
        <v>214.45</v>
      </c>
      <c r="D413" s="278">
        <v>214.73333333333335</v>
      </c>
      <c r="E413" s="278">
        <v>208.4666666666667</v>
      </c>
      <c r="F413" s="278">
        <v>202.48333333333335</v>
      </c>
      <c r="G413" s="278">
        <v>196.2166666666667</v>
      </c>
      <c r="H413" s="278">
        <v>220.7166666666667</v>
      </c>
      <c r="I413" s="278">
        <v>226.98333333333335</v>
      </c>
      <c r="J413" s="278">
        <v>232.9666666666667</v>
      </c>
      <c r="K413" s="276">
        <v>221</v>
      </c>
      <c r="L413" s="276">
        <v>208.75</v>
      </c>
      <c r="M413" s="276">
        <v>7.8960900000000001</v>
      </c>
    </row>
    <row r="414" spans="1:13">
      <c r="A414" s="267">
        <v>406</v>
      </c>
      <c r="B414" s="276" t="s">
        <v>173</v>
      </c>
      <c r="C414" s="277">
        <v>25369.1</v>
      </c>
      <c r="D414" s="278">
        <v>25493.366666666669</v>
      </c>
      <c r="E414" s="278">
        <v>25096.733333333337</v>
      </c>
      <c r="F414" s="278">
        <v>24824.366666666669</v>
      </c>
      <c r="G414" s="278">
        <v>24427.733333333337</v>
      </c>
      <c r="H414" s="278">
        <v>25765.733333333337</v>
      </c>
      <c r="I414" s="278">
        <v>26162.366666666669</v>
      </c>
      <c r="J414" s="278">
        <v>26434.733333333337</v>
      </c>
      <c r="K414" s="276">
        <v>25890</v>
      </c>
      <c r="L414" s="276">
        <v>25221</v>
      </c>
      <c r="M414" s="276">
        <v>0.47466999999999998</v>
      </c>
    </row>
    <row r="415" spans="1:13">
      <c r="A415" s="267">
        <v>407</v>
      </c>
      <c r="B415" s="276" t="s">
        <v>520</v>
      </c>
      <c r="C415" s="277">
        <v>1128</v>
      </c>
      <c r="D415" s="278">
        <v>1134.8666666666666</v>
      </c>
      <c r="E415" s="278">
        <v>1109.7333333333331</v>
      </c>
      <c r="F415" s="278">
        <v>1091.4666666666665</v>
      </c>
      <c r="G415" s="278">
        <v>1066.333333333333</v>
      </c>
      <c r="H415" s="278">
        <v>1153.1333333333332</v>
      </c>
      <c r="I415" s="278">
        <v>1178.2666666666669</v>
      </c>
      <c r="J415" s="278">
        <v>1196.5333333333333</v>
      </c>
      <c r="K415" s="276">
        <v>1160</v>
      </c>
      <c r="L415" s="276">
        <v>1116.5999999999999</v>
      </c>
      <c r="M415" s="276">
        <v>0.35056999999999999</v>
      </c>
    </row>
    <row r="416" spans="1:13">
      <c r="A416" s="267">
        <v>408</v>
      </c>
      <c r="B416" s="276" t="s">
        <v>174</v>
      </c>
      <c r="C416" s="277">
        <v>1642.55</v>
      </c>
      <c r="D416" s="278">
        <v>1648.95</v>
      </c>
      <c r="E416" s="278">
        <v>1632.8500000000001</v>
      </c>
      <c r="F416" s="278">
        <v>1623.15</v>
      </c>
      <c r="G416" s="278">
        <v>1607.0500000000002</v>
      </c>
      <c r="H416" s="278">
        <v>1658.65</v>
      </c>
      <c r="I416" s="278">
        <v>1674.75</v>
      </c>
      <c r="J416" s="278">
        <v>1684.45</v>
      </c>
      <c r="K416" s="276">
        <v>1665.05</v>
      </c>
      <c r="L416" s="276">
        <v>1639.25</v>
      </c>
      <c r="M416" s="276">
        <v>1.4599599999999999</v>
      </c>
    </row>
    <row r="417" spans="1:13">
      <c r="A417" s="267">
        <v>409</v>
      </c>
      <c r="B417" s="276" t="s">
        <v>515</v>
      </c>
      <c r="C417" s="277">
        <v>414.5</v>
      </c>
      <c r="D417" s="278">
        <v>416.01666666666665</v>
      </c>
      <c r="E417" s="278">
        <v>411.0333333333333</v>
      </c>
      <c r="F417" s="278">
        <v>407.56666666666666</v>
      </c>
      <c r="G417" s="278">
        <v>402.58333333333331</v>
      </c>
      <c r="H417" s="278">
        <v>419.48333333333329</v>
      </c>
      <c r="I417" s="278">
        <v>424.46666666666664</v>
      </c>
      <c r="J417" s="278">
        <v>427.93333333333328</v>
      </c>
      <c r="K417" s="276">
        <v>421</v>
      </c>
      <c r="L417" s="276">
        <v>412.55</v>
      </c>
      <c r="M417" s="276">
        <v>1.1216900000000001</v>
      </c>
    </row>
    <row r="418" spans="1:13">
      <c r="A418" s="267">
        <v>410</v>
      </c>
      <c r="B418" s="276" t="s">
        <v>510</v>
      </c>
      <c r="C418" s="277">
        <v>27.05</v>
      </c>
      <c r="D418" s="278">
        <v>27</v>
      </c>
      <c r="E418" s="278">
        <v>26.55</v>
      </c>
      <c r="F418" s="278">
        <v>26.05</v>
      </c>
      <c r="G418" s="278">
        <v>25.6</v>
      </c>
      <c r="H418" s="278">
        <v>27.5</v>
      </c>
      <c r="I418" s="278">
        <v>27.950000000000003</v>
      </c>
      <c r="J418" s="278">
        <v>28.45</v>
      </c>
      <c r="K418" s="276">
        <v>27.45</v>
      </c>
      <c r="L418" s="276">
        <v>26.5</v>
      </c>
      <c r="M418" s="276">
        <v>40.282559999999997</v>
      </c>
    </row>
    <row r="419" spans="1:13">
      <c r="A419" s="267">
        <v>411</v>
      </c>
      <c r="B419" s="276" t="s">
        <v>511</v>
      </c>
      <c r="C419" s="277">
        <v>1835.2</v>
      </c>
      <c r="D419" s="278">
        <v>1845.1333333333332</v>
      </c>
      <c r="E419" s="278">
        <v>1812.2666666666664</v>
      </c>
      <c r="F419" s="278">
        <v>1789.3333333333333</v>
      </c>
      <c r="G419" s="278">
        <v>1756.4666666666665</v>
      </c>
      <c r="H419" s="278">
        <v>1868.0666666666664</v>
      </c>
      <c r="I419" s="278">
        <v>1900.9333333333332</v>
      </c>
      <c r="J419" s="278">
        <v>1923.8666666666663</v>
      </c>
      <c r="K419" s="276">
        <v>1878</v>
      </c>
      <c r="L419" s="276">
        <v>1822.2</v>
      </c>
      <c r="M419" s="276">
        <v>0.83919999999999995</v>
      </c>
    </row>
    <row r="420" spans="1:13">
      <c r="A420" s="267">
        <v>412</v>
      </c>
      <c r="B420" s="276" t="s">
        <v>521</v>
      </c>
      <c r="C420" s="277">
        <v>477.75</v>
      </c>
      <c r="D420" s="278">
        <v>478.41666666666669</v>
      </c>
      <c r="E420" s="278">
        <v>471.33333333333337</v>
      </c>
      <c r="F420" s="278">
        <v>464.91666666666669</v>
      </c>
      <c r="G420" s="278">
        <v>457.83333333333337</v>
      </c>
      <c r="H420" s="278">
        <v>484.83333333333337</v>
      </c>
      <c r="I420" s="278">
        <v>491.91666666666674</v>
      </c>
      <c r="J420" s="278">
        <v>498.33333333333337</v>
      </c>
      <c r="K420" s="276">
        <v>485.5</v>
      </c>
      <c r="L420" s="276">
        <v>472</v>
      </c>
      <c r="M420" s="276">
        <v>7.5786600000000002</v>
      </c>
    </row>
    <row r="421" spans="1:13">
      <c r="A421" s="267">
        <v>413</v>
      </c>
      <c r="B421" s="276" t="s">
        <v>522</v>
      </c>
      <c r="C421" s="277">
        <v>1182.9000000000001</v>
      </c>
      <c r="D421" s="278">
        <v>1184.4000000000001</v>
      </c>
      <c r="E421" s="278">
        <v>1124.8500000000001</v>
      </c>
      <c r="F421" s="278">
        <v>1066.8</v>
      </c>
      <c r="G421" s="278">
        <v>1007.25</v>
      </c>
      <c r="H421" s="278">
        <v>1242.4500000000003</v>
      </c>
      <c r="I421" s="278">
        <v>1302.0000000000005</v>
      </c>
      <c r="J421" s="278">
        <v>1360.0500000000004</v>
      </c>
      <c r="K421" s="276">
        <v>1243.95</v>
      </c>
      <c r="L421" s="276">
        <v>1126.3499999999999</v>
      </c>
      <c r="M421" s="276">
        <v>1.1045499999999999</v>
      </c>
    </row>
    <row r="422" spans="1:13">
      <c r="A422" s="267">
        <v>414</v>
      </c>
      <c r="B422" s="276" t="s">
        <v>523</v>
      </c>
      <c r="C422" s="277">
        <v>424</v>
      </c>
      <c r="D422" s="278">
        <v>427.09999999999997</v>
      </c>
      <c r="E422" s="278">
        <v>419.19999999999993</v>
      </c>
      <c r="F422" s="278">
        <v>414.4</v>
      </c>
      <c r="G422" s="278">
        <v>406.49999999999994</v>
      </c>
      <c r="H422" s="278">
        <v>431.89999999999992</v>
      </c>
      <c r="I422" s="278">
        <v>439.7999999999999</v>
      </c>
      <c r="J422" s="278">
        <v>444.59999999999991</v>
      </c>
      <c r="K422" s="276">
        <v>435</v>
      </c>
      <c r="L422" s="276">
        <v>422.3</v>
      </c>
      <c r="M422" s="276">
        <v>1.6193500000000001</v>
      </c>
    </row>
    <row r="423" spans="1:13">
      <c r="A423" s="267">
        <v>415</v>
      </c>
      <c r="B423" s="276" t="s">
        <v>524</v>
      </c>
      <c r="C423" s="277">
        <v>9.5500000000000007</v>
      </c>
      <c r="D423" s="278">
        <v>9.5166666666666675</v>
      </c>
      <c r="E423" s="278">
        <v>8.8833333333333346</v>
      </c>
      <c r="F423" s="278">
        <v>8.2166666666666668</v>
      </c>
      <c r="G423" s="278">
        <v>7.5833333333333339</v>
      </c>
      <c r="H423" s="278">
        <v>10.183333333333335</v>
      </c>
      <c r="I423" s="278">
        <v>10.816666666666668</v>
      </c>
      <c r="J423" s="278">
        <v>11.483333333333336</v>
      </c>
      <c r="K423" s="276">
        <v>10.15</v>
      </c>
      <c r="L423" s="276">
        <v>8.85</v>
      </c>
      <c r="M423" s="276">
        <v>747.14646000000005</v>
      </c>
    </row>
    <row r="424" spans="1:13">
      <c r="A424" s="267">
        <v>416</v>
      </c>
      <c r="B424" s="276" t="s">
        <v>2516</v>
      </c>
      <c r="C424" s="285">
        <v>765.05</v>
      </c>
      <c r="D424" s="286">
        <v>766.81666666666661</v>
      </c>
      <c r="E424" s="286">
        <v>760.58333333333326</v>
      </c>
      <c r="F424" s="286">
        <v>756.11666666666667</v>
      </c>
      <c r="G424" s="286">
        <v>749.88333333333333</v>
      </c>
      <c r="H424" s="286">
        <v>771.28333333333319</v>
      </c>
      <c r="I424" s="286">
        <v>777.51666666666654</v>
      </c>
      <c r="J424" s="286">
        <v>781.98333333333312</v>
      </c>
      <c r="K424" s="287">
        <v>773.05</v>
      </c>
      <c r="L424" s="287">
        <v>762.35</v>
      </c>
      <c r="M424" s="287">
        <v>0.23980000000000001</v>
      </c>
    </row>
    <row r="425" spans="1:13">
      <c r="A425" s="267">
        <v>417</v>
      </c>
      <c r="B425" s="276" t="s">
        <v>527</v>
      </c>
      <c r="C425" s="276">
        <v>195.65</v>
      </c>
      <c r="D425" s="278">
        <v>196.56666666666669</v>
      </c>
      <c r="E425" s="278">
        <v>193.58333333333337</v>
      </c>
      <c r="F425" s="278">
        <v>191.51666666666668</v>
      </c>
      <c r="G425" s="278">
        <v>188.53333333333336</v>
      </c>
      <c r="H425" s="278">
        <v>198.63333333333338</v>
      </c>
      <c r="I425" s="278">
        <v>201.61666666666667</v>
      </c>
      <c r="J425" s="278">
        <v>203.68333333333339</v>
      </c>
      <c r="K425" s="276">
        <v>199.55</v>
      </c>
      <c r="L425" s="276">
        <v>194.5</v>
      </c>
      <c r="M425" s="276">
        <v>6.5875599999999999</v>
      </c>
    </row>
    <row r="426" spans="1:13">
      <c r="A426" s="267">
        <v>418</v>
      </c>
      <c r="B426" s="276" t="s">
        <v>2525</v>
      </c>
      <c r="C426" s="276">
        <v>93.75</v>
      </c>
      <c r="D426" s="278">
        <v>94.266666666666666</v>
      </c>
      <c r="E426" s="278">
        <v>92.883333333333326</v>
      </c>
      <c r="F426" s="278">
        <v>92.016666666666666</v>
      </c>
      <c r="G426" s="278">
        <v>90.633333333333326</v>
      </c>
      <c r="H426" s="278">
        <v>95.133333333333326</v>
      </c>
      <c r="I426" s="278">
        <v>96.51666666666668</v>
      </c>
      <c r="J426" s="278">
        <v>97.383333333333326</v>
      </c>
      <c r="K426" s="276">
        <v>95.65</v>
      </c>
      <c r="L426" s="276">
        <v>93.4</v>
      </c>
      <c r="M426" s="276">
        <v>55.19876</v>
      </c>
    </row>
    <row r="427" spans="1:13">
      <c r="A427" s="267">
        <v>419</v>
      </c>
      <c r="B427" s="276" t="s">
        <v>175</v>
      </c>
      <c r="C427" s="276">
        <v>5929.4</v>
      </c>
      <c r="D427" s="278">
        <v>5940.333333333333</v>
      </c>
      <c r="E427" s="278">
        <v>5877.8666666666659</v>
      </c>
      <c r="F427" s="278">
        <v>5826.333333333333</v>
      </c>
      <c r="G427" s="278">
        <v>5763.8666666666659</v>
      </c>
      <c r="H427" s="278">
        <v>5991.8666666666659</v>
      </c>
      <c r="I427" s="278">
        <v>6054.333333333333</v>
      </c>
      <c r="J427" s="278">
        <v>6105.8666666666659</v>
      </c>
      <c r="K427" s="276">
        <v>6002.8</v>
      </c>
      <c r="L427" s="276">
        <v>5888.8</v>
      </c>
      <c r="M427" s="276">
        <v>1.47776</v>
      </c>
    </row>
    <row r="428" spans="1:13">
      <c r="A428" s="267">
        <v>420</v>
      </c>
      <c r="B428" s="276" t="s">
        <v>176</v>
      </c>
      <c r="C428" s="276">
        <v>1262.5999999999999</v>
      </c>
      <c r="D428" s="278">
        <v>1267.5666666666666</v>
      </c>
      <c r="E428" s="278">
        <v>1225.2333333333331</v>
      </c>
      <c r="F428" s="278">
        <v>1187.8666666666666</v>
      </c>
      <c r="G428" s="278">
        <v>1145.5333333333331</v>
      </c>
      <c r="H428" s="278">
        <v>1304.9333333333332</v>
      </c>
      <c r="I428" s="278">
        <v>1347.2666666666667</v>
      </c>
      <c r="J428" s="278">
        <v>1384.6333333333332</v>
      </c>
      <c r="K428" s="276">
        <v>1309.9000000000001</v>
      </c>
      <c r="L428" s="276">
        <v>1230.2</v>
      </c>
      <c r="M428" s="276">
        <v>48.790399999999998</v>
      </c>
    </row>
    <row r="429" spans="1:13">
      <c r="A429" s="267">
        <v>421</v>
      </c>
      <c r="B429" s="276" t="s">
        <v>177</v>
      </c>
      <c r="C429" s="276">
        <v>916.6</v>
      </c>
      <c r="D429" s="278">
        <v>922.5</v>
      </c>
      <c r="E429" s="278">
        <v>905.1</v>
      </c>
      <c r="F429" s="278">
        <v>893.6</v>
      </c>
      <c r="G429" s="278">
        <v>876.2</v>
      </c>
      <c r="H429" s="278">
        <v>934</v>
      </c>
      <c r="I429" s="278">
        <v>951.40000000000009</v>
      </c>
      <c r="J429" s="278">
        <v>962.9</v>
      </c>
      <c r="K429" s="276">
        <v>939.9</v>
      </c>
      <c r="L429" s="276">
        <v>911</v>
      </c>
      <c r="M429" s="276">
        <v>4.2060300000000002</v>
      </c>
    </row>
    <row r="430" spans="1:13">
      <c r="A430" s="267">
        <v>422</v>
      </c>
      <c r="B430" s="276" t="s">
        <v>525</v>
      </c>
      <c r="C430" s="276">
        <v>104.9</v>
      </c>
      <c r="D430" s="278">
        <v>105.66666666666667</v>
      </c>
      <c r="E430" s="278">
        <v>103.73333333333335</v>
      </c>
      <c r="F430" s="278">
        <v>102.56666666666668</v>
      </c>
      <c r="G430" s="278">
        <v>100.63333333333335</v>
      </c>
      <c r="H430" s="278">
        <v>106.83333333333334</v>
      </c>
      <c r="I430" s="278">
        <v>108.76666666666665</v>
      </c>
      <c r="J430" s="278">
        <v>109.93333333333334</v>
      </c>
      <c r="K430" s="276">
        <v>107.6</v>
      </c>
      <c r="L430" s="276">
        <v>104.5</v>
      </c>
      <c r="M430" s="276">
        <v>5.1408199999999997</v>
      </c>
    </row>
    <row r="431" spans="1:13">
      <c r="A431" s="267">
        <v>423</v>
      </c>
      <c r="B431" s="276" t="s">
        <v>526</v>
      </c>
      <c r="C431" s="276">
        <v>500.5</v>
      </c>
      <c r="D431" s="278">
        <v>503.4666666666667</v>
      </c>
      <c r="E431" s="278">
        <v>494.93333333333339</v>
      </c>
      <c r="F431" s="278">
        <v>489.36666666666667</v>
      </c>
      <c r="G431" s="278">
        <v>480.83333333333337</v>
      </c>
      <c r="H431" s="278">
        <v>509.03333333333342</v>
      </c>
      <c r="I431" s="278">
        <v>517.56666666666672</v>
      </c>
      <c r="J431" s="278">
        <v>523.13333333333344</v>
      </c>
      <c r="K431" s="276">
        <v>512</v>
      </c>
      <c r="L431" s="276">
        <v>497.9</v>
      </c>
      <c r="M431" s="276">
        <v>2.6272099999999998</v>
      </c>
    </row>
    <row r="432" spans="1:13">
      <c r="A432" s="267">
        <v>424</v>
      </c>
      <c r="B432" s="276" t="s">
        <v>3387</v>
      </c>
      <c r="C432" s="276">
        <v>319</v>
      </c>
      <c r="D432" s="278">
        <v>320.73333333333335</v>
      </c>
      <c r="E432" s="278">
        <v>316.36666666666667</v>
      </c>
      <c r="F432" s="278">
        <v>313.73333333333335</v>
      </c>
      <c r="G432" s="278">
        <v>309.36666666666667</v>
      </c>
      <c r="H432" s="278">
        <v>323.36666666666667</v>
      </c>
      <c r="I432" s="278">
        <v>327.73333333333335</v>
      </c>
      <c r="J432" s="278">
        <v>330.36666666666667</v>
      </c>
      <c r="K432" s="276">
        <v>325.10000000000002</v>
      </c>
      <c r="L432" s="276">
        <v>318.10000000000002</v>
      </c>
      <c r="M432" s="276">
        <v>3.6065100000000001</v>
      </c>
    </row>
    <row r="433" spans="1:13">
      <c r="A433" s="267">
        <v>425</v>
      </c>
      <c r="B433" s="276" t="s">
        <v>529</v>
      </c>
      <c r="C433" s="276">
        <v>1875.75</v>
      </c>
      <c r="D433" s="278">
        <v>1870.9333333333334</v>
      </c>
      <c r="E433" s="278">
        <v>1856.8666666666668</v>
      </c>
      <c r="F433" s="278">
        <v>1837.9833333333333</v>
      </c>
      <c r="G433" s="278">
        <v>1823.9166666666667</v>
      </c>
      <c r="H433" s="278">
        <v>1889.8166666666668</v>
      </c>
      <c r="I433" s="278">
        <v>1903.8833333333334</v>
      </c>
      <c r="J433" s="278">
        <v>1922.7666666666669</v>
      </c>
      <c r="K433" s="276">
        <v>1885</v>
      </c>
      <c r="L433" s="276">
        <v>1852.05</v>
      </c>
      <c r="M433" s="276">
        <v>0.28400999999999998</v>
      </c>
    </row>
    <row r="434" spans="1:13">
      <c r="A434" s="267">
        <v>426</v>
      </c>
      <c r="B434" s="276" t="s">
        <v>530</v>
      </c>
      <c r="C434" s="276">
        <v>560.95000000000005</v>
      </c>
      <c r="D434" s="278">
        <v>564.16666666666663</v>
      </c>
      <c r="E434" s="278">
        <v>553.33333333333326</v>
      </c>
      <c r="F434" s="278">
        <v>545.71666666666658</v>
      </c>
      <c r="G434" s="278">
        <v>534.88333333333321</v>
      </c>
      <c r="H434" s="278">
        <v>571.7833333333333</v>
      </c>
      <c r="I434" s="278">
        <v>582.61666666666656</v>
      </c>
      <c r="J434" s="278">
        <v>590.23333333333335</v>
      </c>
      <c r="K434" s="276">
        <v>575</v>
      </c>
      <c r="L434" s="276">
        <v>556.54999999999995</v>
      </c>
      <c r="M434" s="276">
        <v>1.26746</v>
      </c>
    </row>
    <row r="435" spans="1:13">
      <c r="A435" s="267">
        <v>427</v>
      </c>
      <c r="B435" s="276" t="s">
        <v>178</v>
      </c>
      <c r="C435" s="276">
        <v>609.65</v>
      </c>
      <c r="D435" s="278">
        <v>613.5333333333333</v>
      </c>
      <c r="E435" s="278">
        <v>603.16666666666663</v>
      </c>
      <c r="F435" s="278">
        <v>596.68333333333328</v>
      </c>
      <c r="G435" s="278">
        <v>586.31666666666661</v>
      </c>
      <c r="H435" s="278">
        <v>620.01666666666665</v>
      </c>
      <c r="I435" s="278">
        <v>630.38333333333344</v>
      </c>
      <c r="J435" s="278">
        <v>636.86666666666667</v>
      </c>
      <c r="K435" s="276">
        <v>623.9</v>
      </c>
      <c r="L435" s="276">
        <v>607.04999999999995</v>
      </c>
      <c r="M435" s="276">
        <v>67.470349999999996</v>
      </c>
    </row>
    <row r="436" spans="1:13">
      <c r="A436" s="267">
        <v>428</v>
      </c>
      <c r="B436" s="276" t="s">
        <v>531</v>
      </c>
      <c r="C436" s="276">
        <v>381.9</v>
      </c>
      <c r="D436" s="278">
        <v>381.38333333333338</v>
      </c>
      <c r="E436" s="278">
        <v>375.76666666666677</v>
      </c>
      <c r="F436" s="278">
        <v>369.63333333333338</v>
      </c>
      <c r="G436" s="278">
        <v>364.01666666666677</v>
      </c>
      <c r="H436" s="278">
        <v>387.51666666666677</v>
      </c>
      <c r="I436" s="278">
        <v>393.13333333333344</v>
      </c>
      <c r="J436" s="278">
        <v>399.26666666666677</v>
      </c>
      <c r="K436" s="276">
        <v>387</v>
      </c>
      <c r="L436" s="276">
        <v>375.25</v>
      </c>
      <c r="M436" s="276">
        <v>6.1579600000000001</v>
      </c>
    </row>
    <row r="437" spans="1:13">
      <c r="A437" s="267">
        <v>429</v>
      </c>
      <c r="B437" s="276" t="s">
        <v>179</v>
      </c>
      <c r="C437" s="276">
        <v>527.65</v>
      </c>
      <c r="D437" s="278">
        <v>525.4</v>
      </c>
      <c r="E437" s="278">
        <v>520.34999999999991</v>
      </c>
      <c r="F437" s="278">
        <v>513.04999999999995</v>
      </c>
      <c r="G437" s="278">
        <v>507.99999999999989</v>
      </c>
      <c r="H437" s="278">
        <v>532.69999999999993</v>
      </c>
      <c r="I437" s="278">
        <v>537.74999999999989</v>
      </c>
      <c r="J437" s="278">
        <v>545.04999999999995</v>
      </c>
      <c r="K437" s="276">
        <v>530.45000000000005</v>
      </c>
      <c r="L437" s="276">
        <v>518.1</v>
      </c>
      <c r="M437" s="276">
        <v>29.07396</v>
      </c>
    </row>
    <row r="438" spans="1:13">
      <c r="A438" s="267">
        <v>430</v>
      </c>
      <c r="B438" s="276" t="s">
        <v>532</v>
      </c>
      <c r="C438" s="276">
        <v>219.55</v>
      </c>
      <c r="D438" s="278">
        <v>218.68333333333331</v>
      </c>
      <c r="E438" s="278">
        <v>215.36666666666662</v>
      </c>
      <c r="F438" s="278">
        <v>211.18333333333331</v>
      </c>
      <c r="G438" s="278">
        <v>207.86666666666662</v>
      </c>
      <c r="H438" s="278">
        <v>222.86666666666662</v>
      </c>
      <c r="I438" s="278">
        <v>226.18333333333328</v>
      </c>
      <c r="J438" s="278">
        <v>230.36666666666662</v>
      </c>
      <c r="K438" s="276">
        <v>222</v>
      </c>
      <c r="L438" s="276">
        <v>214.5</v>
      </c>
      <c r="M438" s="276">
        <v>1.4167799999999999</v>
      </c>
    </row>
    <row r="439" spans="1:13">
      <c r="A439" s="267">
        <v>431</v>
      </c>
      <c r="B439" s="276" t="s">
        <v>533</v>
      </c>
      <c r="C439" s="276">
        <v>1772.95</v>
      </c>
      <c r="D439" s="278">
        <v>1781.8</v>
      </c>
      <c r="E439" s="278">
        <v>1743.6</v>
      </c>
      <c r="F439" s="278">
        <v>1714.25</v>
      </c>
      <c r="G439" s="278">
        <v>1676.05</v>
      </c>
      <c r="H439" s="278">
        <v>1811.1499999999999</v>
      </c>
      <c r="I439" s="278">
        <v>1849.3500000000001</v>
      </c>
      <c r="J439" s="278">
        <v>1878.6999999999998</v>
      </c>
      <c r="K439" s="276">
        <v>1820</v>
      </c>
      <c r="L439" s="276">
        <v>1752.45</v>
      </c>
      <c r="M439" s="276">
        <v>0.32577</v>
      </c>
    </row>
    <row r="440" spans="1:13">
      <c r="A440" s="267">
        <v>432</v>
      </c>
      <c r="B440" s="276" t="s">
        <v>534</v>
      </c>
      <c r="C440" s="276">
        <v>6.95</v>
      </c>
      <c r="D440" s="278">
        <v>6.95</v>
      </c>
      <c r="E440" s="278">
        <v>6.95</v>
      </c>
      <c r="F440" s="278">
        <v>6.95</v>
      </c>
      <c r="G440" s="278">
        <v>6.95</v>
      </c>
      <c r="H440" s="278">
        <v>6.95</v>
      </c>
      <c r="I440" s="278">
        <v>6.95</v>
      </c>
      <c r="J440" s="278">
        <v>6.95</v>
      </c>
      <c r="K440" s="276">
        <v>6.95</v>
      </c>
      <c r="L440" s="276">
        <v>6.95</v>
      </c>
      <c r="M440" s="276">
        <v>46.118130000000001</v>
      </c>
    </row>
    <row r="441" spans="1:13">
      <c r="A441" s="267">
        <v>433</v>
      </c>
      <c r="B441" s="276" t="s">
        <v>535</v>
      </c>
      <c r="C441" s="276">
        <v>130.69999999999999</v>
      </c>
      <c r="D441" s="278">
        <v>131.31666666666666</v>
      </c>
      <c r="E441" s="278">
        <v>129.38333333333333</v>
      </c>
      <c r="F441" s="278">
        <v>128.06666666666666</v>
      </c>
      <c r="G441" s="278">
        <v>126.13333333333333</v>
      </c>
      <c r="H441" s="278">
        <v>132.63333333333333</v>
      </c>
      <c r="I441" s="278">
        <v>134.56666666666666</v>
      </c>
      <c r="J441" s="278">
        <v>135.88333333333333</v>
      </c>
      <c r="K441" s="276">
        <v>133.25</v>
      </c>
      <c r="L441" s="276">
        <v>130</v>
      </c>
      <c r="M441" s="276">
        <v>1.3697900000000001</v>
      </c>
    </row>
    <row r="442" spans="1:13">
      <c r="A442" s="267">
        <v>434</v>
      </c>
      <c r="B442" s="276" t="s">
        <v>2593</v>
      </c>
      <c r="C442" s="276">
        <v>272.14999999999998</v>
      </c>
      <c r="D442" s="278">
        <v>267.55</v>
      </c>
      <c r="E442" s="278">
        <v>261.10000000000002</v>
      </c>
      <c r="F442" s="278">
        <v>250.05</v>
      </c>
      <c r="G442" s="278">
        <v>243.60000000000002</v>
      </c>
      <c r="H442" s="278">
        <v>278.60000000000002</v>
      </c>
      <c r="I442" s="278">
        <v>285.04999999999995</v>
      </c>
      <c r="J442" s="278">
        <v>296.10000000000002</v>
      </c>
      <c r="K442" s="276">
        <v>274</v>
      </c>
      <c r="L442" s="276">
        <v>256.5</v>
      </c>
      <c r="M442" s="276">
        <v>10.501429999999999</v>
      </c>
    </row>
    <row r="443" spans="1:13">
      <c r="A443" s="267">
        <v>435</v>
      </c>
      <c r="B443" s="276" t="s">
        <v>536</v>
      </c>
      <c r="C443" s="276">
        <v>1065.1500000000001</v>
      </c>
      <c r="D443" s="278">
        <v>1077.6833333333334</v>
      </c>
      <c r="E443" s="278">
        <v>1046.9166666666667</v>
      </c>
      <c r="F443" s="278">
        <v>1028.6833333333334</v>
      </c>
      <c r="G443" s="278">
        <v>997.91666666666674</v>
      </c>
      <c r="H443" s="278">
        <v>1095.9166666666667</v>
      </c>
      <c r="I443" s="278">
        <v>1126.6833333333332</v>
      </c>
      <c r="J443" s="278">
        <v>1144.9166666666667</v>
      </c>
      <c r="K443" s="276">
        <v>1108.45</v>
      </c>
      <c r="L443" s="276">
        <v>1059.45</v>
      </c>
      <c r="M443" s="276">
        <v>0.91781000000000001</v>
      </c>
    </row>
    <row r="444" spans="1:13">
      <c r="A444" s="267">
        <v>436</v>
      </c>
      <c r="B444" s="276" t="s">
        <v>282</v>
      </c>
      <c r="C444" s="276">
        <v>615.85</v>
      </c>
      <c r="D444" s="278">
        <v>611.65</v>
      </c>
      <c r="E444" s="278">
        <v>604.79999999999995</v>
      </c>
      <c r="F444" s="278">
        <v>593.75</v>
      </c>
      <c r="G444" s="278">
        <v>586.9</v>
      </c>
      <c r="H444" s="278">
        <v>622.69999999999993</v>
      </c>
      <c r="I444" s="278">
        <v>629.55000000000007</v>
      </c>
      <c r="J444" s="278">
        <v>640.59999999999991</v>
      </c>
      <c r="K444" s="276">
        <v>618.5</v>
      </c>
      <c r="L444" s="276">
        <v>600.6</v>
      </c>
      <c r="M444" s="276">
        <v>4.6848799999999997</v>
      </c>
    </row>
    <row r="445" spans="1:13">
      <c r="A445" s="267">
        <v>437</v>
      </c>
      <c r="B445" s="276" t="s">
        <v>542</v>
      </c>
      <c r="C445" s="276">
        <v>65.150000000000006</v>
      </c>
      <c r="D445" s="278">
        <v>64.916666666666671</v>
      </c>
      <c r="E445" s="278">
        <v>62.88333333333334</v>
      </c>
      <c r="F445" s="278">
        <v>60.616666666666667</v>
      </c>
      <c r="G445" s="278">
        <v>58.583333333333336</v>
      </c>
      <c r="H445" s="278">
        <v>67.183333333333337</v>
      </c>
      <c r="I445" s="278">
        <v>69.216666666666669</v>
      </c>
      <c r="J445" s="278">
        <v>71.483333333333348</v>
      </c>
      <c r="K445" s="276">
        <v>66.95</v>
      </c>
      <c r="L445" s="276">
        <v>62.65</v>
      </c>
      <c r="M445" s="276">
        <v>95.255390000000006</v>
      </c>
    </row>
    <row r="446" spans="1:13">
      <c r="A446" s="267">
        <v>438</v>
      </c>
      <c r="B446" s="276" t="s">
        <v>2608</v>
      </c>
      <c r="C446" s="276">
        <v>12066.3</v>
      </c>
      <c r="D446" s="278">
        <v>12047.383333333331</v>
      </c>
      <c r="E446" s="278">
        <v>11744.866666666663</v>
      </c>
      <c r="F446" s="278">
        <v>11423.433333333332</v>
      </c>
      <c r="G446" s="278">
        <v>11120.916666666664</v>
      </c>
      <c r="H446" s="278">
        <v>12368.816666666662</v>
      </c>
      <c r="I446" s="278">
        <v>12671.333333333332</v>
      </c>
      <c r="J446" s="278">
        <v>12992.766666666661</v>
      </c>
      <c r="K446" s="276">
        <v>12349.9</v>
      </c>
      <c r="L446" s="276">
        <v>11725.95</v>
      </c>
      <c r="M446" s="276">
        <v>4.4010000000000001E-2</v>
      </c>
    </row>
    <row r="447" spans="1:13">
      <c r="A447" s="267">
        <v>439</v>
      </c>
      <c r="B447" s="276" t="s">
        <v>2613</v>
      </c>
      <c r="C447" s="276">
        <v>1111.8499999999999</v>
      </c>
      <c r="D447" s="278">
        <v>1105.3</v>
      </c>
      <c r="E447" s="278">
        <v>1042.55</v>
      </c>
      <c r="F447" s="278">
        <v>973.25</v>
      </c>
      <c r="G447" s="278">
        <v>910.5</v>
      </c>
      <c r="H447" s="278">
        <v>1174.5999999999999</v>
      </c>
      <c r="I447" s="278">
        <v>1237.3499999999999</v>
      </c>
      <c r="J447" s="278">
        <v>1306.6499999999999</v>
      </c>
      <c r="K447" s="276">
        <v>1168.05</v>
      </c>
      <c r="L447" s="276">
        <v>1036</v>
      </c>
      <c r="M447" s="276">
        <v>7.1375500000000001</v>
      </c>
    </row>
    <row r="448" spans="1:13">
      <c r="A448" s="267">
        <v>440</v>
      </c>
      <c r="B448" s="276" t="s">
        <v>3464</v>
      </c>
      <c r="C448" s="276">
        <v>624.29999999999995</v>
      </c>
      <c r="D448" s="278">
        <v>626.4</v>
      </c>
      <c r="E448" s="278">
        <v>617.9</v>
      </c>
      <c r="F448" s="278">
        <v>611.5</v>
      </c>
      <c r="G448" s="278">
        <v>603</v>
      </c>
      <c r="H448" s="278">
        <v>632.79999999999995</v>
      </c>
      <c r="I448" s="278">
        <v>641.29999999999995</v>
      </c>
      <c r="J448" s="278">
        <v>647.69999999999993</v>
      </c>
      <c r="K448" s="276">
        <v>634.9</v>
      </c>
      <c r="L448" s="276">
        <v>620</v>
      </c>
      <c r="M448" s="276">
        <v>45.626280000000001</v>
      </c>
    </row>
    <row r="449" spans="1:13">
      <c r="A449" s="267">
        <v>441</v>
      </c>
      <c r="B449" s="276" t="s">
        <v>182</v>
      </c>
      <c r="C449" s="276">
        <v>2087.6</v>
      </c>
      <c r="D449" s="278">
        <v>2089.2000000000003</v>
      </c>
      <c r="E449" s="278">
        <v>2023.4000000000005</v>
      </c>
      <c r="F449" s="278">
        <v>1959.2000000000003</v>
      </c>
      <c r="G449" s="278">
        <v>1893.4000000000005</v>
      </c>
      <c r="H449" s="278">
        <v>2153.4000000000005</v>
      </c>
      <c r="I449" s="278">
        <v>2219.2000000000007</v>
      </c>
      <c r="J449" s="278">
        <v>2283.4000000000005</v>
      </c>
      <c r="K449" s="276">
        <v>2155</v>
      </c>
      <c r="L449" s="276">
        <v>2025</v>
      </c>
      <c r="M449" s="276">
        <v>8.5141899999999993</v>
      </c>
    </row>
    <row r="450" spans="1:13">
      <c r="A450" s="267">
        <v>442</v>
      </c>
      <c r="B450" s="276" t="s">
        <v>543</v>
      </c>
      <c r="C450" s="276">
        <v>1081.2</v>
      </c>
      <c r="D450" s="278">
        <v>1073.1166666666668</v>
      </c>
      <c r="E450" s="278">
        <v>1036.3833333333337</v>
      </c>
      <c r="F450" s="278">
        <v>991.56666666666683</v>
      </c>
      <c r="G450" s="278">
        <v>954.83333333333371</v>
      </c>
      <c r="H450" s="278">
        <v>1117.9333333333336</v>
      </c>
      <c r="I450" s="278">
        <v>1154.6666666666667</v>
      </c>
      <c r="J450" s="278">
        <v>1199.4833333333336</v>
      </c>
      <c r="K450" s="276">
        <v>1109.8499999999999</v>
      </c>
      <c r="L450" s="276">
        <v>1028.3</v>
      </c>
      <c r="M450" s="276">
        <v>3.0152299999999999</v>
      </c>
    </row>
    <row r="451" spans="1:13">
      <c r="A451" s="267">
        <v>443</v>
      </c>
      <c r="B451" s="276" t="s">
        <v>183</v>
      </c>
      <c r="C451" s="276">
        <v>237.8</v>
      </c>
      <c r="D451" s="278">
        <v>238.10000000000002</v>
      </c>
      <c r="E451" s="278">
        <v>223.80000000000004</v>
      </c>
      <c r="F451" s="278">
        <v>209.8</v>
      </c>
      <c r="G451" s="278">
        <v>195.50000000000003</v>
      </c>
      <c r="H451" s="278">
        <v>252.10000000000005</v>
      </c>
      <c r="I451" s="278">
        <v>266.39999999999998</v>
      </c>
      <c r="J451" s="278">
        <v>280.40000000000009</v>
      </c>
      <c r="K451" s="276">
        <v>252.4</v>
      </c>
      <c r="L451" s="276">
        <v>224.1</v>
      </c>
      <c r="M451" s="276">
        <v>3905.7783899999999</v>
      </c>
    </row>
    <row r="452" spans="1:13">
      <c r="A452" s="267">
        <v>444</v>
      </c>
      <c r="B452" s="276" t="s">
        <v>184</v>
      </c>
      <c r="C452" s="276">
        <v>94.65</v>
      </c>
      <c r="D452" s="278">
        <v>95.816666666666663</v>
      </c>
      <c r="E452" s="278">
        <v>89.833333333333329</v>
      </c>
      <c r="F452" s="278">
        <v>85.016666666666666</v>
      </c>
      <c r="G452" s="278">
        <v>79.033333333333331</v>
      </c>
      <c r="H452" s="278">
        <v>100.63333333333333</v>
      </c>
      <c r="I452" s="278">
        <v>106.61666666666667</v>
      </c>
      <c r="J452" s="278">
        <v>111.43333333333332</v>
      </c>
      <c r="K452" s="276">
        <v>101.8</v>
      </c>
      <c r="L452" s="276">
        <v>91</v>
      </c>
      <c r="M452" s="276">
        <v>522.84005000000002</v>
      </c>
    </row>
    <row r="453" spans="1:13">
      <c r="A453" s="267">
        <v>445</v>
      </c>
      <c r="B453" s="276" t="s">
        <v>185</v>
      </c>
      <c r="C453" s="276">
        <v>86.05</v>
      </c>
      <c r="D453" s="278">
        <v>85.333333333333329</v>
      </c>
      <c r="E453" s="278">
        <v>83.36666666666666</v>
      </c>
      <c r="F453" s="278">
        <v>80.683333333333337</v>
      </c>
      <c r="G453" s="278">
        <v>78.716666666666669</v>
      </c>
      <c r="H453" s="278">
        <v>88.016666666666652</v>
      </c>
      <c r="I453" s="278">
        <v>89.98333333333332</v>
      </c>
      <c r="J453" s="278">
        <v>92.666666666666643</v>
      </c>
      <c r="K453" s="276">
        <v>87.3</v>
      </c>
      <c r="L453" s="276">
        <v>82.65</v>
      </c>
      <c r="M453" s="276">
        <v>436.70528999999999</v>
      </c>
    </row>
    <row r="454" spans="1:13">
      <c r="A454" s="267">
        <v>446</v>
      </c>
      <c r="B454" s="276" t="s">
        <v>186</v>
      </c>
      <c r="C454" s="276">
        <v>694.9</v>
      </c>
      <c r="D454" s="278">
        <v>703.5</v>
      </c>
      <c r="E454" s="278">
        <v>682.5</v>
      </c>
      <c r="F454" s="278">
        <v>670.1</v>
      </c>
      <c r="G454" s="278">
        <v>649.1</v>
      </c>
      <c r="H454" s="278">
        <v>715.9</v>
      </c>
      <c r="I454" s="278">
        <v>736.9</v>
      </c>
      <c r="J454" s="278">
        <v>749.3</v>
      </c>
      <c r="K454" s="276">
        <v>724.5</v>
      </c>
      <c r="L454" s="276">
        <v>691.1</v>
      </c>
      <c r="M454" s="276">
        <v>245.25484</v>
      </c>
    </row>
    <row r="455" spans="1:13">
      <c r="A455" s="267">
        <v>447</v>
      </c>
      <c r="B455" s="276" t="s">
        <v>2624</v>
      </c>
      <c r="C455" s="276">
        <v>43.45</v>
      </c>
      <c r="D455" s="278">
        <v>43.866666666666667</v>
      </c>
      <c r="E455" s="278">
        <v>42.583333333333336</v>
      </c>
      <c r="F455" s="278">
        <v>41.716666666666669</v>
      </c>
      <c r="G455" s="278">
        <v>40.433333333333337</v>
      </c>
      <c r="H455" s="278">
        <v>44.733333333333334</v>
      </c>
      <c r="I455" s="278">
        <v>46.016666666666666</v>
      </c>
      <c r="J455" s="278">
        <v>46.883333333333333</v>
      </c>
      <c r="K455" s="276">
        <v>45.15</v>
      </c>
      <c r="L455" s="276">
        <v>43</v>
      </c>
      <c r="M455" s="276">
        <v>82.477850000000004</v>
      </c>
    </row>
    <row r="456" spans="1:13">
      <c r="A456" s="267">
        <v>448</v>
      </c>
      <c r="B456" s="276" t="s">
        <v>537</v>
      </c>
      <c r="C456" s="276">
        <v>973.5</v>
      </c>
      <c r="D456" s="278">
        <v>986.80000000000007</v>
      </c>
      <c r="E456" s="278">
        <v>950.70000000000016</v>
      </c>
      <c r="F456" s="278">
        <v>927.90000000000009</v>
      </c>
      <c r="G456" s="278">
        <v>891.80000000000018</v>
      </c>
      <c r="H456" s="278">
        <v>1009.6000000000001</v>
      </c>
      <c r="I456" s="278">
        <v>1045.7</v>
      </c>
      <c r="J456" s="278">
        <v>1068.5</v>
      </c>
      <c r="K456" s="276">
        <v>1022.9</v>
      </c>
      <c r="L456" s="276">
        <v>964</v>
      </c>
      <c r="M456" s="276">
        <v>0.32517000000000001</v>
      </c>
    </row>
    <row r="457" spans="1:13">
      <c r="A457" s="267">
        <v>449</v>
      </c>
      <c r="B457" s="276" t="s">
        <v>538</v>
      </c>
      <c r="C457" s="276">
        <v>438.2</v>
      </c>
      <c r="D457" s="278">
        <v>438.26666666666665</v>
      </c>
      <c r="E457" s="278">
        <v>429.48333333333329</v>
      </c>
      <c r="F457" s="278">
        <v>420.76666666666665</v>
      </c>
      <c r="G457" s="278">
        <v>411.98333333333329</v>
      </c>
      <c r="H457" s="278">
        <v>446.98333333333329</v>
      </c>
      <c r="I457" s="278">
        <v>455.76666666666659</v>
      </c>
      <c r="J457" s="278">
        <v>464.48333333333329</v>
      </c>
      <c r="K457" s="276">
        <v>447.05</v>
      </c>
      <c r="L457" s="276">
        <v>429.55</v>
      </c>
      <c r="M457" s="276">
        <v>0.34266000000000002</v>
      </c>
    </row>
    <row r="458" spans="1:13">
      <c r="A458" s="267">
        <v>450</v>
      </c>
      <c r="B458" s="276" t="s">
        <v>187</v>
      </c>
      <c r="C458" s="276">
        <v>3174.85</v>
      </c>
      <c r="D458" s="278">
        <v>3178.2833333333333</v>
      </c>
      <c r="E458" s="278">
        <v>3146.5666666666666</v>
      </c>
      <c r="F458" s="278">
        <v>3118.2833333333333</v>
      </c>
      <c r="G458" s="278">
        <v>3086.5666666666666</v>
      </c>
      <c r="H458" s="278">
        <v>3206.5666666666666</v>
      </c>
      <c r="I458" s="278">
        <v>3238.2833333333328</v>
      </c>
      <c r="J458" s="278">
        <v>3266.5666666666666</v>
      </c>
      <c r="K458" s="276">
        <v>3210</v>
      </c>
      <c r="L458" s="276">
        <v>3150</v>
      </c>
      <c r="M458" s="276">
        <v>36.114579999999997</v>
      </c>
    </row>
    <row r="459" spans="1:13">
      <c r="A459" s="267">
        <v>451</v>
      </c>
      <c r="B459" s="276" t="s">
        <v>544</v>
      </c>
      <c r="C459" s="276">
        <v>2774.05</v>
      </c>
      <c r="D459" s="278">
        <v>2778.8666666666668</v>
      </c>
      <c r="E459" s="278">
        <v>2732.7333333333336</v>
      </c>
      <c r="F459" s="278">
        <v>2691.416666666667</v>
      </c>
      <c r="G459" s="278">
        <v>2645.2833333333338</v>
      </c>
      <c r="H459" s="278">
        <v>2820.1833333333334</v>
      </c>
      <c r="I459" s="278">
        <v>2866.3166666666666</v>
      </c>
      <c r="J459" s="278">
        <v>2907.6333333333332</v>
      </c>
      <c r="K459" s="276">
        <v>2825</v>
      </c>
      <c r="L459" s="276">
        <v>2737.55</v>
      </c>
      <c r="M459" s="276">
        <v>0.10678</v>
      </c>
    </row>
    <row r="460" spans="1:13">
      <c r="A460" s="267">
        <v>452</v>
      </c>
      <c r="B460" s="276" t="s">
        <v>188</v>
      </c>
      <c r="C460" s="276">
        <v>1064.2</v>
      </c>
      <c r="D460" s="278">
        <v>1064.95</v>
      </c>
      <c r="E460" s="278">
        <v>1052.25</v>
      </c>
      <c r="F460" s="278">
        <v>1040.3</v>
      </c>
      <c r="G460" s="278">
        <v>1027.5999999999999</v>
      </c>
      <c r="H460" s="278">
        <v>1076.9000000000001</v>
      </c>
      <c r="I460" s="278">
        <v>1089.6000000000004</v>
      </c>
      <c r="J460" s="278">
        <v>1101.5500000000002</v>
      </c>
      <c r="K460" s="276">
        <v>1077.6500000000001</v>
      </c>
      <c r="L460" s="276">
        <v>1053</v>
      </c>
      <c r="M460" s="276">
        <v>42.579259999999998</v>
      </c>
    </row>
    <row r="461" spans="1:13">
      <c r="A461" s="267">
        <v>453</v>
      </c>
      <c r="B461" s="276" t="s">
        <v>546</v>
      </c>
      <c r="C461" s="276">
        <v>986.65</v>
      </c>
      <c r="D461" s="278">
        <v>985.9</v>
      </c>
      <c r="E461" s="278">
        <v>980.75</v>
      </c>
      <c r="F461" s="278">
        <v>974.85</v>
      </c>
      <c r="G461" s="278">
        <v>969.7</v>
      </c>
      <c r="H461" s="278">
        <v>991.8</v>
      </c>
      <c r="I461" s="278">
        <v>996.94999999999982</v>
      </c>
      <c r="J461" s="278">
        <v>1002.8499999999999</v>
      </c>
      <c r="K461" s="276">
        <v>991.05</v>
      </c>
      <c r="L461" s="276">
        <v>980</v>
      </c>
      <c r="M461" s="276">
        <v>0.29552</v>
      </c>
    </row>
    <row r="462" spans="1:13">
      <c r="A462" s="267">
        <v>454</v>
      </c>
      <c r="B462" s="276" t="s">
        <v>547</v>
      </c>
      <c r="C462" s="276">
        <v>970.75</v>
      </c>
      <c r="D462" s="278">
        <v>977.83333333333337</v>
      </c>
      <c r="E462" s="278">
        <v>956.86666666666679</v>
      </c>
      <c r="F462" s="278">
        <v>942.98333333333346</v>
      </c>
      <c r="G462" s="278">
        <v>922.01666666666688</v>
      </c>
      <c r="H462" s="278">
        <v>991.7166666666667</v>
      </c>
      <c r="I462" s="278">
        <v>1012.6833333333332</v>
      </c>
      <c r="J462" s="278">
        <v>1026.5666666666666</v>
      </c>
      <c r="K462" s="276">
        <v>998.8</v>
      </c>
      <c r="L462" s="276">
        <v>963.95</v>
      </c>
      <c r="M462" s="276">
        <v>3.4272399999999998</v>
      </c>
    </row>
    <row r="463" spans="1:13">
      <c r="A463" s="267">
        <v>455</v>
      </c>
      <c r="B463" s="276" t="s">
        <v>552</v>
      </c>
      <c r="C463" s="276">
        <v>832.7</v>
      </c>
      <c r="D463" s="278">
        <v>831.45000000000016</v>
      </c>
      <c r="E463" s="278">
        <v>822.45000000000027</v>
      </c>
      <c r="F463" s="278">
        <v>812.20000000000016</v>
      </c>
      <c r="G463" s="278">
        <v>803.20000000000027</v>
      </c>
      <c r="H463" s="278">
        <v>841.70000000000027</v>
      </c>
      <c r="I463" s="278">
        <v>850.7</v>
      </c>
      <c r="J463" s="278">
        <v>860.95000000000027</v>
      </c>
      <c r="K463" s="276">
        <v>840.45</v>
      </c>
      <c r="L463" s="276">
        <v>821.2</v>
      </c>
      <c r="M463" s="276">
        <v>0.5645</v>
      </c>
    </row>
    <row r="464" spans="1:13">
      <c r="A464" s="267">
        <v>456</v>
      </c>
      <c r="B464" s="276" t="s">
        <v>548</v>
      </c>
      <c r="C464" s="276">
        <v>55.25</v>
      </c>
      <c r="D464" s="278">
        <v>55.533333333333331</v>
      </c>
      <c r="E464" s="278">
        <v>54.066666666666663</v>
      </c>
      <c r="F464" s="278">
        <v>52.883333333333333</v>
      </c>
      <c r="G464" s="278">
        <v>51.416666666666664</v>
      </c>
      <c r="H464" s="278">
        <v>56.716666666666661</v>
      </c>
      <c r="I464" s="278">
        <v>58.18333333333333</v>
      </c>
      <c r="J464" s="278">
        <v>59.36666666666666</v>
      </c>
      <c r="K464" s="276">
        <v>57</v>
      </c>
      <c r="L464" s="276">
        <v>54.35</v>
      </c>
      <c r="M464" s="276">
        <v>7.2012999999999998</v>
      </c>
    </row>
    <row r="465" spans="1:13">
      <c r="A465" s="267">
        <v>457</v>
      </c>
      <c r="B465" s="276" t="s">
        <v>549</v>
      </c>
      <c r="C465" s="276">
        <v>1270.25</v>
      </c>
      <c r="D465" s="278">
        <v>1276.0666666666666</v>
      </c>
      <c r="E465" s="278">
        <v>1256.2833333333333</v>
      </c>
      <c r="F465" s="278">
        <v>1242.3166666666666</v>
      </c>
      <c r="G465" s="278">
        <v>1222.5333333333333</v>
      </c>
      <c r="H465" s="278">
        <v>1290.0333333333333</v>
      </c>
      <c r="I465" s="278">
        <v>1309.8166666666666</v>
      </c>
      <c r="J465" s="278">
        <v>1323.7833333333333</v>
      </c>
      <c r="K465" s="276">
        <v>1295.8499999999999</v>
      </c>
      <c r="L465" s="276">
        <v>1262.0999999999999</v>
      </c>
      <c r="M465" s="276">
        <v>1.03024</v>
      </c>
    </row>
    <row r="466" spans="1:13">
      <c r="A466" s="267">
        <v>458</v>
      </c>
      <c r="B466" s="244" t="s">
        <v>189</v>
      </c>
      <c r="C466" s="276">
        <v>1527.1</v>
      </c>
      <c r="D466" s="278">
        <v>1537.3</v>
      </c>
      <c r="E466" s="278">
        <v>1513.8</v>
      </c>
      <c r="F466" s="278">
        <v>1500.5</v>
      </c>
      <c r="G466" s="278">
        <v>1477</v>
      </c>
      <c r="H466" s="278">
        <v>1550.6</v>
      </c>
      <c r="I466" s="278">
        <v>1574.1</v>
      </c>
      <c r="J466" s="278">
        <v>1587.3999999999999</v>
      </c>
      <c r="K466" s="276">
        <v>1560.8</v>
      </c>
      <c r="L466" s="276">
        <v>1524</v>
      </c>
      <c r="M466" s="276">
        <v>25.50741</v>
      </c>
    </row>
    <row r="467" spans="1:13">
      <c r="A467" s="267">
        <v>459</v>
      </c>
      <c r="B467" s="244" t="s">
        <v>190</v>
      </c>
      <c r="C467" s="276">
        <v>2833.5</v>
      </c>
      <c r="D467" s="278">
        <v>2854.5</v>
      </c>
      <c r="E467" s="278">
        <v>2804</v>
      </c>
      <c r="F467" s="278">
        <v>2774.5</v>
      </c>
      <c r="G467" s="278">
        <v>2724</v>
      </c>
      <c r="H467" s="278">
        <v>2884</v>
      </c>
      <c r="I467" s="278">
        <v>2934.5</v>
      </c>
      <c r="J467" s="278">
        <v>2964</v>
      </c>
      <c r="K467" s="276">
        <v>2905</v>
      </c>
      <c r="L467" s="276">
        <v>2825</v>
      </c>
      <c r="M467" s="276">
        <v>4.3954300000000002</v>
      </c>
    </row>
    <row r="468" spans="1:13">
      <c r="A468" s="267">
        <v>460</v>
      </c>
      <c r="B468" s="244" t="s">
        <v>191</v>
      </c>
      <c r="C468" s="276">
        <v>337.45</v>
      </c>
      <c r="D468" s="278">
        <v>336.38333333333327</v>
      </c>
      <c r="E468" s="278">
        <v>331.86666666666656</v>
      </c>
      <c r="F468" s="278">
        <v>326.2833333333333</v>
      </c>
      <c r="G468" s="278">
        <v>321.76666666666659</v>
      </c>
      <c r="H468" s="278">
        <v>341.96666666666653</v>
      </c>
      <c r="I468" s="278">
        <v>346.48333333333329</v>
      </c>
      <c r="J468" s="278">
        <v>352.06666666666649</v>
      </c>
      <c r="K468" s="276">
        <v>340.9</v>
      </c>
      <c r="L468" s="276">
        <v>330.8</v>
      </c>
      <c r="M468" s="276">
        <v>11.389570000000001</v>
      </c>
    </row>
    <row r="469" spans="1:13">
      <c r="A469" s="267">
        <v>461</v>
      </c>
      <c r="B469" s="244" t="s">
        <v>550</v>
      </c>
      <c r="C469" s="276">
        <v>684.6</v>
      </c>
      <c r="D469" s="278">
        <v>688.19999999999993</v>
      </c>
      <c r="E469" s="278">
        <v>679.39999999999986</v>
      </c>
      <c r="F469" s="278">
        <v>674.19999999999993</v>
      </c>
      <c r="G469" s="278">
        <v>665.39999999999986</v>
      </c>
      <c r="H469" s="278">
        <v>693.39999999999986</v>
      </c>
      <c r="I469" s="278">
        <v>702.19999999999982</v>
      </c>
      <c r="J469" s="278">
        <v>707.39999999999986</v>
      </c>
      <c r="K469" s="276">
        <v>697</v>
      </c>
      <c r="L469" s="276">
        <v>683</v>
      </c>
      <c r="M469" s="276">
        <v>3.3318699999999999</v>
      </c>
    </row>
    <row r="470" spans="1:13">
      <c r="A470" s="267">
        <v>462</v>
      </c>
      <c r="B470" s="244" t="s">
        <v>551</v>
      </c>
      <c r="C470" s="276">
        <v>14.35</v>
      </c>
      <c r="D470" s="278">
        <v>14.5</v>
      </c>
      <c r="E470" s="278">
        <v>14.1</v>
      </c>
      <c r="F470" s="278">
        <v>13.85</v>
      </c>
      <c r="G470" s="278">
        <v>13.45</v>
      </c>
      <c r="H470" s="278">
        <v>14.75</v>
      </c>
      <c r="I470" s="278">
        <v>15.149999999999999</v>
      </c>
      <c r="J470" s="278">
        <v>15.4</v>
      </c>
      <c r="K470" s="276">
        <v>14.9</v>
      </c>
      <c r="L470" s="276">
        <v>14.25</v>
      </c>
      <c r="M470" s="276">
        <v>384.23097000000001</v>
      </c>
    </row>
    <row r="471" spans="1:13">
      <c r="A471" s="267">
        <v>463</v>
      </c>
      <c r="B471" s="244" t="s">
        <v>539</v>
      </c>
      <c r="C471" s="276">
        <v>6153.3</v>
      </c>
      <c r="D471" s="278">
        <v>6197.7666666666664</v>
      </c>
      <c r="E471" s="278">
        <v>6055.5333333333328</v>
      </c>
      <c r="F471" s="278">
        <v>5957.7666666666664</v>
      </c>
      <c r="G471" s="278">
        <v>5815.5333333333328</v>
      </c>
      <c r="H471" s="278">
        <v>6295.5333333333328</v>
      </c>
      <c r="I471" s="278">
        <v>6437.7666666666664</v>
      </c>
      <c r="J471" s="278">
        <v>6535.5333333333328</v>
      </c>
      <c r="K471" s="276">
        <v>6340</v>
      </c>
      <c r="L471" s="276">
        <v>6100</v>
      </c>
      <c r="M471" s="276">
        <v>6.13E-2</v>
      </c>
    </row>
    <row r="472" spans="1:13">
      <c r="A472" s="267">
        <v>464</v>
      </c>
      <c r="B472" s="244" t="s">
        <v>541</v>
      </c>
      <c r="C472" s="276">
        <v>33</v>
      </c>
      <c r="D472" s="278">
        <v>32.43333333333333</v>
      </c>
      <c r="E472" s="278">
        <v>31.61666666666666</v>
      </c>
      <c r="F472" s="276">
        <v>30.233333333333331</v>
      </c>
      <c r="G472" s="278">
        <v>29.416666666666661</v>
      </c>
      <c r="H472" s="278">
        <v>33.816666666666663</v>
      </c>
      <c r="I472" s="276">
        <v>34.63333333333334</v>
      </c>
      <c r="J472" s="278">
        <v>36.016666666666659</v>
      </c>
      <c r="K472" s="278">
        <v>33.25</v>
      </c>
      <c r="L472" s="276">
        <v>31.05</v>
      </c>
      <c r="M472" s="278">
        <v>251.48728</v>
      </c>
    </row>
    <row r="473" spans="1:13">
      <c r="A473" s="267">
        <v>465</v>
      </c>
      <c r="B473" s="244" t="s">
        <v>192</v>
      </c>
      <c r="C473" s="276">
        <v>518.75</v>
      </c>
      <c r="D473" s="278">
        <v>523.0333333333333</v>
      </c>
      <c r="E473" s="278">
        <v>512.21666666666658</v>
      </c>
      <c r="F473" s="276">
        <v>505.68333333333328</v>
      </c>
      <c r="G473" s="278">
        <v>494.86666666666656</v>
      </c>
      <c r="H473" s="278">
        <v>529.56666666666661</v>
      </c>
      <c r="I473" s="276">
        <v>540.38333333333321</v>
      </c>
      <c r="J473" s="278">
        <v>546.91666666666663</v>
      </c>
      <c r="K473" s="278">
        <v>533.85</v>
      </c>
      <c r="L473" s="276">
        <v>516.5</v>
      </c>
      <c r="M473" s="278">
        <v>49.678379999999997</v>
      </c>
    </row>
    <row r="474" spans="1:13">
      <c r="A474" s="267">
        <v>466</v>
      </c>
      <c r="B474" s="244" t="s">
        <v>540</v>
      </c>
      <c r="C474" s="244">
        <v>239.95</v>
      </c>
      <c r="D474" s="288">
        <v>238.2833333333333</v>
      </c>
      <c r="E474" s="288">
        <v>234.71666666666661</v>
      </c>
      <c r="F474" s="288">
        <v>229.48333333333332</v>
      </c>
      <c r="G474" s="288">
        <v>225.91666666666663</v>
      </c>
      <c r="H474" s="288">
        <v>243.51666666666659</v>
      </c>
      <c r="I474" s="288">
        <v>247.08333333333331</v>
      </c>
      <c r="J474" s="288">
        <v>252.31666666666658</v>
      </c>
      <c r="K474" s="288">
        <v>241.85</v>
      </c>
      <c r="L474" s="288">
        <v>233.05</v>
      </c>
      <c r="M474" s="288">
        <v>1.07965</v>
      </c>
    </row>
    <row r="475" spans="1:13">
      <c r="A475" s="267">
        <v>467</v>
      </c>
      <c r="B475" s="244" t="s">
        <v>193</v>
      </c>
      <c r="C475" s="244">
        <v>1255.8499999999999</v>
      </c>
      <c r="D475" s="288">
        <v>1253.55</v>
      </c>
      <c r="E475" s="288">
        <v>1240.3</v>
      </c>
      <c r="F475" s="288">
        <v>1224.75</v>
      </c>
      <c r="G475" s="288">
        <v>1211.5</v>
      </c>
      <c r="H475" s="288">
        <v>1269.0999999999999</v>
      </c>
      <c r="I475" s="288">
        <v>1282.3499999999999</v>
      </c>
      <c r="J475" s="288">
        <v>1297.8999999999999</v>
      </c>
      <c r="K475" s="288">
        <v>1266.8</v>
      </c>
      <c r="L475" s="288">
        <v>1238</v>
      </c>
      <c r="M475" s="288">
        <v>5.2344400000000002</v>
      </c>
    </row>
    <row r="476" spans="1:13">
      <c r="A476" s="267">
        <v>468</v>
      </c>
      <c r="B476" s="244" t="s">
        <v>553</v>
      </c>
      <c r="C476" s="288">
        <v>13.35</v>
      </c>
      <c r="D476" s="288">
        <v>13.233333333333334</v>
      </c>
      <c r="E476" s="288">
        <v>12.916666666666668</v>
      </c>
      <c r="F476" s="288">
        <v>12.483333333333334</v>
      </c>
      <c r="G476" s="288">
        <v>12.166666666666668</v>
      </c>
      <c r="H476" s="288">
        <v>13.666666666666668</v>
      </c>
      <c r="I476" s="288">
        <v>13.983333333333334</v>
      </c>
      <c r="J476" s="288">
        <v>14.416666666666668</v>
      </c>
      <c r="K476" s="288">
        <v>13.55</v>
      </c>
      <c r="L476" s="288">
        <v>12.8</v>
      </c>
      <c r="M476" s="288">
        <v>70.177940000000007</v>
      </c>
    </row>
    <row r="477" spans="1:13">
      <c r="A477" s="267">
        <v>469</v>
      </c>
      <c r="B477" s="244" t="s">
        <v>554</v>
      </c>
      <c r="C477" s="288">
        <v>383.5</v>
      </c>
      <c r="D477" s="288">
        <v>378.61666666666662</v>
      </c>
      <c r="E477" s="288">
        <v>367.33333333333326</v>
      </c>
      <c r="F477" s="288">
        <v>351.16666666666663</v>
      </c>
      <c r="G477" s="288">
        <v>339.88333333333327</v>
      </c>
      <c r="H477" s="288">
        <v>394.78333333333325</v>
      </c>
      <c r="I477" s="288">
        <v>406.06666666666666</v>
      </c>
      <c r="J477" s="288">
        <v>422.23333333333323</v>
      </c>
      <c r="K477" s="288">
        <v>389.9</v>
      </c>
      <c r="L477" s="288">
        <v>362.45</v>
      </c>
      <c r="M477" s="288">
        <v>5.0370100000000004</v>
      </c>
    </row>
    <row r="478" spans="1:13">
      <c r="A478" s="267">
        <v>470</v>
      </c>
      <c r="B478" s="244" t="s">
        <v>194</v>
      </c>
      <c r="C478" s="288">
        <v>297.60000000000002</v>
      </c>
      <c r="D478" s="288">
        <v>298.45</v>
      </c>
      <c r="E478" s="288">
        <v>294.14999999999998</v>
      </c>
      <c r="F478" s="288">
        <v>290.7</v>
      </c>
      <c r="G478" s="288">
        <v>286.39999999999998</v>
      </c>
      <c r="H478" s="288">
        <v>301.89999999999998</v>
      </c>
      <c r="I478" s="288">
        <v>306.20000000000005</v>
      </c>
      <c r="J478" s="288">
        <v>309.64999999999998</v>
      </c>
      <c r="K478" s="288">
        <v>302.75</v>
      </c>
      <c r="L478" s="288">
        <v>295</v>
      </c>
      <c r="M478" s="288">
        <v>5.07524</v>
      </c>
    </row>
    <row r="479" spans="1:13">
      <c r="A479" s="267">
        <v>471</v>
      </c>
      <c r="B479" s="244" t="s">
        <v>3098</v>
      </c>
      <c r="C479" s="288">
        <v>42.45</v>
      </c>
      <c r="D479" s="288">
        <v>42.033333333333339</v>
      </c>
      <c r="E479" s="288">
        <v>40.866666666666674</v>
      </c>
      <c r="F479" s="288">
        <v>39.283333333333339</v>
      </c>
      <c r="G479" s="288">
        <v>38.116666666666674</v>
      </c>
      <c r="H479" s="288">
        <v>43.616666666666674</v>
      </c>
      <c r="I479" s="288">
        <v>44.783333333333346</v>
      </c>
      <c r="J479" s="288">
        <v>46.366666666666674</v>
      </c>
      <c r="K479" s="288">
        <v>43.2</v>
      </c>
      <c r="L479" s="288">
        <v>40.450000000000003</v>
      </c>
      <c r="M479" s="288">
        <v>29.129010000000001</v>
      </c>
    </row>
    <row r="480" spans="1:13">
      <c r="A480" s="267">
        <v>472</v>
      </c>
      <c r="B480" s="244" t="s">
        <v>195</v>
      </c>
      <c r="C480" s="288">
        <v>5639</v>
      </c>
      <c r="D480" s="288">
        <v>5628.6500000000005</v>
      </c>
      <c r="E480" s="288">
        <v>5561.3500000000013</v>
      </c>
      <c r="F480" s="288">
        <v>5483.7000000000007</v>
      </c>
      <c r="G480" s="288">
        <v>5416.4000000000015</v>
      </c>
      <c r="H480" s="288">
        <v>5706.3000000000011</v>
      </c>
      <c r="I480" s="288">
        <v>5773.6</v>
      </c>
      <c r="J480" s="288">
        <v>5851.2500000000009</v>
      </c>
      <c r="K480" s="288">
        <v>5695.95</v>
      </c>
      <c r="L480" s="288">
        <v>5551</v>
      </c>
      <c r="M480" s="288">
        <v>5.9143600000000003</v>
      </c>
    </row>
    <row r="481" spans="1:13">
      <c r="A481" s="267">
        <v>473</v>
      </c>
      <c r="B481" s="244" t="s">
        <v>196</v>
      </c>
      <c r="C481" s="288">
        <v>33</v>
      </c>
      <c r="D481" s="288">
        <v>32.43333333333333</v>
      </c>
      <c r="E481" s="288">
        <v>31.36666666666666</v>
      </c>
      <c r="F481" s="288">
        <v>29.733333333333331</v>
      </c>
      <c r="G481" s="288">
        <v>28.666666666666661</v>
      </c>
      <c r="H481" s="288">
        <v>34.066666666666663</v>
      </c>
      <c r="I481" s="288">
        <v>35.13333333333334</v>
      </c>
      <c r="J481" s="288">
        <v>36.766666666666659</v>
      </c>
      <c r="K481" s="288">
        <v>33.5</v>
      </c>
      <c r="L481" s="288">
        <v>30.8</v>
      </c>
      <c r="M481" s="288">
        <v>186.35584</v>
      </c>
    </row>
    <row r="482" spans="1:13">
      <c r="A482" s="267">
        <v>474</v>
      </c>
      <c r="B482" s="244" t="s">
        <v>197</v>
      </c>
      <c r="C482" s="288">
        <v>501.5</v>
      </c>
      <c r="D482" s="288">
        <v>499.40000000000003</v>
      </c>
      <c r="E482" s="288">
        <v>493.30000000000007</v>
      </c>
      <c r="F482" s="288">
        <v>485.1</v>
      </c>
      <c r="G482" s="288">
        <v>479.00000000000006</v>
      </c>
      <c r="H482" s="288">
        <v>507.60000000000008</v>
      </c>
      <c r="I482" s="288">
        <v>513.70000000000005</v>
      </c>
      <c r="J482" s="288">
        <v>521.90000000000009</v>
      </c>
      <c r="K482" s="288">
        <v>505.5</v>
      </c>
      <c r="L482" s="288">
        <v>491.2</v>
      </c>
      <c r="M482" s="288">
        <v>50.081670000000003</v>
      </c>
    </row>
    <row r="483" spans="1:13">
      <c r="A483" s="267">
        <v>475</v>
      </c>
      <c r="B483" s="244" t="s">
        <v>560</v>
      </c>
      <c r="C483" s="288">
        <v>2688.7</v>
      </c>
      <c r="D483" s="288">
        <v>2649.7666666666664</v>
      </c>
      <c r="E483" s="288">
        <v>2592.5333333333328</v>
      </c>
      <c r="F483" s="288">
        <v>2496.3666666666663</v>
      </c>
      <c r="G483" s="288">
        <v>2439.1333333333328</v>
      </c>
      <c r="H483" s="288">
        <v>2745.9333333333329</v>
      </c>
      <c r="I483" s="288">
        <v>2803.1666666666665</v>
      </c>
      <c r="J483" s="288">
        <v>2899.333333333333</v>
      </c>
      <c r="K483" s="288">
        <v>2707</v>
      </c>
      <c r="L483" s="288">
        <v>2553.6</v>
      </c>
      <c r="M483" s="288">
        <v>0.47705999999999998</v>
      </c>
    </row>
    <row r="484" spans="1:13">
      <c r="A484" s="267">
        <v>476</v>
      </c>
      <c r="B484" s="244" t="s">
        <v>561</v>
      </c>
      <c r="C484" s="288">
        <v>68.900000000000006</v>
      </c>
      <c r="D484" s="288">
        <v>68.400000000000006</v>
      </c>
      <c r="E484" s="288">
        <v>67.100000000000009</v>
      </c>
      <c r="F484" s="288">
        <v>65.3</v>
      </c>
      <c r="G484" s="288">
        <v>64</v>
      </c>
      <c r="H484" s="288">
        <v>70.200000000000017</v>
      </c>
      <c r="I484" s="288">
        <v>71.500000000000028</v>
      </c>
      <c r="J484" s="288">
        <v>73.300000000000026</v>
      </c>
      <c r="K484" s="288">
        <v>69.7</v>
      </c>
      <c r="L484" s="288">
        <v>66.599999999999994</v>
      </c>
      <c r="M484" s="288">
        <v>63.686430000000001</v>
      </c>
    </row>
    <row r="485" spans="1:13">
      <c r="A485" s="267">
        <v>477</v>
      </c>
      <c r="B485" s="244" t="s">
        <v>285</v>
      </c>
      <c r="C485" s="288">
        <v>399.5</v>
      </c>
      <c r="D485" s="288">
        <v>402.38333333333338</v>
      </c>
      <c r="E485" s="288">
        <v>395.36666666666679</v>
      </c>
      <c r="F485" s="288">
        <v>391.23333333333341</v>
      </c>
      <c r="G485" s="288">
        <v>384.21666666666681</v>
      </c>
      <c r="H485" s="288">
        <v>406.51666666666677</v>
      </c>
      <c r="I485" s="288">
        <v>413.5333333333333</v>
      </c>
      <c r="J485" s="288">
        <v>417.66666666666674</v>
      </c>
      <c r="K485" s="288">
        <v>409.4</v>
      </c>
      <c r="L485" s="288">
        <v>398.25</v>
      </c>
      <c r="M485" s="288">
        <v>1.61697</v>
      </c>
    </row>
    <row r="486" spans="1:13">
      <c r="A486" s="267">
        <v>478</v>
      </c>
      <c r="B486" s="244" t="s">
        <v>563</v>
      </c>
      <c r="C486" s="288">
        <v>968.4</v>
      </c>
      <c r="D486" s="288">
        <v>980.80000000000007</v>
      </c>
      <c r="E486" s="288">
        <v>953.60000000000014</v>
      </c>
      <c r="F486" s="288">
        <v>938.80000000000007</v>
      </c>
      <c r="G486" s="288">
        <v>911.60000000000014</v>
      </c>
      <c r="H486" s="288">
        <v>995.60000000000014</v>
      </c>
      <c r="I486" s="288">
        <v>1022.8000000000002</v>
      </c>
      <c r="J486" s="288">
        <v>1037.6000000000001</v>
      </c>
      <c r="K486" s="288">
        <v>1008</v>
      </c>
      <c r="L486" s="288">
        <v>966</v>
      </c>
      <c r="M486" s="288">
        <v>2.9266800000000002</v>
      </c>
    </row>
    <row r="487" spans="1:13">
      <c r="A487" s="267">
        <v>479</v>
      </c>
      <c r="B487" s="244" t="s">
        <v>564</v>
      </c>
      <c r="C487" s="288">
        <v>1546.25</v>
      </c>
      <c r="D487" s="288">
        <v>1538.75</v>
      </c>
      <c r="E487" s="288">
        <v>1522.5</v>
      </c>
      <c r="F487" s="288">
        <v>1498.75</v>
      </c>
      <c r="G487" s="288">
        <v>1482.5</v>
      </c>
      <c r="H487" s="288">
        <v>1562.5</v>
      </c>
      <c r="I487" s="288">
        <v>1578.75</v>
      </c>
      <c r="J487" s="288">
        <v>1602.5</v>
      </c>
      <c r="K487" s="288">
        <v>1555</v>
      </c>
      <c r="L487" s="288">
        <v>1515</v>
      </c>
      <c r="M487" s="288">
        <v>2.3942399999999999</v>
      </c>
    </row>
    <row r="488" spans="1:13">
      <c r="A488" s="267">
        <v>480</v>
      </c>
      <c r="B488" s="244" t="s">
        <v>2780</v>
      </c>
      <c r="C488" s="288">
        <v>1177.0999999999999</v>
      </c>
      <c r="D488" s="288">
        <v>1160.5333333333333</v>
      </c>
      <c r="E488" s="288">
        <v>1141.0666666666666</v>
      </c>
      <c r="F488" s="288">
        <v>1105.0333333333333</v>
      </c>
      <c r="G488" s="288">
        <v>1085.5666666666666</v>
      </c>
      <c r="H488" s="288">
        <v>1196.5666666666666</v>
      </c>
      <c r="I488" s="288">
        <v>1216.0333333333333</v>
      </c>
      <c r="J488" s="288">
        <v>1252.0666666666666</v>
      </c>
      <c r="K488" s="288">
        <v>1180</v>
      </c>
      <c r="L488" s="288">
        <v>1124.5</v>
      </c>
      <c r="M488" s="288">
        <v>0.14162</v>
      </c>
    </row>
    <row r="489" spans="1:13">
      <c r="A489" s="267">
        <v>481</v>
      </c>
      <c r="B489" s="244" t="s">
        <v>284</v>
      </c>
      <c r="C489" s="288">
        <v>211.05</v>
      </c>
      <c r="D489" s="288">
        <v>212.23333333333335</v>
      </c>
      <c r="E489" s="288">
        <v>208.81666666666669</v>
      </c>
      <c r="F489" s="288">
        <v>206.58333333333334</v>
      </c>
      <c r="G489" s="288">
        <v>203.16666666666669</v>
      </c>
      <c r="H489" s="288">
        <v>214.4666666666667</v>
      </c>
      <c r="I489" s="288">
        <v>217.88333333333333</v>
      </c>
      <c r="J489" s="288">
        <v>220.1166666666667</v>
      </c>
      <c r="K489" s="288">
        <v>215.65</v>
      </c>
      <c r="L489" s="288">
        <v>210</v>
      </c>
      <c r="M489" s="288">
        <v>3.4161700000000002</v>
      </c>
    </row>
    <row r="490" spans="1:13">
      <c r="A490" s="267">
        <v>482</v>
      </c>
      <c r="B490" s="244" t="s">
        <v>565</v>
      </c>
      <c r="C490" s="288">
        <v>1302.3499999999999</v>
      </c>
      <c r="D490" s="288">
        <v>1308.9333333333334</v>
      </c>
      <c r="E490" s="288">
        <v>1293.4166666666667</v>
      </c>
      <c r="F490" s="288">
        <v>1284.4833333333333</v>
      </c>
      <c r="G490" s="288">
        <v>1268.9666666666667</v>
      </c>
      <c r="H490" s="288">
        <v>1317.8666666666668</v>
      </c>
      <c r="I490" s="288">
        <v>1333.3833333333332</v>
      </c>
      <c r="J490" s="288">
        <v>1342.3166666666668</v>
      </c>
      <c r="K490" s="288">
        <v>1324.45</v>
      </c>
      <c r="L490" s="288">
        <v>1300</v>
      </c>
      <c r="M490" s="288">
        <v>0.78864999999999996</v>
      </c>
    </row>
    <row r="491" spans="1:13">
      <c r="A491" s="267">
        <v>483</v>
      </c>
      <c r="B491" s="244" t="s">
        <v>556</v>
      </c>
      <c r="C491" s="288">
        <v>367.6</v>
      </c>
      <c r="D491" s="288">
        <v>369.43333333333339</v>
      </c>
      <c r="E491" s="288">
        <v>364.06666666666678</v>
      </c>
      <c r="F491" s="288">
        <v>360.53333333333336</v>
      </c>
      <c r="G491" s="288">
        <v>355.16666666666674</v>
      </c>
      <c r="H491" s="288">
        <v>372.96666666666681</v>
      </c>
      <c r="I491" s="288">
        <v>378.33333333333337</v>
      </c>
      <c r="J491" s="288">
        <v>381.86666666666684</v>
      </c>
      <c r="K491" s="288">
        <v>374.8</v>
      </c>
      <c r="L491" s="288">
        <v>365.9</v>
      </c>
      <c r="M491" s="288">
        <v>1.42076</v>
      </c>
    </row>
    <row r="492" spans="1:13">
      <c r="A492" s="267">
        <v>484</v>
      </c>
      <c r="B492" s="244" t="s">
        <v>555</v>
      </c>
      <c r="C492" s="288">
        <v>2454.4</v>
      </c>
      <c r="D492" s="288">
        <v>2448.8333333333335</v>
      </c>
      <c r="E492" s="288">
        <v>2427.2166666666672</v>
      </c>
      <c r="F492" s="288">
        <v>2400.0333333333338</v>
      </c>
      <c r="G492" s="288">
        <v>2378.4166666666674</v>
      </c>
      <c r="H492" s="288">
        <v>2476.0166666666669</v>
      </c>
      <c r="I492" s="288">
        <v>2497.6333333333328</v>
      </c>
      <c r="J492" s="288">
        <v>2524.8166666666666</v>
      </c>
      <c r="K492" s="288">
        <v>2470.4499999999998</v>
      </c>
      <c r="L492" s="288">
        <v>2421.65</v>
      </c>
      <c r="M492" s="288">
        <v>7.8359999999999999E-2</v>
      </c>
    </row>
    <row r="493" spans="1:13">
      <c r="A493" s="267">
        <v>485</v>
      </c>
      <c r="B493" s="244" t="s">
        <v>199</v>
      </c>
      <c r="C493" s="288">
        <v>903.2</v>
      </c>
      <c r="D493" s="288">
        <v>908.1</v>
      </c>
      <c r="E493" s="288">
        <v>893.6</v>
      </c>
      <c r="F493" s="288">
        <v>884</v>
      </c>
      <c r="G493" s="288">
        <v>869.5</v>
      </c>
      <c r="H493" s="288">
        <v>917.7</v>
      </c>
      <c r="I493" s="288">
        <v>932.2</v>
      </c>
      <c r="J493" s="288">
        <v>941.80000000000007</v>
      </c>
      <c r="K493" s="288">
        <v>922.6</v>
      </c>
      <c r="L493" s="288">
        <v>898.5</v>
      </c>
      <c r="M493" s="288">
        <v>12.51253</v>
      </c>
    </row>
    <row r="494" spans="1:13">
      <c r="A494" s="267">
        <v>486</v>
      </c>
      <c r="B494" s="244" t="s">
        <v>557</v>
      </c>
      <c r="C494" s="288">
        <v>199.55</v>
      </c>
      <c r="D494" s="288">
        <v>200.85</v>
      </c>
      <c r="E494" s="288">
        <v>197.7</v>
      </c>
      <c r="F494" s="288">
        <v>195.85</v>
      </c>
      <c r="G494" s="288">
        <v>192.7</v>
      </c>
      <c r="H494" s="288">
        <v>202.7</v>
      </c>
      <c r="I494" s="288">
        <v>205.85000000000002</v>
      </c>
      <c r="J494" s="288">
        <v>207.7</v>
      </c>
      <c r="K494" s="288">
        <v>204</v>
      </c>
      <c r="L494" s="288">
        <v>199</v>
      </c>
      <c r="M494" s="288">
        <v>1.4778800000000001</v>
      </c>
    </row>
    <row r="495" spans="1:13">
      <c r="A495" s="267">
        <v>487</v>
      </c>
      <c r="B495" s="244" t="s">
        <v>558</v>
      </c>
      <c r="C495" s="288">
        <v>3684.05</v>
      </c>
      <c r="D495" s="288">
        <v>3679.35</v>
      </c>
      <c r="E495" s="288">
        <v>3659.7</v>
      </c>
      <c r="F495" s="288">
        <v>3635.35</v>
      </c>
      <c r="G495" s="288">
        <v>3615.7</v>
      </c>
      <c r="H495" s="288">
        <v>3703.7</v>
      </c>
      <c r="I495" s="288">
        <v>3723.3500000000004</v>
      </c>
      <c r="J495" s="288">
        <v>3747.7</v>
      </c>
      <c r="K495" s="288">
        <v>3699</v>
      </c>
      <c r="L495" s="288">
        <v>3655</v>
      </c>
      <c r="M495" s="288">
        <v>7.0540000000000005E-2</v>
      </c>
    </row>
    <row r="496" spans="1:13">
      <c r="A496" s="267">
        <v>488</v>
      </c>
      <c r="B496" s="244" t="s">
        <v>562</v>
      </c>
      <c r="C496" s="288">
        <v>1086.75</v>
      </c>
      <c r="D496" s="288">
        <v>1082.2333333333333</v>
      </c>
      <c r="E496" s="288">
        <v>1071.8166666666666</v>
      </c>
      <c r="F496" s="288">
        <v>1056.8833333333332</v>
      </c>
      <c r="G496" s="288">
        <v>1046.4666666666665</v>
      </c>
      <c r="H496" s="288">
        <v>1097.1666666666667</v>
      </c>
      <c r="I496" s="288">
        <v>1107.5833333333333</v>
      </c>
      <c r="J496" s="288">
        <v>1122.5166666666669</v>
      </c>
      <c r="K496" s="288">
        <v>1092.6500000000001</v>
      </c>
      <c r="L496" s="288">
        <v>1067.3</v>
      </c>
      <c r="M496" s="288">
        <v>0.85848000000000002</v>
      </c>
    </row>
    <row r="497" spans="1:13">
      <c r="A497" s="267">
        <v>489</v>
      </c>
      <c r="B497" s="244" t="s">
        <v>566</v>
      </c>
      <c r="C497" s="288">
        <v>5589.45</v>
      </c>
      <c r="D497" s="288">
        <v>5634.5166666666664</v>
      </c>
      <c r="E497" s="288">
        <v>5515.9833333333327</v>
      </c>
      <c r="F497" s="288">
        <v>5442.5166666666664</v>
      </c>
      <c r="G497" s="288">
        <v>5323.9833333333327</v>
      </c>
      <c r="H497" s="288">
        <v>5707.9833333333327</v>
      </c>
      <c r="I497" s="288">
        <v>5826.5166666666655</v>
      </c>
      <c r="J497" s="288">
        <v>5899.9833333333327</v>
      </c>
      <c r="K497" s="288">
        <v>5753.05</v>
      </c>
      <c r="L497" s="288">
        <v>5561.05</v>
      </c>
      <c r="M497" s="288">
        <v>0.12232999999999999</v>
      </c>
    </row>
    <row r="498" spans="1:13">
      <c r="A498" s="267">
        <v>490</v>
      </c>
      <c r="B498" s="244" t="s">
        <v>567</v>
      </c>
      <c r="C498" s="288">
        <v>140.5</v>
      </c>
      <c r="D498" s="288">
        <v>139.98333333333332</v>
      </c>
      <c r="E498" s="288">
        <v>137.46666666666664</v>
      </c>
      <c r="F498" s="288">
        <v>134.43333333333331</v>
      </c>
      <c r="G498" s="288">
        <v>131.91666666666663</v>
      </c>
      <c r="H498" s="288">
        <v>143.01666666666665</v>
      </c>
      <c r="I498" s="288">
        <v>145.53333333333336</v>
      </c>
      <c r="J498" s="288">
        <v>148.56666666666666</v>
      </c>
      <c r="K498" s="288">
        <v>142.5</v>
      </c>
      <c r="L498" s="288">
        <v>136.94999999999999</v>
      </c>
      <c r="M498" s="288">
        <v>10.026120000000001</v>
      </c>
    </row>
    <row r="499" spans="1:13">
      <c r="A499" s="267">
        <v>491</v>
      </c>
      <c r="B499" s="244" t="s">
        <v>568</v>
      </c>
      <c r="C499" s="288">
        <v>70.599999999999994</v>
      </c>
      <c r="D499" s="288">
        <v>71</v>
      </c>
      <c r="E499" s="288">
        <v>70.05</v>
      </c>
      <c r="F499" s="288">
        <v>69.5</v>
      </c>
      <c r="G499" s="288">
        <v>68.55</v>
      </c>
      <c r="H499" s="288">
        <v>71.55</v>
      </c>
      <c r="I499" s="288">
        <v>72.499999999999986</v>
      </c>
      <c r="J499" s="288">
        <v>73.05</v>
      </c>
      <c r="K499" s="288">
        <v>71.95</v>
      </c>
      <c r="L499" s="288">
        <v>70.45</v>
      </c>
      <c r="M499" s="288">
        <v>4.4920099999999996</v>
      </c>
    </row>
    <row r="500" spans="1:13">
      <c r="A500" s="267">
        <v>492</v>
      </c>
      <c r="B500" s="244" t="s">
        <v>2851</v>
      </c>
      <c r="C500" s="288">
        <v>450.15</v>
      </c>
      <c r="D500" s="288">
        <v>448.11666666666662</v>
      </c>
      <c r="E500" s="288">
        <v>442.03333333333325</v>
      </c>
      <c r="F500" s="288">
        <v>433.91666666666663</v>
      </c>
      <c r="G500" s="288">
        <v>427.83333333333326</v>
      </c>
      <c r="H500" s="288">
        <v>456.23333333333323</v>
      </c>
      <c r="I500" s="288">
        <v>462.31666666666661</v>
      </c>
      <c r="J500" s="288">
        <v>470.43333333333322</v>
      </c>
      <c r="K500" s="288">
        <v>454.2</v>
      </c>
      <c r="L500" s="288">
        <v>440</v>
      </c>
      <c r="M500" s="288">
        <v>0.91512000000000004</v>
      </c>
    </row>
    <row r="501" spans="1:13">
      <c r="A501" s="267">
        <v>493</v>
      </c>
      <c r="B501" s="244" t="s">
        <v>569</v>
      </c>
      <c r="C501" s="288">
        <v>2511.85</v>
      </c>
      <c r="D501" s="288">
        <v>2498.0666666666671</v>
      </c>
      <c r="E501" s="288">
        <v>2469.1333333333341</v>
      </c>
      <c r="F501" s="288">
        <v>2426.416666666667</v>
      </c>
      <c r="G501" s="288">
        <v>2397.483333333334</v>
      </c>
      <c r="H501" s="288">
        <v>2540.7833333333342</v>
      </c>
      <c r="I501" s="288">
        <v>2569.7166666666676</v>
      </c>
      <c r="J501" s="288">
        <v>2612.4333333333343</v>
      </c>
      <c r="K501" s="288">
        <v>2527</v>
      </c>
      <c r="L501" s="288">
        <v>2455.35</v>
      </c>
      <c r="M501" s="288">
        <v>0.69257000000000002</v>
      </c>
    </row>
    <row r="502" spans="1:13">
      <c r="A502" s="267">
        <v>494</v>
      </c>
      <c r="B502" s="244" t="s">
        <v>200</v>
      </c>
      <c r="C502" s="288">
        <v>457.7</v>
      </c>
      <c r="D502" s="288">
        <v>453.61666666666662</v>
      </c>
      <c r="E502" s="288">
        <v>446.48333333333323</v>
      </c>
      <c r="F502" s="288">
        <v>435.26666666666659</v>
      </c>
      <c r="G502" s="288">
        <v>428.13333333333321</v>
      </c>
      <c r="H502" s="288">
        <v>464.83333333333326</v>
      </c>
      <c r="I502" s="288">
        <v>471.96666666666658</v>
      </c>
      <c r="J502" s="288">
        <v>483.18333333333328</v>
      </c>
      <c r="K502" s="288">
        <v>460.75</v>
      </c>
      <c r="L502" s="288">
        <v>442.4</v>
      </c>
      <c r="M502" s="288">
        <v>221.34465</v>
      </c>
    </row>
    <row r="503" spans="1:13">
      <c r="A503" s="267">
        <v>495</v>
      </c>
      <c r="B503" s="244" t="s">
        <v>570</v>
      </c>
      <c r="C503" s="288">
        <v>509.45</v>
      </c>
      <c r="D503" s="288">
        <v>510.13333333333327</v>
      </c>
      <c r="E503" s="288">
        <v>505.36666666666656</v>
      </c>
      <c r="F503" s="288">
        <v>501.2833333333333</v>
      </c>
      <c r="G503" s="288">
        <v>496.51666666666659</v>
      </c>
      <c r="H503" s="288">
        <v>514.21666666666647</v>
      </c>
      <c r="I503" s="288">
        <v>518.98333333333335</v>
      </c>
      <c r="J503" s="288">
        <v>523.06666666666649</v>
      </c>
      <c r="K503" s="288">
        <v>514.9</v>
      </c>
      <c r="L503" s="288">
        <v>506.05</v>
      </c>
      <c r="M503" s="288">
        <v>4.5552900000000003</v>
      </c>
    </row>
    <row r="504" spans="1:13">
      <c r="A504" s="267">
        <v>496</v>
      </c>
      <c r="B504" s="244" t="s">
        <v>202</v>
      </c>
      <c r="C504" s="288">
        <v>226.15</v>
      </c>
      <c r="D504" s="288">
        <v>226.51666666666665</v>
      </c>
      <c r="E504" s="288">
        <v>223.33333333333331</v>
      </c>
      <c r="F504" s="288">
        <v>220.51666666666665</v>
      </c>
      <c r="G504" s="288">
        <v>217.33333333333331</v>
      </c>
      <c r="H504" s="288">
        <v>229.33333333333331</v>
      </c>
      <c r="I504" s="288">
        <v>232.51666666666665</v>
      </c>
      <c r="J504" s="288">
        <v>235.33333333333331</v>
      </c>
      <c r="K504" s="288">
        <v>229.7</v>
      </c>
      <c r="L504" s="288">
        <v>223.7</v>
      </c>
      <c r="M504" s="288">
        <v>137.23435000000001</v>
      </c>
    </row>
    <row r="505" spans="1:13">
      <c r="A505" s="267">
        <v>497</v>
      </c>
      <c r="B505" s="244" t="s">
        <v>571</v>
      </c>
      <c r="C505" s="288">
        <v>238.15</v>
      </c>
      <c r="D505" s="288">
        <v>239.2166666666667</v>
      </c>
      <c r="E505" s="288">
        <v>235.98333333333341</v>
      </c>
      <c r="F505" s="288">
        <v>233.81666666666672</v>
      </c>
      <c r="G505" s="288">
        <v>230.58333333333343</v>
      </c>
      <c r="H505" s="288">
        <v>241.38333333333338</v>
      </c>
      <c r="I505" s="288">
        <v>244.61666666666667</v>
      </c>
      <c r="J505" s="288">
        <v>246.78333333333336</v>
      </c>
      <c r="K505" s="288">
        <v>242.45</v>
      </c>
      <c r="L505" s="288">
        <v>237.05</v>
      </c>
      <c r="M505" s="288">
        <v>1.4697199999999999</v>
      </c>
    </row>
    <row r="506" spans="1:13">
      <c r="A506" s="267">
        <v>500</v>
      </c>
      <c r="B506" s="244" t="s">
        <v>572</v>
      </c>
      <c r="C506" s="288">
        <v>2036.9</v>
      </c>
      <c r="D506" s="288">
        <v>2038.8666666666668</v>
      </c>
      <c r="E506" s="288">
        <v>2019.7333333333336</v>
      </c>
      <c r="F506" s="288">
        <v>2002.5666666666668</v>
      </c>
      <c r="G506" s="288">
        <v>1983.4333333333336</v>
      </c>
      <c r="H506" s="288">
        <v>2056.0333333333338</v>
      </c>
      <c r="I506" s="288">
        <v>2075.166666666667</v>
      </c>
      <c r="J506" s="288">
        <v>2092.3333333333335</v>
      </c>
      <c r="K506" s="288">
        <v>2058</v>
      </c>
      <c r="L506" s="288">
        <v>2021.7</v>
      </c>
      <c r="M506" s="288">
        <v>0.30997999999999998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63" sqref="H63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64"/>
      <c r="B5" s="564"/>
      <c r="C5" s="565"/>
      <c r="D5" s="565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6" t="s">
        <v>574</v>
      </c>
      <c r="C7" s="566"/>
      <c r="D7" s="261">
        <f>Main!B10</f>
        <v>44209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44208</v>
      </c>
      <c r="B10" s="266">
        <v>540923</v>
      </c>
      <c r="C10" s="267" t="s">
        <v>3773</v>
      </c>
      <c r="D10" s="267" t="s">
        <v>3774</v>
      </c>
      <c r="E10" s="267" t="s">
        <v>583</v>
      </c>
      <c r="F10" s="380">
        <v>72000</v>
      </c>
      <c r="G10" s="266">
        <v>3.23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44208</v>
      </c>
      <c r="B11" s="266">
        <v>524640</v>
      </c>
      <c r="C11" s="267" t="s">
        <v>3775</v>
      </c>
      <c r="D11" s="267" t="s">
        <v>3776</v>
      </c>
      <c r="E11" s="267" t="s">
        <v>583</v>
      </c>
      <c r="F11" s="380">
        <v>100000</v>
      </c>
      <c r="G11" s="266">
        <v>22.5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44208</v>
      </c>
      <c r="B12" s="266">
        <v>524640</v>
      </c>
      <c r="C12" s="267" t="s">
        <v>3775</v>
      </c>
      <c r="D12" s="267" t="s">
        <v>3777</v>
      </c>
      <c r="E12" s="267" t="s">
        <v>583</v>
      </c>
      <c r="F12" s="380">
        <v>641</v>
      </c>
      <c r="G12" s="266">
        <v>21.99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44208</v>
      </c>
      <c r="B13" s="266">
        <v>524640</v>
      </c>
      <c r="C13" s="267" t="s">
        <v>3775</v>
      </c>
      <c r="D13" s="267" t="s">
        <v>3777</v>
      </c>
      <c r="E13" s="267" t="s">
        <v>584</v>
      </c>
      <c r="F13" s="380">
        <v>96600</v>
      </c>
      <c r="G13" s="266">
        <v>22.5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44208</v>
      </c>
      <c r="B14" s="266">
        <v>519532</v>
      </c>
      <c r="C14" s="267" t="s">
        <v>3778</v>
      </c>
      <c r="D14" s="267" t="s">
        <v>3745</v>
      </c>
      <c r="E14" s="267" t="s">
        <v>583</v>
      </c>
      <c r="F14" s="380">
        <v>150565</v>
      </c>
      <c r="G14" s="266">
        <v>15.75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44208</v>
      </c>
      <c r="B15" s="266">
        <v>519532</v>
      </c>
      <c r="C15" s="267" t="s">
        <v>3778</v>
      </c>
      <c r="D15" s="267" t="s">
        <v>3745</v>
      </c>
      <c r="E15" s="267" t="s">
        <v>584</v>
      </c>
      <c r="F15" s="380">
        <v>150000</v>
      </c>
      <c r="G15" s="266">
        <v>16.7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44208</v>
      </c>
      <c r="B16" s="266">
        <v>519532</v>
      </c>
      <c r="C16" s="267" t="s">
        <v>3778</v>
      </c>
      <c r="D16" s="267" t="s">
        <v>3779</v>
      </c>
      <c r="E16" s="267" t="s">
        <v>583</v>
      </c>
      <c r="F16" s="380">
        <v>154100</v>
      </c>
      <c r="G16" s="266">
        <v>16.7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44208</v>
      </c>
      <c r="B17" s="266">
        <v>519532</v>
      </c>
      <c r="C17" s="267" t="s">
        <v>3778</v>
      </c>
      <c r="D17" s="267" t="s">
        <v>3779</v>
      </c>
      <c r="E17" s="267" t="s">
        <v>584</v>
      </c>
      <c r="F17" s="380">
        <v>154100</v>
      </c>
      <c r="G17" s="266">
        <v>16.739999999999998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44208</v>
      </c>
      <c r="B18" s="266">
        <v>519532</v>
      </c>
      <c r="C18" s="267" t="s">
        <v>3778</v>
      </c>
      <c r="D18" s="267" t="s">
        <v>3780</v>
      </c>
      <c r="E18" s="267" t="s">
        <v>583</v>
      </c>
      <c r="F18" s="380">
        <v>150000</v>
      </c>
      <c r="G18" s="266">
        <v>16.739999999999998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44208</v>
      </c>
      <c r="B19" s="266">
        <v>519532</v>
      </c>
      <c r="C19" s="267" t="s">
        <v>3778</v>
      </c>
      <c r="D19" s="267" t="s">
        <v>3780</v>
      </c>
      <c r="E19" s="267" t="s">
        <v>584</v>
      </c>
      <c r="F19" s="380">
        <v>150000</v>
      </c>
      <c r="G19" s="266">
        <v>15.75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44208</v>
      </c>
      <c r="B20" s="266">
        <v>530187</v>
      </c>
      <c r="C20" s="267" t="s">
        <v>3709</v>
      </c>
      <c r="D20" s="267" t="s">
        <v>3710</v>
      </c>
      <c r="E20" s="267" t="s">
        <v>584</v>
      </c>
      <c r="F20" s="380">
        <v>100000</v>
      </c>
      <c r="G20" s="266">
        <v>1.05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44208</v>
      </c>
      <c r="B21" s="266">
        <v>530187</v>
      </c>
      <c r="C21" s="267" t="s">
        <v>3709</v>
      </c>
      <c r="D21" s="267" t="s">
        <v>3741</v>
      </c>
      <c r="E21" s="267" t="s">
        <v>583</v>
      </c>
      <c r="F21" s="380">
        <v>98160</v>
      </c>
      <c r="G21" s="266">
        <v>1.05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44208</v>
      </c>
      <c r="B22" s="266">
        <v>532645</v>
      </c>
      <c r="C22" s="267" t="s">
        <v>3781</v>
      </c>
      <c r="D22" s="267" t="s">
        <v>3782</v>
      </c>
      <c r="E22" s="267" t="s">
        <v>583</v>
      </c>
      <c r="F22" s="380">
        <v>79755</v>
      </c>
      <c r="G22" s="266">
        <v>0.81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44208</v>
      </c>
      <c r="B23" s="266">
        <v>540545</v>
      </c>
      <c r="C23" s="267" t="s">
        <v>3719</v>
      </c>
      <c r="D23" s="267" t="s">
        <v>3742</v>
      </c>
      <c r="E23" s="267" t="s">
        <v>583</v>
      </c>
      <c r="F23" s="380">
        <v>75000</v>
      </c>
      <c r="G23" s="266">
        <v>54.1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44208</v>
      </c>
      <c r="B24" s="266">
        <v>542934</v>
      </c>
      <c r="C24" s="267" t="s">
        <v>3783</v>
      </c>
      <c r="D24" s="267" t="s">
        <v>3776</v>
      </c>
      <c r="E24" s="267" t="s">
        <v>584</v>
      </c>
      <c r="F24" s="380">
        <v>46000</v>
      </c>
      <c r="G24" s="266">
        <v>41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44208</v>
      </c>
      <c r="B25" s="266">
        <v>542934</v>
      </c>
      <c r="C25" s="267" t="s">
        <v>3783</v>
      </c>
      <c r="D25" s="267" t="s">
        <v>3784</v>
      </c>
      <c r="E25" s="267" t="s">
        <v>584</v>
      </c>
      <c r="F25" s="380">
        <v>62000</v>
      </c>
      <c r="G25" s="266">
        <v>41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44208</v>
      </c>
      <c r="B26" s="266">
        <v>542934</v>
      </c>
      <c r="C26" s="267" t="s">
        <v>3783</v>
      </c>
      <c r="D26" s="267" t="s">
        <v>3785</v>
      </c>
      <c r="E26" s="267" t="s">
        <v>583</v>
      </c>
      <c r="F26" s="380">
        <v>122000</v>
      </c>
      <c r="G26" s="266">
        <v>41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44208</v>
      </c>
      <c r="B27" s="266">
        <v>530309</v>
      </c>
      <c r="C27" s="267" t="s">
        <v>3720</v>
      </c>
      <c r="D27" s="267" t="s">
        <v>3721</v>
      </c>
      <c r="E27" s="267" t="s">
        <v>584</v>
      </c>
      <c r="F27" s="380">
        <v>24517</v>
      </c>
      <c r="G27" s="266">
        <v>23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44208</v>
      </c>
      <c r="B28" s="266">
        <v>530309</v>
      </c>
      <c r="C28" s="267" t="s">
        <v>3720</v>
      </c>
      <c r="D28" s="267" t="s">
        <v>3786</v>
      </c>
      <c r="E28" s="267" t="s">
        <v>583</v>
      </c>
      <c r="F28" s="380">
        <v>25000</v>
      </c>
      <c r="G28" s="266">
        <v>22.99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44208</v>
      </c>
      <c r="B29" s="266">
        <v>526705</v>
      </c>
      <c r="C29" s="267" t="s">
        <v>3787</v>
      </c>
      <c r="D29" s="267" t="s">
        <v>3788</v>
      </c>
      <c r="E29" s="267" t="s">
        <v>583</v>
      </c>
      <c r="F29" s="380">
        <v>26570</v>
      </c>
      <c r="G29" s="266">
        <v>73.05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44208</v>
      </c>
      <c r="B30" s="266">
        <v>526705</v>
      </c>
      <c r="C30" s="267" t="s">
        <v>3787</v>
      </c>
      <c r="D30" s="267" t="s">
        <v>3789</v>
      </c>
      <c r="E30" s="267" t="s">
        <v>584</v>
      </c>
      <c r="F30" s="380">
        <v>26570</v>
      </c>
      <c r="G30" s="266">
        <v>73.05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44208</v>
      </c>
      <c r="B31" s="266">
        <v>536751</v>
      </c>
      <c r="C31" s="267" t="s">
        <v>3790</v>
      </c>
      <c r="D31" s="267" t="s">
        <v>3791</v>
      </c>
      <c r="E31" s="267" t="s">
        <v>584</v>
      </c>
      <c r="F31" s="380">
        <v>120000</v>
      </c>
      <c r="G31" s="266">
        <v>0.48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44208</v>
      </c>
      <c r="B32" s="266">
        <v>542924</v>
      </c>
      <c r="C32" s="267" t="s">
        <v>3743</v>
      </c>
      <c r="D32" s="267" t="s">
        <v>3693</v>
      </c>
      <c r="E32" s="267" t="s">
        <v>583</v>
      </c>
      <c r="F32" s="380">
        <v>30000</v>
      </c>
      <c r="G32" s="266">
        <v>76.95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44208</v>
      </c>
      <c r="B33" s="266">
        <v>542924</v>
      </c>
      <c r="C33" s="267" t="s">
        <v>3743</v>
      </c>
      <c r="D33" s="267" t="s">
        <v>3744</v>
      </c>
      <c r="E33" s="267" t="s">
        <v>584</v>
      </c>
      <c r="F33" s="380">
        <v>30000</v>
      </c>
      <c r="G33" s="266">
        <v>76.95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44208</v>
      </c>
      <c r="B34" s="266">
        <v>540515</v>
      </c>
      <c r="C34" s="267" t="s">
        <v>3792</v>
      </c>
      <c r="D34" s="267" t="s">
        <v>3793</v>
      </c>
      <c r="E34" s="267" t="s">
        <v>584</v>
      </c>
      <c r="F34" s="380">
        <v>40000</v>
      </c>
      <c r="G34" s="266">
        <v>14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44208</v>
      </c>
      <c r="B35" s="266">
        <v>540515</v>
      </c>
      <c r="C35" s="267" t="s">
        <v>3792</v>
      </c>
      <c r="D35" s="267" t="s">
        <v>3794</v>
      </c>
      <c r="E35" s="267" t="s">
        <v>583</v>
      </c>
      <c r="F35" s="380">
        <v>40000</v>
      </c>
      <c r="G35" s="266">
        <v>14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44208</v>
      </c>
      <c r="B36" s="266">
        <v>539384</v>
      </c>
      <c r="C36" s="267" t="s">
        <v>3795</v>
      </c>
      <c r="D36" s="267" t="s">
        <v>3796</v>
      </c>
      <c r="E36" s="267" t="s">
        <v>583</v>
      </c>
      <c r="F36" s="380">
        <v>22000</v>
      </c>
      <c r="G36" s="266">
        <v>4.84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44208</v>
      </c>
      <c r="B37" s="266">
        <v>505523</v>
      </c>
      <c r="C37" s="267" t="s">
        <v>3671</v>
      </c>
      <c r="D37" s="267" t="s">
        <v>3745</v>
      </c>
      <c r="E37" s="267" t="s">
        <v>583</v>
      </c>
      <c r="F37" s="380">
        <v>205706</v>
      </c>
      <c r="G37" s="266">
        <v>0.72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44208</v>
      </c>
      <c r="B38" s="266">
        <v>505523</v>
      </c>
      <c r="C38" s="267" t="s">
        <v>3671</v>
      </c>
      <c r="D38" s="267" t="s">
        <v>3745</v>
      </c>
      <c r="E38" s="267" t="s">
        <v>584</v>
      </c>
      <c r="F38" s="380">
        <v>2703443</v>
      </c>
      <c r="G38" s="266">
        <v>0.74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44208</v>
      </c>
      <c r="B39" s="266">
        <v>539767</v>
      </c>
      <c r="C39" s="267" t="s">
        <v>3722</v>
      </c>
      <c r="D39" s="267" t="s">
        <v>3745</v>
      </c>
      <c r="E39" s="267" t="s">
        <v>583</v>
      </c>
      <c r="F39" s="380">
        <v>33451</v>
      </c>
      <c r="G39" s="266">
        <v>19.88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44208</v>
      </c>
      <c r="B40" s="266">
        <v>539767</v>
      </c>
      <c r="C40" s="267" t="s">
        <v>3722</v>
      </c>
      <c r="D40" s="267" t="s">
        <v>3745</v>
      </c>
      <c r="E40" s="267" t="s">
        <v>584</v>
      </c>
      <c r="F40" s="380">
        <v>1303</v>
      </c>
      <c r="G40" s="266">
        <v>20.149999999999999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44208</v>
      </c>
      <c r="B41" s="266">
        <v>540198</v>
      </c>
      <c r="C41" s="267" t="s">
        <v>3797</v>
      </c>
      <c r="D41" s="267" t="s">
        <v>3798</v>
      </c>
      <c r="E41" s="267" t="s">
        <v>583</v>
      </c>
      <c r="F41" s="380">
        <v>49737</v>
      </c>
      <c r="G41" s="266">
        <v>29.24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44208</v>
      </c>
      <c r="B42" s="266">
        <v>539291</v>
      </c>
      <c r="C42" s="267" t="s">
        <v>3648</v>
      </c>
      <c r="D42" s="267" t="s">
        <v>3799</v>
      </c>
      <c r="E42" s="267" t="s">
        <v>583</v>
      </c>
      <c r="F42" s="380">
        <v>30000</v>
      </c>
      <c r="G42" s="266">
        <v>92.03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44208</v>
      </c>
      <c r="B43" s="266">
        <v>539291</v>
      </c>
      <c r="C43" s="267" t="s">
        <v>3648</v>
      </c>
      <c r="D43" s="267" t="s">
        <v>3693</v>
      </c>
      <c r="E43" s="267" t="s">
        <v>583</v>
      </c>
      <c r="F43" s="380">
        <v>7740</v>
      </c>
      <c r="G43" s="266">
        <v>91.57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44208</v>
      </c>
      <c r="B44" s="266">
        <v>539291</v>
      </c>
      <c r="C44" s="267" t="s">
        <v>3648</v>
      </c>
      <c r="D44" s="267" t="s">
        <v>3746</v>
      </c>
      <c r="E44" s="267" t="s">
        <v>583</v>
      </c>
      <c r="F44" s="380">
        <v>38727</v>
      </c>
      <c r="G44" s="266">
        <v>90.37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44208</v>
      </c>
      <c r="B45" s="266">
        <v>539291</v>
      </c>
      <c r="C45" s="267" t="s">
        <v>3648</v>
      </c>
      <c r="D45" s="267" t="s">
        <v>3746</v>
      </c>
      <c r="E45" s="267" t="s">
        <v>584</v>
      </c>
      <c r="F45" s="380">
        <v>12042</v>
      </c>
      <c r="G45" s="266">
        <v>92.46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44208</v>
      </c>
      <c r="B46" s="266">
        <v>539291</v>
      </c>
      <c r="C46" s="267" t="s">
        <v>3648</v>
      </c>
      <c r="D46" s="267" t="s">
        <v>3693</v>
      </c>
      <c r="E46" s="267" t="s">
        <v>584</v>
      </c>
      <c r="F46" s="380">
        <v>43389</v>
      </c>
      <c r="G46" s="266">
        <v>91.75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44208</v>
      </c>
      <c r="B47" s="266">
        <v>539291</v>
      </c>
      <c r="C47" s="267" t="s">
        <v>3648</v>
      </c>
      <c r="D47" s="267" t="s">
        <v>3800</v>
      </c>
      <c r="E47" s="267" t="s">
        <v>584</v>
      </c>
      <c r="F47" s="380">
        <v>20000</v>
      </c>
      <c r="G47" s="266">
        <v>88.5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44208</v>
      </c>
      <c r="B48" s="266">
        <v>509835</v>
      </c>
      <c r="C48" s="267" t="s">
        <v>3801</v>
      </c>
      <c r="D48" s="267" t="s">
        <v>3802</v>
      </c>
      <c r="E48" s="267" t="s">
        <v>583</v>
      </c>
      <c r="F48" s="380">
        <v>25000</v>
      </c>
      <c r="G48" s="266">
        <v>7.32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44208</v>
      </c>
      <c r="B49" s="266">
        <v>511557</v>
      </c>
      <c r="C49" s="267" t="s">
        <v>3747</v>
      </c>
      <c r="D49" s="267" t="s">
        <v>3748</v>
      </c>
      <c r="E49" s="267" t="s">
        <v>584</v>
      </c>
      <c r="F49" s="380">
        <v>36974</v>
      </c>
      <c r="G49" s="266">
        <v>28.8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44208</v>
      </c>
      <c r="B50" s="266">
        <v>511557</v>
      </c>
      <c r="C50" s="267" t="s">
        <v>3747</v>
      </c>
      <c r="D50" s="267" t="s">
        <v>3803</v>
      </c>
      <c r="E50" s="267" t="s">
        <v>583</v>
      </c>
      <c r="F50" s="380">
        <v>75103</v>
      </c>
      <c r="G50" s="266">
        <v>28.75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44208</v>
      </c>
      <c r="B51" s="266">
        <v>540159</v>
      </c>
      <c r="C51" s="267" t="s">
        <v>3804</v>
      </c>
      <c r="D51" s="267" t="s">
        <v>3794</v>
      </c>
      <c r="E51" s="267" t="s">
        <v>583</v>
      </c>
      <c r="F51" s="380">
        <v>50000</v>
      </c>
      <c r="G51" s="266">
        <v>26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44208</v>
      </c>
      <c r="B52" s="266">
        <v>540159</v>
      </c>
      <c r="C52" s="267" t="s">
        <v>3804</v>
      </c>
      <c r="D52" s="267" t="s">
        <v>3805</v>
      </c>
      <c r="E52" s="267" t="s">
        <v>583</v>
      </c>
      <c r="F52" s="380">
        <v>66298</v>
      </c>
      <c r="G52" s="266">
        <v>26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44208</v>
      </c>
      <c r="B53" s="266">
        <v>540159</v>
      </c>
      <c r="C53" s="267" t="s">
        <v>3804</v>
      </c>
      <c r="D53" s="267" t="s">
        <v>3806</v>
      </c>
      <c r="E53" s="267" t="s">
        <v>584</v>
      </c>
      <c r="F53" s="380">
        <v>45025</v>
      </c>
      <c r="G53" s="266">
        <v>26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44208</v>
      </c>
      <c r="B54" s="266">
        <v>542019</v>
      </c>
      <c r="C54" s="267" t="s">
        <v>3807</v>
      </c>
      <c r="D54" s="267" t="s">
        <v>3776</v>
      </c>
      <c r="E54" s="267" t="s">
        <v>583</v>
      </c>
      <c r="F54" s="380">
        <v>60000</v>
      </c>
      <c r="G54" s="266">
        <v>85.74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44208</v>
      </c>
      <c r="B55" s="266">
        <v>519367</v>
      </c>
      <c r="C55" s="267" t="s">
        <v>3808</v>
      </c>
      <c r="D55" s="267" t="s">
        <v>3809</v>
      </c>
      <c r="E55" s="267" t="s">
        <v>583</v>
      </c>
      <c r="F55" s="380">
        <v>91</v>
      </c>
      <c r="G55" s="266">
        <v>174.9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44208</v>
      </c>
      <c r="B56" s="266">
        <v>519367</v>
      </c>
      <c r="C56" s="267" t="s">
        <v>3808</v>
      </c>
      <c r="D56" s="267" t="s">
        <v>3809</v>
      </c>
      <c r="E56" s="267" t="s">
        <v>584</v>
      </c>
      <c r="F56" s="380">
        <v>1400</v>
      </c>
      <c r="G56" s="266">
        <v>170.04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44208</v>
      </c>
      <c r="B57" s="266">
        <v>519367</v>
      </c>
      <c r="C57" s="267" t="s">
        <v>3808</v>
      </c>
      <c r="D57" s="267" t="s">
        <v>3810</v>
      </c>
      <c r="E57" s="267" t="s">
        <v>583</v>
      </c>
      <c r="F57" s="380">
        <v>800</v>
      </c>
      <c r="G57" s="266">
        <v>168.1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44208</v>
      </c>
      <c r="B58" s="266">
        <v>519367</v>
      </c>
      <c r="C58" s="267" t="s">
        <v>3808</v>
      </c>
      <c r="D58" s="267" t="s">
        <v>3811</v>
      </c>
      <c r="E58" s="267" t="s">
        <v>583</v>
      </c>
      <c r="F58" s="380">
        <v>1000</v>
      </c>
      <c r="G58" s="266">
        <v>168.1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44208</v>
      </c>
      <c r="B59" s="266">
        <v>531917</v>
      </c>
      <c r="C59" s="267" t="s">
        <v>3812</v>
      </c>
      <c r="D59" s="267" t="s">
        <v>3813</v>
      </c>
      <c r="E59" s="267" t="s">
        <v>583</v>
      </c>
      <c r="F59" s="380">
        <v>10</v>
      </c>
      <c r="G59" s="266">
        <v>1.1200000000000001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44208</v>
      </c>
      <c r="B60" s="266">
        <v>531917</v>
      </c>
      <c r="C60" s="267" t="s">
        <v>3812</v>
      </c>
      <c r="D60" s="267" t="s">
        <v>3813</v>
      </c>
      <c r="E60" s="267" t="s">
        <v>584</v>
      </c>
      <c r="F60" s="380">
        <v>368504</v>
      </c>
      <c r="G60" s="266">
        <v>1.07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44208</v>
      </c>
      <c r="B61" s="266">
        <v>531762</v>
      </c>
      <c r="C61" s="267" t="s">
        <v>3814</v>
      </c>
      <c r="D61" s="267" t="s">
        <v>3741</v>
      </c>
      <c r="E61" s="267" t="s">
        <v>583</v>
      </c>
      <c r="F61" s="380">
        <v>25000</v>
      </c>
      <c r="G61" s="266">
        <v>9.48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44208</v>
      </c>
      <c r="B62" s="266" t="s">
        <v>867</v>
      </c>
      <c r="C62" s="267" t="s">
        <v>3815</v>
      </c>
      <c r="D62" s="267" t="s">
        <v>3816</v>
      </c>
      <c r="E62" s="267" t="s">
        <v>583</v>
      </c>
      <c r="F62" s="380">
        <v>61568</v>
      </c>
      <c r="G62" s="266">
        <v>64.099999999999994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44208</v>
      </c>
      <c r="B63" s="266" t="s">
        <v>867</v>
      </c>
      <c r="C63" s="267" t="s">
        <v>3815</v>
      </c>
      <c r="D63" s="267" t="s">
        <v>3817</v>
      </c>
      <c r="E63" s="267" t="s">
        <v>583</v>
      </c>
      <c r="F63" s="380">
        <v>120082</v>
      </c>
      <c r="G63" s="266">
        <v>61.58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44208</v>
      </c>
      <c r="B64" s="266" t="s">
        <v>867</v>
      </c>
      <c r="C64" s="267" t="s">
        <v>3815</v>
      </c>
      <c r="D64" s="267" t="s">
        <v>3818</v>
      </c>
      <c r="E64" s="267" t="s">
        <v>583</v>
      </c>
      <c r="F64" s="380">
        <v>65000</v>
      </c>
      <c r="G64" s="266">
        <v>65.52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44208</v>
      </c>
      <c r="B65" s="266" t="s">
        <v>867</v>
      </c>
      <c r="C65" s="267" t="s">
        <v>3815</v>
      </c>
      <c r="D65" s="267" t="s">
        <v>3819</v>
      </c>
      <c r="E65" s="267" t="s">
        <v>583</v>
      </c>
      <c r="F65" s="380">
        <v>65000</v>
      </c>
      <c r="G65" s="266">
        <v>65.430000000000007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44208</v>
      </c>
      <c r="B66" s="266" t="s">
        <v>3820</v>
      </c>
      <c r="C66" s="267" t="s">
        <v>3821</v>
      </c>
      <c r="D66" s="267" t="s">
        <v>3822</v>
      </c>
      <c r="E66" s="267" t="s">
        <v>583</v>
      </c>
      <c r="F66" s="380">
        <v>100000</v>
      </c>
      <c r="G66" s="266">
        <v>11.65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44208</v>
      </c>
      <c r="B67" s="266" t="s">
        <v>324</v>
      </c>
      <c r="C67" s="267" t="s">
        <v>3823</v>
      </c>
      <c r="D67" s="267" t="s">
        <v>3824</v>
      </c>
      <c r="E67" s="267" t="s">
        <v>583</v>
      </c>
      <c r="F67" s="380">
        <v>520000</v>
      </c>
      <c r="G67" s="266">
        <v>207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44208</v>
      </c>
      <c r="B68" s="266" t="s">
        <v>3335</v>
      </c>
      <c r="C68" s="267" t="s">
        <v>3825</v>
      </c>
      <c r="D68" s="267" t="s">
        <v>3826</v>
      </c>
      <c r="E68" s="267" t="s">
        <v>583</v>
      </c>
      <c r="F68" s="380">
        <v>800000</v>
      </c>
      <c r="G68" s="266">
        <v>3.75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44208</v>
      </c>
      <c r="B69" s="266" t="s">
        <v>586</v>
      </c>
      <c r="C69" s="267" t="s">
        <v>3723</v>
      </c>
      <c r="D69" s="267" t="s">
        <v>3724</v>
      </c>
      <c r="E69" s="267" t="s">
        <v>583</v>
      </c>
      <c r="F69" s="380">
        <v>73546</v>
      </c>
      <c r="G69" s="266">
        <v>16.46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44208</v>
      </c>
      <c r="B70" s="266" t="s">
        <v>183</v>
      </c>
      <c r="C70" s="267" t="s">
        <v>3827</v>
      </c>
      <c r="D70" s="267" t="s">
        <v>3828</v>
      </c>
      <c r="E70" s="267" t="s">
        <v>583</v>
      </c>
      <c r="F70" s="380">
        <v>24989661</v>
      </c>
      <c r="G70" s="266">
        <v>234.64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44208</v>
      </c>
      <c r="B71" s="266" t="s">
        <v>183</v>
      </c>
      <c r="C71" s="267" t="s">
        <v>3827</v>
      </c>
      <c r="D71" s="267" t="s">
        <v>3829</v>
      </c>
      <c r="E71" s="267" t="s">
        <v>583</v>
      </c>
      <c r="F71" s="380">
        <v>32369760</v>
      </c>
      <c r="G71" s="266">
        <v>238.45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44208</v>
      </c>
      <c r="B72" s="266" t="s">
        <v>184</v>
      </c>
      <c r="C72" s="267" t="s">
        <v>3830</v>
      </c>
      <c r="D72" s="267" t="s">
        <v>3831</v>
      </c>
      <c r="E72" s="267" t="s">
        <v>583</v>
      </c>
      <c r="F72" s="380">
        <v>3797267</v>
      </c>
      <c r="G72" s="266">
        <v>97.23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44208</v>
      </c>
      <c r="B73" s="266" t="s">
        <v>184</v>
      </c>
      <c r="C73" s="267" t="s">
        <v>3830</v>
      </c>
      <c r="D73" s="267" t="s">
        <v>3750</v>
      </c>
      <c r="E73" s="267" t="s">
        <v>583</v>
      </c>
      <c r="F73" s="380">
        <v>2965758</v>
      </c>
      <c r="G73" s="266">
        <v>97.01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44208</v>
      </c>
      <c r="B74" s="266" t="s">
        <v>2734</v>
      </c>
      <c r="C74" s="267" t="s">
        <v>3832</v>
      </c>
      <c r="D74" s="267" t="s">
        <v>3833</v>
      </c>
      <c r="E74" s="267" t="s">
        <v>583</v>
      </c>
      <c r="F74" s="380">
        <v>1800000</v>
      </c>
      <c r="G74" s="266">
        <v>4.2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44208</v>
      </c>
      <c r="B75" s="266" t="s">
        <v>2734</v>
      </c>
      <c r="C75" s="267" t="s">
        <v>3832</v>
      </c>
      <c r="D75" s="267" t="s">
        <v>3834</v>
      </c>
      <c r="E75" s="267" t="s">
        <v>583</v>
      </c>
      <c r="F75" s="380">
        <v>360000</v>
      </c>
      <c r="G75" s="266">
        <v>3.9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44208</v>
      </c>
      <c r="B76" s="266" t="s">
        <v>2734</v>
      </c>
      <c r="C76" s="267" t="s">
        <v>3832</v>
      </c>
      <c r="D76" s="267" t="s">
        <v>3654</v>
      </c>
      <c r="E76" s="267" t="s">
        <v>583</v>
      </c>
      <c r="F76" s="380">
        <v>4466639</v>
      </c>
      <c r="G76" s="266">
        <v>3.8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44208</v>
      </c>
      <c r="B77" s="266" t="s">
        <v>2734</v>
      </c>
      <c r="C77" s="267" t="s">
        <v>3832</v>
      </c>
      <c r="D77" s="267" t="s">
        <v>3835</v>
      </c>
      <c r="E77" s="267" t="s">
        <v>583</v>
      </c>
      <c r="F77" s="380">
        <v>400000</v>
      </c>
      <c r="G77" s="266">
        <v>3.87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44208</v>
      </c>
      <c r="B78" s="266" t="s">
        <v>2734</v>
      </c>
      <c r="C78" s="267" t="s">
        <v>3832</v>
      </c>
      <c r="D78" s="267" t="s">
        <v>3836</v>
      </c>
      <c r="E78" s="267" t="s">
        <v>583</v>
      </c>
      <c r="F78" s="380">
        <v>675000</v>
      </c>
      <c r="G78" s="266">
        <v>3.82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44208</v>
      </c>
      <c r="B79" s="266" t="s">
        <v>2734</v>
      </c>
      <c r="C79" s="267" t="s">
        <v>3832</v>
      </c>
      <c r="D79" s="267" t="s">
        <v>3837</v>
      </c>
      <c r="E79" s="267" t="s">
        <v>583</v>
      </c>
      <c r="F79" s="380">
        <v>2209248</v>
      </c>
      <c r="G79" s="266">
        <v>3.82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44208</v>
      </c>
      <c r="B80" s="266" t="s">
        <v>2923</v>
      </c>
      <c r="C80" s="267" t="s">
        <v>3838</v>
      </c>
      <c r="D80" s="267" t="s">
        <v>3822</v>
      </c>
      <c r="E80" s="267" t="s">
        <v>583</v>
      </c>
      <c r="F80" s="380">
        <v>105768</v>
      </c>
      <c r="G80" s="266">
        <v>230.34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44208</v>
      </c>
      <c r="B81" s="266" t="s">
        <v>867</v>
      </c>
      <c r="C81" s="267" t="s">
        <v>3815</v>
      </c>
      <c r="D81" s="267" t="s">
        <v>3817</v>
      </c>
      <c r="E81" s="267" t="s">
        <v>584</v>
      </c>
      <c r="F81" s="380">
        <v>123885</v>
      </c>
      <c r="G81" s="266">
        <v>65.819999999999993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44208</v>
      </c>
      <c r="B82" s="266" t="s">
        <v>867</v>
      </c>
      <c r="C82" s="267" t="s">
        <v>3815</v>
      </c>
      <c r="D82" s="267" t="s">
        <v>3816</v>
      </c>
      <c r="E82" s="267" t="s">
        <v>584</v>
      </c>
      <c r="F82" s="380">
        <v>63568</v>
      </c>
      <c r="G82" s="266">
        <v>64.5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44208</v>
      </c>
      <c r="B83" s="266" t="s">
        <v>867</v>
      </c>
      <c r="C83" s="267" t="s">
        <v>3815</v>
      </c>
      <c r="D83" s="267" t="s">
        <v>3819</v>
      </c>
      <c r="E83" s="267" t="s">
        <v>584</v>
      </c>
      <c r="F83" s="380">
        <v>40000</v>
      </c>
      <c r="G83" s="266">
        <v>64.59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44208</v>
      </c>
      <c r="B84" s="266" t="s">
        <v>3820</v>
      </c>
      <c r="C84" s="267" t="s">
        <v>3821</v>
      </c>
      <c r="D84" s="267" t="s">
        <v>3839</v>
      </c>
      <c r="E84" s="267" t="s">
        <v>584</v>
      </c>
      <c r="F84" s="380">
        <v>256000</v>
      </c>
      <c r="G84" s="266">
        <v>11.65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44208</v>
      </c>
      <c r="B85" s="266" t="s">
        <v>3820</v>
      </c>
      <c r="C85" s="267" t="s">
        <v>3821</v>
      </c>
      <c r="D85" s="267" t="s">
        <v>3840</v>
      </c>
      <c r="E85" s="267" t="s">
        <v>584</v>
      </c>
      <c r="F85" s="380">
        <v>92000</v>
      </c>
      <c r="G85" s="266">
        <v>11.65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44208</v>
      </c>
      <c r="B86" s="266" t="s">
        <v>3217</v>
      </c>
      <c r="C86" s="267" t="s">
        <v>3841</v>
      </c>
      <c r="D86" s="267" t="s">
        <v>3842</v>
      </c>
      <c r="E86" s="267" t="s">
        <v>584</v>
      </c>
      <c r="F86" s="380">
        <v>6850000</v>
      </c>
      <c r="G86" s="266">
        <v>1.1499999999999999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44208</v>
      </c>
      <c r="B87" s="266" t="s">
        <v>585</v>
      </c>
      <c r="C87" s="267" t="s">
        <v>3843</v>
      </c>
      <c r="D87" s="267" t="s">
        <v>3844</v>
      </c>
      <c r="E87" s="267" t="s">
        <v>584</v>
      </c>
      <c r="F87" s="380">
        <v>92000</v>
      </c>
      <c r="G87" s="266">
        <v>46.68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44208</v>
      </c>
      <c r="B88" s="266" t="s">
        <v>3335</v>
      </c>
      <c r="C88" s="267" t="s">
        <v>3825</v>
      </c>
      <c r="D88" s="267" t="s">
        <v>3845</v>
      </c>
      <c r="E88" s="267" t="s">
        <v>584</v>
      </c>
      <c r="F88" s="380">
        <v>800000</v>
      </c>
      <c r="G88" s="266">
        <v>3.75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44208</v>
      </c>
      <c r="B89" s="266" t="s">
        <v>586</v>
      </c>
      <c r="C89" s="267" t="s">
        <v>3723</v>
      </c>
      <c r="D89" s="267" t="s">
        <v>3724</v>
      </c>
      <c r="E89" s="267" t="s">
        <v>584</v>
      </c>
      <c r="F89" s="380">
        <v>83001</v>
      </c>
      <c r="G89" s="266">
        <v>16.239999999999998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44208</v>
      </c>
      <c r="B90" s="266" t="s">
        <v>2382</v>
      </c>
      <c r="C90" s="267" t="s">
        <v>3846</v>
      </c>
      <c r="D90" s="267" t="s">
        <v>3847</v>
      </c>
      <c r="E90" s="267" t="s">
        <v>584</v>
      </c>
      <c r="F90" s="380">
        <v>4423759</v>
      </c>
      <c r="G90" s="266">
        <v>1.1599999999999999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44208</v>
      </c>
      <c r="B91" s="266" t="s">
        <v>183</v>
      </c>
      <c r="C91" s="267" t="s">
        <v>3827</v>
      </c>
      <c r="D91" s="267" t="s">
        <v>3829</v>
      </c>
      <c r="E91" s="267" t="s">
        <v>584</v>
      </c>
      <c r="F91" s="380">
        <v>32342552</v>
      </c>
      <c r="G91" s="266">
        <v>238.62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44208</v>
      </c>
      <c r="B92" s="266" t="s">
        <v>183</v>
      </c>
      <c r="C92" s="267" t="s">
        <v>3827</v>
      </c>
      <c r="D92" s="267" t="s">
        <v>3828</v>
      </c>
      <c r="E92" s="267" t="s">
        <v>584</v>
      </c>
      <c r="F92" s="380">
        <v>24989661</v>
      </c>
      <c r="G92" s="266">
        <v>234.71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44208</v>
      </c>
      <c r="B93" s="266" t="s">
        <v>184</v>
      </c>
      <c r="C93" s="267" t="s">
        <v>3830</v>
      </c>
      <c r="D93" s="267" t="s">
        <v>3750</v>
      </c>
      <c r="E93" s="267" t="s">
        <v>584</v>
      </c>
      <c r="F93" s="380">
        <v>2965758</v>
      </c>
      <c r="G93" s="266">
        <v>97.17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44208</v>
      </c>
      <c r="B94" s="266" t="s">
        <v>184</v>
      </c>
      <c r="C94" s="267" t="s">
        <v>3830</v>
      </c>
      <c r="D94" s="267" t="s">
        <v>3831</v>
      </c>
      <c r="E94" s="267" t="s">
        <v>584</v>
      </c>
      <c r="F94" s="380">
        <v>3797267</v>
      </c>
      <c r="G94" s="266">
        <v>97.28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44208</v>
      </c>
      <c r="B95" s="266" t="s">
        <v>2734</v>
      </c>
      <c r="C95" s="267" t="s">
        <v>3832</v>
      </c>
      <c r="D95" s="267" t="s">
        <v>3654</v>
      </c>
      <c r="E95" s="267" t="s">
        <v>584</v>
      </c>
      <c r="F95" s="380">
        <v>3866998</v>
      </c>
      <c r="G95" s="266">
        <v>3.82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44208</v>
      </c>
      <c r="B96" s="266" t="s">
        <v>2734</v>
      </c>
      <c r="C96" s="267" t="s">
        <v>3832</v>
      </c>
      <c r="D96" s="267" t="s">
        <v>3837</v>
      </c>
      <c r="E96" s="267" t="s">
        <v>584</v>
      </c>
      <c r="F96" s="380">
        <v>2209248</v>
      </c>
      <c r="G96" s="266">
        <v>3.87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44208</v>
      </c>
      <c r="B97" s="266" t="s">
        <v>2734</v>
      </c>
      <c r="C97" s="267" t="s">
        <v>3832</v>
      </c>
      <c r="D97" s="267" t="s">
        <v>3848</v>
      </c>
      <c r="E97" s="267" t="s">
        <v>584</v>
      </c>
      <c r="F97" s="380">
        <v>3000002</v>
      </c>
      <c r="G97" s="266">
        <v>3.8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44208</v>
      </c>
      <c r="B98" s="266" t="s">
        <v>2734</v>
      </c>
      <c r="C98" s="267" t="s">
        <v>3832</v>
      </c>
      <c r="D98" s="267" t="s">
        <v>3836</v>
      </c>
      <c r="E98" s="267" t="s">
        <v>584</v>
      </c>
      <c r="F98" s="380">
        <v>1125000</v>
      </c>
      <c r="G98" s="266">
        <v>3.97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44208</v>
      </c>
      <c r="B99" s="266" t="s">
        <v>2734</v>
      </c>
      <c r="C99" s="267" t="s">
        <v>3832</v>
      </c>
      <c r="D99" s="267" t="s">
        <v>3749</v>
      </c>
      <c r="E99" s="267" t="s">
        <v>584</v>
      </c>
      <c r="F99" s="380">
        <v>1335000</v>
      </c>
      <c r="G99" s="266">
        <v>4.2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44208</v>
      </c>
      <c r="B100" s="266" t="s">
        <v>2734</v>
      </c>
      <c r="C100" s="267" t="s">
        <v>3832</v>
      </c>
      <c r="D100" s="267" t="s">
        <v>3834</v>
      </c>
      <c r="E100" s="267" t="s">
        <v>584</v>
      </c>
      <c r="F100" s="380">
        <v>1080000</v>
      </c>
      <c r="G100" s="266">
        <v>4.07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44208</v>
      </c>
      <c r="B101" s="266" t="s">
        <v>2734</v>
      </c>
      <c r="C101" s="267" t="s">
        <v>3832</v>
      </c>
      <c r="D101" s="267" t="s">
        <v>3835</v>
      </c>
      <c r="E101" s="267" t="s">
        <v>584</v>
      </c>
      <c r="F101" s="380">
        <v>2040000</v>
      </c>
      <c r="G101" s="266">
        <v>4.09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44208</v>
      </c>
      <c r="B102" s="266" t="s">
        <v>2762</v>
      </c>
      <c r="C102" s="267" t="s">
        <v>3849</v>
      </c>
      <c r="D102" s="267" t="s">
        <v>3850</v>
      </c>
      <c r="E102" s="267" t="s">
        <v>584</v>
      </c>
      <c r="F102" s="380">
        <v>181823</v>
      </c>
      <c r="G102" s="266">
        <v>98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44208</v>
      </c>
      <c r="B103" s="266" t="s">
        <v>2923</v>
      </c>
      <c r="C103" s="267" t="s">
        <v>3838</v>
      </c>
      <c r="D103" s="267" t="s">
        <v>3822</v>
      </c>
      <c r="E103" s="267" t="s">
        <v>584</v>
      </c>
      <c r="F103" s="380">
        <v>105768</v>
      </c>
      <c r="G103" s="266">
        <v>230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6"/>
  <sheetViews>
    <sheetView zoomScale="83" zoomScaleNormal="70" workbookViewId="0">
      <selection activeCell="D10" sqref="D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44209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1">
        <v>1</v>
      </c>
      <c r="B10" s="492">
        <v>44175</v>
      </c>
      <c r="C10" s="493"/>
      <c r="D10" s="494" t="s">
        <v>2931</v>
      </c>
      <c r="E10" s="495" t="s">
        <v>600</v>
      </c>
      <c r="F10" s="504">
        <v>1427.5</v>
      </c>
      <c r="G10" s="496">
        <v>1330</v>
      </c>
      <c r="H10" s="504">
        <v>1500</v>
      </c>
      <c r="I10" s="497" t="s">
        <v>3641</v>
      </c>
      <c r="J10" s="498" t="s">
        <v>3642</v>
      </c>
      <c r="K10" s="498">
        <f t="shared" ref="K10:K11" si="0">H10-F10</f>
        <v>72.5</v>
      </c>
      <c r="L10" s="499">
        <f>(F10*-0.07)/100</f>
        <v>-0.99925000000000008</v>
      </c>
      <c r="M10" s="500">
        <f t="shared" ref="M10:M11" si="1">(K10+L10)/F10</f>
        <v>5.008809106830122E-2</v>
      </c>
      <c r="N10" s="501" t="s">
        <v>599</v>
      </c>
      <c r="O10" s="502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1">
        <v>2</v>
      </c>
      <c r="B11" s="492">
        <v>44175</v>
      </c>
      <c r="C11" s="493"/>
      <c r="D11" s="494" t="s">
        <v>128</v>
      </c>
      <c r="E11" s="495" t="s">
        <v>600</v>
      </c>
      <c r="F11" s="504">
        <v>210</v>
      </c>
      <c r="G11" s="496">
        <v>197</v>
      </c>
      <c r="H11" s="504">
        <v>218.5</v>
      </c>
      <c r="I11" s="497" t="s">
        <v>3643</v>
      </c>
      <c r="J11" s="498" t="s">
        <v>3644</v>
      </c>
      <c r="K11" s="498">
        <f t="shared" si="0"/>
        <v>8.5</v>
      </c>
      <c r="L11" s="499">
        <f t="shared" ref="L11" si="2">(F11*-0.8)/100</f>
        <v>-1.68</v>
      </c>
      <c r="M11" s="500">
        <f t="shared" si="1"/>
        <v>3.2476190476190478E-2</v>
      </c>
      <c r="N11" s="501" t="s">
        <v>599</v>
      </c>
      <c r="O11" s="503">
        <v>44179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8">
        <v>3</v>
      </c>
      <c r="B12" s="539">
        <v>44188</v>
      </c>
      <c r="C12" s="540"/>
      <c r="D12" s="541" t="s">
        <v>191</v>
      </c>
      <c r="E12" s="542" t="s">
        <v>600</v>
      </c>
      <c r="F12" s="474">
        <v>316</v>
      </c>
      <c r="G12" s="543">
        <v>295</v>
      </c>
      <c r="H12" s="474">
        <v>334.5</v>
      </c>
      <c r="I12" s="544" t="s">
        <v>3651</v>
      </c>
      <c r="J12" s="521" t="s">
        <v>3708</v>
      </c>
      <c r="K12" s="521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8">
        <v>4</v>
      </c>
      <c r="B13" s="539">
        <v>44188</v>
      </c>
      <c r="C13" s="540"/>
      <c r="D13" s="541" t="s">
        <v>86</v>
      </c>
      <c r="E13" s="542" t="s">
        <v>600</v>
      </c>
      <c r="F13" s="474">
        <v>387</v>
      </c>
      <c r="G13" s="543">
        <v>360</v>
      </c>
      <c r="H13" s="474">
        <v>411</v>
      </c>
      <c r="I13" s="544" t="s">
        <v>3652</v>
      </c>
      <c r="J13" s="521" t="s">
        <v>3683</v>
      </c>
      <c r="K13" s="521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5"/>
      <c r="Q13" s="7"/>
      <c r="R13" s="506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8">
        <v>5</v>
      </c>
      <c r="B14" s="539">
        <v>44189</v>
      </c>
      <c r="C14" s="540"/>
      <c r="D14" s="541" t="s">
        <v>272</v>
      </c>
      <c r="E14" s="542" t="s">
        <v>600</v>
      </c>
      <c r="F14" s="474">
        <v>3215</v>
      </c>
      <c r="G14" s="543">
        <v>2990</v>
      </c>
      <c r="H14" s="474">
        <v>3405</v>
      </c>
      <c r="I14" s="544" t="s">
        <v>3655</v>
      </c>
      <c r="J14" s="521" t="s">
        <v>3684</v>
      </c>
      <c r="K14" s="521">
        <f t="shared" ref="K14:K15" si="9">H14-F14</f>
        <v>190</v>
      </c>
      <c r="L14" s="467">
        <f t="shared" ref="L14:L15" si="10">(F14*-0.8)/100</f>
        <v>-25.72</v>
      </c>
      <c r="M14" s="468">
        <f t="shared" ref="M14:M15" si="11">(K14+L14)/F14</f>
        <v>5.109797822706065E-2</v>
      </c>
      <c r="N14" s="476" t="s">
        <v>599</v>
      </c>
      <c r="O14" s="469">
        <v>43835</v>
      </c>
      <c r="P14" s="505"/>
      <c r="Q14" s="7"/>
      <c r="R14" s="506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538">
        <v>6</v>
      </c>
      <c r="B15" s="539">
        <v>44200</v>
      </c>
      <c r="C15" s="540"/>
      <c r="D15" s="541" t="s">
        <v>252</v>
      </c>
      <c r="E15" s="542" t="s">
        <v>600</v>
      </c>
      <c r="F15" s="474">
        <v>3010</v>
      </c>
      <c r="G15" s="543">
        <v>2770</v>
      </c>
      <c r="H15" s="474">
        <v>3195</v>
      </c>
      <c r="I15" s="544">
        <v>3500</v>
      </c>
      <c r="J15" s="521" t="s">
        <v>3725</v>
      </c>
      <c r="K15" s="521">
        <f t="shared" si="9"/>
        <v>185</v>
      </c>
      <c r="L15" s="467">
        <f t="shared" si="10"/>
        <v>-24.08</v>
      </c>
      <c r="M15" s="468">
        <f t="shared" si="11"/>
        <v>5.3461794019933562E-2</v>
      </c>
      <c r="N15" s="476" t="s">
        <v>599</v>
      </c>
      <c r="O15" s="469">
        <v>43841</v>
      </c>
      <c r="P15" s="505"/>
      <c r="Q15" s="7"/>
      <c r="R15" s="506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382">
        <v>7</v>
      </c>
      <c r="B16" s="397">
        <v>44201</v>
      </c>
      <c r="C16" s="398"/>
      <c r="D16" s="409" t="s">
        <v>75</v>
      </c>
      <c r="E16" s="402" t="s">
        <v>600</v>
      </c>
      <c r="F16" s="402" t="s">
        <v>3686</v>
      </c>
      <c r="G16" s="407">
        <v>3295</v>
      </c>
      <c r="H16" s="402"/>
      <c r="I16" s="399" t="s">
        <v>3687</v>
      </c>
      <c r="J16" s="404" t="s">
        <v>601</v>
      </c>
      <c r="K16" s="404"/>
      <c r="L16" s="413"/>
      <c r="M16" s="375"/>
      <c r="N16" s="385"/>
      <c r="O16" s="381"/>
      <c r="P16" s="505"/>
      <c r="Q16" s="7"/>
      <c r="R16" s="506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>
        <v>8</v>
      </c>
      <c r="B17" s="397">
        <v>44207</v>
      </c>
      <c r="C17" s="398"/>
      <c r="D17" s="409" t="s">
        <v>800</v>
      </c>
      <c r="E17" s="402" t="s">
        <v>600</v>
      </c>
      <c r="F17" s="402" t="s">
        <v>3733</v>
      </c>
      <c r="G17" s="407">
        <v>680</v>
      </c>
      <c r="H17" s="402"/>
      <c r="I17" s="399">
        <v>800</v>
      </c>
      <c r="J17" s="404" t="s">
        <v>601</v>
      </c>
      <c r="K17" s="404"/>
      <c r="L17" s="413"/>
      <c r="M17" s="375"/>
      <c r="N17" s="385"/>
      <c r="O17" s="381"/>
      <c r="P17" s="505"/>
      <c r="Q17" s="7"/>
      <c r="R17" s="506" t="s">
        <v>3186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40" customFormat="1" ht="14.25">
      <c r="A18" s="382">
        <v>9</v>
      </c>
      <c r="B18" s="397">
        <v>44208</v>
      </c>
      <c r="C18" s="398"/>
      <c r="D18" s="409" t="s">
        <v>370</v>
      </c>
      <c r="E18" s="402" t="s">
        <v>600</v>
      </c>
      <c r="F18" s="402" t="s">
        <v>3755</v>
      </c>
      <c r="G18" s="407">
        <v>159</v>
      </c>
      <c r="H18" s="402"/>
      <c r="I18" s="399" t="s">
        <v>3756</v>
      </c>
      <c r="J18" s="404" t="s">
        <v>601</v>
      </c>
      <c r="K18" s="404"/>
      <c r="L18" s="413"/>
      <c r="M18" s="375"/>
      <c r="N18" s="385"/>
      <c r="O18" s="381"/>
      <c r="P18" s="505"/>
      <c r="Q18" s="7"/>
      <c r="R18" s="506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382">
        <v>10</v>
      </c>
      <c r="B19" s="397">
        <v>44208</v>
      </c>
      <c r="C19" s="398"/>
      <c r="D19" s="409" t="s">
        <v>273</v>
      </c>
      <c r="E19" s="402" t="s">
        <v>600</v>
      </c>
      <c r="F19" s="402" t="s">
        <v>3763</v>
      </c>
      <c r="G19" s="407">
        <v>2135</v>
      </c>
      <c r="H19" s="402"/>
      <c r="I19" s="399" t="s">
        <v>3764</v>
      </c>
      <c r="J19" s="404" t="s">
        <v>601</v>
      </c>
      <c r="K19" s="404"/>
      <c r="L19" s="413"/>
      <c r="M19" s="375"/>
      <c r="N19" s="385"/>
      <c r="O19" s="381"/>
      <c r="P19" s="505"/>
      <c r="Q19" s="7"/>
      <c r="R19" s="506" t="s">
        <v>602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5" customFormat="1" ht="14.25">
      <c r="A20" s="382"/>
      <c r="B20" s="397"/>
      <c r="C20" s="398"/>
      <c r="D20" s="409"/>
      <c r="E20" s="402"/>
      <c r="F20" s="402"/>
      <c r="G20" s="407"/>
      <c r="H20" s="402"/>
      <c r="I20" s="399"/>
      <c r="J20" s="404"/>
      <c r="K20" s="404"/>
      <c r="L20" s="413"/>
      <c r="M20" s="375"/>
      <c r="N20" s="385"/>
      <c r="O20" s="381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8"/>
      <c r="B21" s="459"/>
      <c r="C21" s="460"/>
      <c r="D21" s="461"/>
      <c r="E21" s="462"/>
      <c r="F21" s="462"/>
      <c r="G21" s="425"/>
      <c r="H21" s="462"/>
      <c r="I21" s="463"/>
      <c r="J21" s="426"/>
      <c r="K21" s="426"/>
      <c r="L21" s="464"/>
      <c r="M21" s="79"/>
      <c r="N21" s="465"/>
      <c r="O21" s="466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8"/>
      <c r="B22" s="459"/>
      <c r="C22" s="460"/>
      <c r="D22" s="461"/>
      <c r="E22" s="462"/>
      <c r="F22" s="462"/>
      <c r="G22" s="425"/>
      <c r="H22" s="462"/>
      <c r="I22" s="463"/>
      <c r="J22" s="426"/>
      <c r="K22" s="426"/>
      <c r="L22" s="464"/>
      <c r="M22" s="79"/>
      <c r="N22" s="465"/>
      <c r="O22" s="466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603</v>
      </c>
      <c r="B23" s="24"/>
      <c r="C23" s="25"/>
      <c r="D23" s="26"/>
      <c r="E23" s="27"/>
      <c r="F23" s="28"/>
      <c r="G23" s="28"/>
      <c r="H23" s="28"/>
      <c r="I23" s="28"/>
      <c r="J23" s="65"/>
      <c r="K23" s="28"/>
      <c r="L23" s="414"/>
      <c r="M23" s="38"/>
      <c r="N23" s="65"/>
      <c r="O23" s="66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604</v>
      </c>
      <c r="B24" s="23"/>
      <c r="C24" s="23"/>
      <c r="D24" s="23"/>
      <c r="F24" s="30" t="s">
        <v>605</v>
      </c>
      <c r="G24" s="17"/>
      <c r="H24" s="31"/>
      <c r="I24" s="36"/>
      <c r="J24" s="67"/>
      <c r="K24" s="68"/>
      <c r="L24" s="415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606</v>
      </c>
      <c r="B25" s="23"/>
      <c r="C25" s="23"/>
      <c r="D25" s="23"/>
      <c r="E25" s="32"/>
      <c r="F25" s="30" t="s">
        <v>607</v>
      </c>
      <c r="G25" s="17"/>
      <c r="H25" s="31"/>
      <c r="I25" s="36"/>
      <c r="J25" s="67"/>
      <c r="K25" s="68"/>
      <c r="L25" s="415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1"/>
      <c r="K26" s="68"/>
      <c r="L26" s="415"/>
      <c r="M26" s="17"/>
      <c r="N26" s="72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608</v>
      </c>
      <c r="C27" s="33"/>
      <c r="D27" s="33"/>
      <c r="E27" s="33"/>
      <c r="F27" s="34"/>
      <c r="G27" s="32"/>
      <c r="H27" s="32"/>
      <c r="I27" s="73"/>
      <c r="J27" s="74"/>
      <c r="K27" s="75"/>
      <c r="L27" s="416"/>
      <c r="M27" s="12"/>
      <c r="N27" s="11"/>
      <c r="O27" s="53"/>
      <c r="P27" s="7"/>
      <c r="R27" s="82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575</v>
      </c>
      <c r="C28" s="21"/>
      <c r="D28" s="22" t="s">
        <v>588</v>
      </c>
      <c r="E28" s="21" t="s">
        <v>589</v>
      </c>
      <c r="F28" s="21" t="s">
        <v>590</v>
      </c>
      <c r="G28" s="21" t="s">
        <v>609</v>
      </c>
      <c r="H28" s="21" t="s">
        <v>592</v>
      </c>
      <c r="I28" s="21" t="s">
        <v>593</v>
      </c>
      <c r="J28" s="21" t="s">
        <v>594</v>
      </c>
      <c r="K28" s="62" t="s">
        <v>610</v>
      </c>
      <c r="L28" s="417" t="s">
        <v>3630</v>
      </c>
      <c r="M28" s="63" t="s">
        <v>3629</v>
      </c>
      <c r="N28" s="21" t="s">
        <v>597</v>
      </c>
      <c r="O28" s="78" t="s">
        <v>598</v>
      </c>
      <c r="P28" s="7"/>
      <c r="Q28" s="40"/>
      <c r="R28" s="38"/>
      <c r="S28" s="38"/>
      <c r="T28" s="38"/>
    </row>
    <row r="29" spans="1:38" s="393" customFormat="1" ht="15" customHeight="1">
      <c r="A29" s="470">
        <v>1</v>
      </c>
      <c r="B29" s="471">
        <v>44186</v>
      </c>
      <c r="C29" s="472"/>
      <c r="D29" s="473" t="s">
        <v>331</v>
      </c>
      <c r="E29" s="474" t="s">
        <v>600</v>
      </c>
      <c r="F29" s="474">
        <v>1898</v>
      </c>
      <c r="G29" s="475">
        <v>1845</v>
      </c>
      <c r="H29" s="475">
        <v>1950</v>
      </c>
      <c r="I29" s="474">
        <v>2000</v>
      </c>
      <c r="J29" s="521" t="s">
        <v>3665</v>
      </c>
      <c r="K29" s="521">
        <f t="shared" ref="K29" si="12">H29-F29</f>
        <v>52</v>
      </c>
      <c r="L29" s="467">
        <f t="shared" ref="L29:L37" si="13">(F29*-0.7)/100</f>
        <v>-13.286</v>
      </c>
      <c r="M29" s="468">
        <f t="shared" ref="M29" si="14">(K29+L29)/F29</f>
        <v>2.0397260273972602E-2</v>
      </c>
      <c r="N29" s="476" t="s">
        <v>599</v>
      </c>
      <c r="O29" s="469">
        <v>43831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0">
        <v>2</v>
      </c>
      <c r="B30" s="471">
        <v>44189</v>
      </c>
      <c r="C30" s="472"/>
      <c r="D30" s="473" t="s">
        <v>141</v>
      </c>
      <c r="E30" s="474" t="s">
        <v>600</v>
      </c>
      <c r="F30" s="474">
        <v>401</v>
      </c>
      <c r="G30" s="475">
        <v>388</v>
      </c>
      <c r="H30" s="475">
        <v>412.5</v>
      </c>
      <c r="I30" s="474" t="s">
        <v>3653</v>
      </c>
      <c r="J30" s="521" t="s">
        <v>3672</v>
      </c>
      <c r="K30" s="521">
        <f t="shared" ref="K30" si="15">H30-F30</f>
        <v>11.5</v>
      </c>
      <c r="L30" s="467">
        <f t="shared" si="13"/>
        <v>-2.8069999999999999</v>
      </c>
      <c r="M30" s="468">
        <f t="shared" ref="M30" si="16">(K30+L30)/F30</f>
        <v>2.1678304239401494E-2</v>
      </c>
      <c r="N30" s="476" t="s">
        <v>599</v>
      </c>
      <c r="O30" s="469">
        <v>43834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3</v>
      </c>
      <c r="B31" s="471">
        <v>44193</v>
      </c>
      <c r="C31" s="472"/>
      <c r="D31" s="473" t="s">
        <v>496</v>
      </c>
      <c r="E31" s="474" t="s">
        <v>600</v>
      </c>
      <c r="F31" s="474">
        <v>451</v>
      </c>
      <c r="G31" s="475">
        <v>437</v>
      </c>
      <c r="H31" s="475">
        <v>463.5</v>
      </c>
      <c r="I31" s="474" t="s">
        <v>3656</v>
      </c>
      <c r="J31" s="521" t="s">
        <v>3694</v>
      </c>
      <c r="K31" s="521">
        <f t="shared" ref="K31" si="17">H31-F31</f>
        <v>12.5</v>
      </c>
      <c r="L31" s="467">
        <f t="shared" si="13"/>
        <v>-3.157</v>
      </c>
      <c r="M31" s="468">
        <f t="shared" ref="M31" si="18">(K31+L31)/F31</f>
        <v>2.0716186252771617E-2</v>
      </c>
      <c r="N31" s="476" t="s">
        <v>599</v>
      </c>
      <c r="O31" s="469">
        <v>43834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4</v>
      </c>
      <c r="B32" s="471">
        <v>44193</v>
      </c>
      <c r="C32" s="472"/>
      <c r="D32" s="473" t="s">
        <v>76</v>
      </c>
      <c r="E32" s="474" t="s">
        <v>600</v>
      </c>
      <c r="F32" s="474">
        <v>485</v>
      </c>
      <c r="G32" s="475">
        <v>477</v>
      </c>
      <c r="H32" s="475">
        <v>495.5</v>
      </c>
      <c r="I32" s="474">
        <v>505</v>
      </c>
      <c r="J32" s="521" t="s">
        <v>3732</v>
      </c>
      <c r="K32" s="521">
        <f t="shared" ref="K32" si="19">H32-F32</f>
        <v>10.5</v>
      </c>
      <c r="L32" s="467">
        <f t="shared" si="13"/>
        <v>-3.395</v>
      </c>
      <c r="M32" s="468">
        <f t="shared" ref="M32" si="20">(K32+L32)/F32</f>
        <v>1.4649484536082474E-2</v>
      </c>
      <c r="N32" s="476" t="s">
        <v>599</v>
      </c>
      <c r="O32" s="469">
        <v>43842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70">
        <v>5</v>
      </c>
      <c r="B33" s="471">
        <v>44194</v>
      </c>
      <c r="C33" s="472"/>
      <c r="D33" s="473" t="s">
        <v>83</v>
      </c>
      <c r="E33" s="474" t="s">
        <v>600</v>
      </c>
      <c r="F33" s="474">
        <v>822.5</v>
      </c>
      <c r="G33" s="475">
        <v>799</v>
      </c>
      <c r="H33" s="475">
        <v>845</v>
      </c>
      <c r="I33" s="474" t="s">
        <v>3659</v>
      </c>
      <c r="J33" s="521" t="s">
        <v>3713</v>
      </c>
      <c r="K33" s="521">
        <f t="shared" ref="K33" si="21">H33-F33</f>
        <v>22.5</v>
      </c>
      <c r="L33" s="467">
        <f t="shared" si="13"/>
        <v>-5.7575000000000003</v>
      </c>
      <c r="M33" s="468">
        <f t="shared" ref="M33" si="22">(K33+L33)/F33</f>
        <v>2.0355623100303952E-2</v>
      </c>
      <c r="N33" s="476" t="s">
        <v>599</v>
      </c>
      <c r="O33" s="469">
        <v>43838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70">
        <v>6</v>
      </c>
      <c r="B34" s="471">
        <v>44194</v>
      </c>
      <c r="C34" s="472"/>
      <c r="D34" s="473" t="s">
        <v>802</v>
      </c>
      <c r="E34" s="474" t="s">
        <v>600</v>
      </c>
      <c r="F34" s="474">
        <v>1232.5</v>
      </c>
      <c r="G34" s="475">
        <v>1195</v>
      </c>
      <c r="H34" s="475">
        <v>1272.5</v>
      </c>
      <c r="I34" s="474">
        <v>1290</v>
      </c>
      <c r="J34" s="521" t="s">
        <v>636</v>
      </c>
      <c r="K34" s="521">
        <f t="shared" ref="K34" si="23">H34-F34</f>
        <v>40</v>
      </c>
      <c r="L34" s="467">
        <f t="shared" si="13"/>
        <v>-8.6274999999999995</v>
      </c>
      <c r="M34" s="468">
        <f t="shared" ref="M34" si="24">(K34+L34)/F34</f>
        <v>2.5454361054766735E-2</v>
      </c>
      <c r="N34" s="476" t="s">
        <v>599</v>
      </c>
      <c r="O34" s="469">
        <v>43831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70">
        <v>7</v>
      </c>
      <c r="B35" s="471">
        <v>44195</v>
      </c>
      <c r="C35" s="472"/>
      <c r="D35" s="473" t="s">
        <v>236</v>
      </c>
      <c r="E35" s="474" t="s">
        <v>600</v>
      </c>
      <c r="F35" s="474">
        <v>804.5</v>
      </c>
      <c r="G35" s="475">
        <v>788</v>
      </c>
      <c r="H35" s="475">
        <v>825</v>
      </c>
      <c r="I35" s="474">
        <v>840</v>
      </c>
      <c r="J35" s="521" t="s">
        <v>3650</v>
      </c>
      <c r="K35" s="521">
        <f t="shared" ref="K35:K36" si="25">H35-F35</f>
        <v>20.5</v>
      </c>
      <c r="L35" s="467">
        <f t="shared" si="13"/>
        <v>-5.6315</v>
      </c>
      <c r="M35" s="468">
        <f t="shared" ref="M35:M36" si="26">(K35+L35)/F35</f>
        <v>1.8481665630826601E-2</v>
      </c>
      <c r="N35" s="476" t="s">
        <v>599</v>
      </c>
      <c r="O35" s="469">
        <v>43831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70">
        <v>8</v>
      </c>
      <c r="B36" s="471">
        <v>44197</v>
      </c>
      <c r="C36" s="472"/>
      <c r="D36" s="473" t="s">
        <v>1220</v>
      </c>
      <c r="E36" s="474" t="s">
        <v>600</v>
      </c>
      <c r="F36" s="474">
        <v>792</v>
      </c>
      <c r="G36" s="475">
        <v>768</v>
      </c>
      <c r="H36" s="475">
        <v>811.5</v>
      </c>
      <c r="I36" s="474" t="s">
        <v>3668</v>
      </c>
      <c r="J36" s="521" t="s">
        <v>3699</v>
      </c>
      <c r="K36" s="521">
        <f t="shared" si="25"/>
        <v>19.5</v>
      </c>
      <c r="L36" s="467">
        <f t="shared" si="13"/>
        <v>-5.5439999999999996</v>
      </c>
      <c r="M36" s="468">
        <f t="shared" si="26"/>
        <v>1.7621212121212121E-2</v>
      </c>
      <c r="N36" s="476" t="s">
        <v>599</v>
      </c>
      <c r="O36" s="469">
        <v>43836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0">
        <v>9</v>
      </c>
      <c r="B37" s="471">
        <v>44197</v>
      </c>
      <c r="C37" s="472"/>
      <c r="D37" s="473" t="s">
        <v>527</v>
      </c>
      <c r="E37" s="474" t="s">
        <v>600</v>
      </c>
      <c r="F37" s="474">
        <v>196</v>
      </c>
      <c r="G37" s="475">
        <v>190</v>
      </c>
      <c r="H37" s="475">
        <v>203</v>
      </c>
      <c r="I37" s="474">
        <v>205</v>
      </c>
      <c r="J37" s="521" t="s">
        <v>3673</v>
      </c>
      <c r="K37" s="521">
        <f t="shared" ref="K37" si="27">H37-F37</f>
        <v>7</v>
      </c>
      <c r="L37" s="467">
        <f t="shared" si="13"/>
        <v>-1.3719999999999999</v>
      </c>
      <c r="M37" s="468">
        <f t="shared" ref="M37" si="28">(K37+L37)/F37</f>
        <v>2.8714285714285716E-2</v>
      </c>
      <c r="N37" s="476" t="s">
        <v>599</v>
      </c>
      <c r="O37" s="469">
        <v>43834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19">
        <v>10</v>
      </c>
      <c r="B38" s="508">
        <v>44200</v>
      </c>
      <c r="C38" s="446"/>
      <c r="D38" s="411" t="s">
        <v>299</v>
      </c>
      <c r="E38" s="412" t="s">
        <v>600</v>
      </c>
      <c r="F38" s="412" t="s">
        <v>3678</v>
      </c>
      <c r="G38" s="447">
        <v>320</v>
      </c>
      <c r="H38" s="447"/>
      <c r="I38" s="412">
        <v>345</v>
      </c>
      <c r="J38" s="518" t="s">
        <v>601</v>
      </c>
      <c r="K38" s="518"/>
      <c r="L38" s="431"/>
      <c r="M38" s="427"/>
      <c r="N38" s="432"/>
      <c r="O38" s="418"/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70">
        <v>11</v>
      </c>
      <c r="B39" s="471">
        <v>44204</v>
      </c>
      <c r="C39" s="472"/>
      <c r="D39" s="473" t="s">
        <v>143</v>
      </c>
      <c r="E39" s="474" t="s">
        <v>600</v>
      </c>
      <c r="F39" s="474">
        <v>614.5</v>
      </c>
      <c r="G39" s="475">
        <v>595</v>
      </c>
      <c r="H39" s="475">
        <v>628</v>
      </c>
      <c r="I39" s="474">
        <v>650</v>
      </c>
      <c r="J39" s="521" t="s">
        <v>3680</v>
      </c>
      <c r="K39" s="521">
        <f t="shared" ref="K39" si="29">H39-F39</f>
        <v>13.5</v>
      </c>
      <c r="L39" s="467">
        <f>(F39*-0.07)/100</f>
        <v>-0.43015000000000003</v>
      </c>
      <c r="M39" s="468">
        <f t="shared" ref="M39" si="30">(K39+L39)/F39</f>
        <v>2.1269080553295364E-2</v>
      </c>
      <c r="N39" s="476" t="s">
        <v>599</v>
      </c>
      <c r="O39" s="537">
        <v>43838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19">
        <v>12</v>
      </c>
      <c r="B40" s="508">
        <v>44204</v>
      </c>
      <c r="C40" s="446"/>
      <c r="D40" s="411" t="s">
        <v>411</v>
      </c>
      <c r="E40" s="412" t="s">
        <v>600</v>
      </c>
      <c r="F40" s="412" t="s">
        <v>3717</v>
      </c>
      <c r="G40" s="447">
        <v>124</v>
      </c>
      <c r="H40" s="447"/>
      <c r="I40" s="412" t="s">
        <v>3718</v>
      </c>
      <c r="J40" s="518" t="s">
        <v>601</v>
      </c>
      <c r="K40" s="518"/>
      <c r="L40" s="431"/>
      <c r="M40" s="427"/>
      <c r="N40" s="432"/>
      <c r="O40" s="418"/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19">
        <v>13</v>
      </c>
      <c r="B41" s="508">
        <v>44207</v>
      </c>
      <c r="C41" s="446"/>
      <c r="D41" s="411" t="s">
        <v>179</v>
      </c>
      <c r="E41" s="412" t="s">
        <v>600</v>
      </c>
      <c r="F41" s="412" t="s">
        <v>3726</v>
      </c>
      <c r="G41" s="447">
        <v>509</v>
      </c>
      <c r="H41" s="447"/>
      <c r="I41" s="412" t="s">
        <v>3727</v>
      </c>
      <c r="J41" s="518" t="s">
        <v>601</v>
      </c>
      <c r="K41" s="518"/>
      <c r="L41" s="431"/>
      <c r="M41" s="427"/>
      <c r="N41" s="432"/>
      <c r="O41" s="418"/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19">
        <v>14</v>
      </c>
      <c r="B42" s="443">
        <v>44207</v>
      </c>
      <c r="C42" s="446"/>
      <c r="D42" s="411" t="s">
        <v>110</v>
      </c>
      <c r="E42" s="412" t="s">
        <v>600</v>
      </c>
      <c r="F42" s="412" t="s">
        <v>3734</v>
      </c>
      <c r="G42" s="447">
        <v>1395</v>
      </c>
      <c r="H42" s="447"/>
      <c r="I42" s="412" t="s">
        <v>3735</v>
      </c>
      <c r="J42" s="518" t="s">
        <v>601</v>
      </c>
      <c r="K42" s="518"/>
      <c r="L42" s="431"/>
      <c r="M42" s="427"/>
      <c r="N42" s="432"/>
      <c r="O42" s="418"/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70">
        <v>15</v>
      </c>
      <c r="B43" s="471">
        <v>44208</v>
      </c>
      <c r="C43" s="472"/>
      <c r="D43" s="473" t="s">
        <v>300</v>
      </c>
      <c r="E43" s="474" t="s">
        <v>600</v>
      </c>
      <c r="F43" s="474">
        <v>261</v>
      </c>
      <c r="G43" s="475">
        <v>252</v>
      </c>
      <c r="H43" s="475">
        <v>267</v>
      </c>
      <c r="I43" s="474">
        <v>280</v>
      </c>
      <c r="J43" s="521" t="s">
        <v>3728</v>
      </c>
      <c r="K43" s="521">
        <f t="shared" ref="K43" si="31">H43-F43</f>
        <v>6</v>
      </c>
      <c r="L43" s="467">
        <f>(F43*-0.07)/100</f>
        <v>-0.18270000000000003</v>
      </c>
      <c r="M43" s="468">
        <f t="shared" ref="M43" si="32">(K43+L43)/F43</f>
        <v>2.2288505747126437E-2</v>
      </c>
      <c r="N43" s="476" t="s">
        <v>599</v>
      </c>
      <c r="O43" s="537">
        <v>43842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19">
        <v>16</v>
      </c>
      <c r="B44" s="443">
        <v>44208</v>
      </c>
      <c r="C44" s="446"/>
      <c r="D44" s="411" t="s">
        <v>565</v>
      </c>
      <c r="E44" s="412" t="s">
        <v>600</v>
      </c>
      <c r="F44" s="412" t="s">
        <v>3753</v>
      </c>
      <c r="G44" s="447">
        <v>1270</v>
      </c>
      <c r="H44" s="447"/>
      <c r="I44" s="412" t="s">
        <v>3754</v>
      </c>
      <c r="J44" s="518" t="s">
        <v>601</v>
      </c>
      <c r="K44" s="518"/>
      <c r="L44" s="431"/>
      <c r="M44" s="427"/>
      <c r="N44" s="432"/>
      <c r="O44" s="418"/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19">
        <v>17</v>
      </c>
      <c r="B45" s="443">
        <v>44208</v>
      </c>
      <c r="C45" s="446"/>
      <c r="D45" s="411" t="s">
        <v>331</v>
      </c>
      <c r="E45" s="412" t="s">
        <v>600</v>
      </c>
      <c r="F45" s="412" t="s">
        <v>3761</v>
      </c>
      <c r="G45" s="447">
        <v>1870</v>
      </c>
      <c r="H45" s="447"/>
      <c r="I45" s="412" t="s">
        <v>3762</v>
      </c>
      <c r="J45" s="518" t="s">
        <v>601</v>
      </c>
      <c r="K45" s="518"/>
      <c r="L45" s="431"/>
      <c r="M45" s="427"/>
      <c r="N45" s="432"/>
      <c r="O45" s="418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19">
        <v>18</v>
      </c>
      <c r="B46" s="443">
        <v>44208</v>
      </c>
      <c r="C46" s="446"/>
      <c r="D46" s="411" t="s">
        <v>300</v>
      </c>
      <c r="E46" s="412" t="s">
        <v>600</v>
      </c>
      <c r="F46" s="412" t="s">
        <v>3765</v>
      </c>
      <c r="G46" s="447">
        <v>252</v>
      </c>
      <c r="H46" s="447"/>
      <c r="I46" s="412">
        <v>280</v>
      </c>
      <c r="J46" s="518" t="s">
        <v>601</v>
      </c>
      <c r="K46" s="518"/>
      <c r="L46" s="431"/>
      <c r="M46" s="427"/>
      <c r="N46" s="432"/>
      <c r="O46" s="418"/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70">
        <v>19</v>
      </c>
      <c r="B47" s="471">
        <v>44208</v>
      </c>
      <c r="C47" s="472"/>
      <c r="D47" s="473" t="s">
        <v>276</v>
      </c>
      <c r="E47" s="474" t="s">
        <v>600</v>
      </c>
      <c r="F47" s="474">
        <v>300</v>
      </c>
      <c r="G47" s="475">
        <v>290</v>
      </c>
      <c r="H47" s="475">
        <v>305</v>
      </c>
      <c r="I47" s="474">
        <v>320</v>
      </c>
      <c r="J47" s="521" t="s">
        <v>3767</v>
      </c>
      <c r="K47" s="521">
        <f t="shared" ref="K47" si="33">H47-F47</f>
        <v>5</v>
      </c>
      <c r="L47" s="467">
        <f>(F47*-0.07)/100</f>
        <v>-0.21000000000000005</v>
      </c>
      <c r="M47" s="468">
        <f t="shared" ref="M47" si="34">(K47+L47)/F47</f>
        <v>1.5966666666666667E-2</v>
      </c>
      <c r="N47" s="476" t="s">
        <v>599</v>
      </c>
      <c r="O47" s="537">
        <v>43842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19">
        <v>20</v>
      </c>
      <c r="B48" s="443">
        <v>44208</v>
      </c>
      <c r="C48" s="446"/>
      <c r="D48" s="411" t="s">
        <v>276</v>
      </c>
      <c r="E48" s="412" t="s">
        <v>600</v>
      </c>
      <c r="F48" s="412" t="s">
        <v>3766</v>
      </c>
      <c r="G48" s="447">
        <v>287</v>
      </c>
      <c r="H48" s="447"/>
      <c r="I48" s="412">
        <v>318</v>
      </c>
      <c r="J48" s="518" t="s">
        <v>601</v>
      </c>
      <c r="K48" s="518"/>
      <c r="L48" s="431"/>
      <c r="M48" s="427"/>
      <c r="N48" s="432"/>
      <c r="O48" s="418"/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19"/>
      <c r="B49" s="443"/>
      <c r="C49" s="446"/>
      <c r="D49" s="411"/>
      <c r="E49" s="412"/>
      <c r="F49" s="412"/>
      <c r="G49" s="447"/>
      <c r="H49" s="447"/>
      <c r="I49" s="412"/>
      <c r="J49" s="518"/>
      <c r="K49" s="518"/>
      <c r="L49" s="431"/>
      <c r="M49" s="427"/>
      <c r="N49" s="432"/>
      <c r="O49" s="418"/>
      <c r="P49" s="7"/>
      <c r="Q49" s="7"/>
      <c r="R49" s="343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419"/>
      <c r="B50" s="443"/>
      <c r="C50" s="446"/>
      <c r="D50" s="410"/>
      <c r="E50" s="412"/>
      <c r="F50" s="412"/>
      <c r="G50" s="447"/>
      <c r="H50" s="447"/>
      <c r="I50" s="412"/>
      <c r="J50" s="376"/>
      <c r="K50" s="376"/>
      <c r="L50" s="429"/>
      <c r="M50" s="427"/>
      <c r="N50" s="404"/>
      <c r="O50" s="418"/>
      <c r="P50" s="7"/>
      <c r="Q50" s="7"/>
      <c r="R50" s="343"/>
      <c r="S50" s="40"/>
      <c r="T50" s="40"/>
      <c r="U50" s="40"/>
      <c r="V50" s="40"/>
      <c r="W50" s="40"/>
      <c r="X50" s="40"/>
      <c r="Y50" s="40"/>
      <c r="Z50" s="40"/>
      <c r="AA50" s="40"/>
    </row>
    <row r="51" spans="1:34" ht="44.25" customHeight="1">
      <c r="A51" s="23" t="s">
        <v>603</v>
      </c>
      <c r="B51" s="39"/>
      <c r="C51" s="39"/>
      <c r="D51" s="40"/>
      <c r="E51" s="36"/>
      <c r="F51" s="36"/>
      <c r="G51" s="35"/>
      <c r="H51" s="35" t="s">
        <v>3632</v>
      </c>
      <c r="I51" s="36"/>
      <c r="J51" s="17"/>
      <c r="K51" s="79"/>
      <c r="L51" s="80"/>
      <c r="M51" s="79"/>
      <c r="N51" s="81"/>
      <c r="O51" s="79"/>
      <c r="P51" s="7"/>
      <c r="Q51" s="435"/>
      <c r="R51" s="448"/>
      <c r="S51" s="435"/>
      <c r="T51" s="435"/>
      <c r="U51" s="435"/>
      <c r="V51" s="435"/>
      <c r="W51" s="435"/>
      <c r="X51" s="435"/>
      <c r="Y51" s="435"/>
      <c r="Z51" s="40"/>
      <c r="AA51" s="40"/>
      <c r="AB51" s="40"/>
    </row>
    <row r="52" spans="1:34" s="6" customFormat="1">
      <c r="A52" s="29" t="s">
        <v>604</v>
      </c>
      <c r="B52" s="23"/>
      <c r="C52" s="23"/>
      <c r="D52" s="23"/>
      <c r="E52" s="5"/>
      <c r="F52" s="30" t="s">
        <v>605</v>
      </c>
      <c r="G52" s="41"/>
      <c r="H52" s="42"/>
      <c r="I52" s="82"/>
      <c r="J52" s="17"/>
      <c r="K52" s="83"/>
      <c r="L52" s="84"/>
      <c r="M52" s="85"/>
      <c r="N52" s="86"/>
      <c r="O52" s="87"/>
      <c r="P52" s="5"/>
      <c r="Q52" s="4"/>
      <c r="R52" s="12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9" customFormat="1" ht="14.25" customHeight="1">
      <c r="A53" s="29"/>
      <c r="B53" s="23"/>
      <c r="C53" s="23"/>
      <c r="D53" s="23"/>
      <c r="E53" s="32"/>
      <c r="F53" s="30" t="s">
        <v>607</v>
      </c>
      <c r="G53" s="41"/>
      <c r="H53" s="42"/>
      <c r="I53" s="82"/>
      <c r="J53" s="17"/>
      <c r="K53" s="83"/>
      <c r="L53" s="84"/>
      <c r="M53" s="85"/>
      <c r="N53" s="86"/>
      <c r="O53" s="87"/>
      <c r="P53" s="5"/>
      <c r="Q53" s="4"/>
      <c r="R53" s="12"/>
      <c r="S53" s="6"/>
      <c r="Y53" s="6"/>
      <c r="Z53" s="6"/>
    </row>
    <row r="54" spans="1:34" s="9" customFormat="1" ht="14.25" customHeight="1">
      <c r="A54" s="23"/>
      <c r="B54" s="23"/>
      <c r="C54" s="23"/>
      <c r="D54" s="23"/>
      <c r="E54" s="32"/>
      <c r="F54" s="17"/>
      <c r="G54" s="17"/>
      <c r="H54" s="31"/>
      <c r="I54" s="36"/>
      <c r="J54" s="71"/>
      <c r="K54" s="68"/>
      <c r="L54" s="69"/>
      <c r="M54" s="17"/>
      <c r="N54" s="72"/>
      <c r="O54" s="57"/>
      <c r="P54" s="8"/>
      <c r="Q54" s="4"/>
      <c r="R54" s="12"/>
      <c r="S54" s="6"/>
      <c r="Y54" s="6"/>
      <c r="Z54" s="6"/>
    </row>
    <row r="55" spans="1:34" s="9" customFormat="1" ht="15">
      <c r="A55" s="43" t="s">
        <v>614</v>
      </c>
      <c r="B55" s="43"/>
      <c r="C55" s="43"/>
      <c r="D55" s="43"/>
      <c r="E55" s="32"/>
      <c r="F55" s="17"/>
      <c r="G55" s="12"/>
      <c r="H55" s="17"/>
      <c r="I55" s="12"/>
      <c r="J55" s="88"/>
      <c r="K55" s="12"/>
      <c r="L55" s="12"/>
      <c r="M55" s="12"/>
      <c r="N55" s="12"/>
      <c r="O55" s="89"/>
      <c r="P55"/>
      <c r="Q55" s="4"/>
      <c r="R55" s="12"/>
      <c r="S55" s="6"/>
      <c r="Y55" s="6"/>
      <c r="Z55" s="6"/>
    </row>
    <row r="56" spans="1:34" s="9" customFormat="1" ht="38.25">
      <c r="A56" s="21" t="s">
        <v>16</v>
      </c>
      <c r="B56" s="21" t="s">
        <v>575</v>
      </c>
      <c r="C56" s="21"/>
      <c r="D56" s="22" t="s">
        <v>588</v>
      </c>
      <c r="E56" s="21" t="s">
        <v>589</v>
      </c>
      <c r="F56" s="21" t="s">
        <v>590</v>
      </c>
      <c r="G56" s="21" t="s">
        <v>609</v>
      </c>
      <c r="H56" s="21" t="s">
        <v>592</v>
      </c>
      <c r="I56" s="21" t="s">
        <v>593</v>
      </c>
      <c r="J56" s="20" t="s">
        <v>594</v>
      </c>
      <c r="K56" s="77" t="s">
        <v>615</v>
      </c>
      <c r="L56" s="63" t="s">
        <v>3630</v>
      </c>
      <c r="M56" s="77" t="s">
        <v>611</v>
      </c>
      <c r="N56" s="21" t="s">
        <v>612</v>
      </c>
      <c r="O56" s="20" t="s">
        <v>597</v>
      </c>
      <c r="P56" s="90" t="s">
        <v>598</v>
      </c>
      <c r="Q56" s="4"/>
      <c r="R56" s="17"/>
      <c r="S56" s="6"/>
      <c r="Y56" s="6"/>
      <c r="Z56" s="6"/>
    </row>
    <row r="57" spans="1:34" s="393" customFormat="1" ht="13.9" customHeight="1">
      <c r="A57" s="522">
        <v>1</v>
      </c>
      <c r="B57" s="519">
        <v>44196</v>
      </c>
      <c r="C57" s="481"/>
      <c r="D57" s="479" t="s">
        <v>3660</v>
      </c>
      <c r="E57" s="480" t="s">
        <v>600</v>
      </c>
      <c r="F57" s="474">
        <v>739</v>
      </c>
      <c r="G57" s="523">
        <v>725</v>
      </c>
      <c r="H57" s="474">
        <v>747</v>
      </c>
      <c r="I57" s="520" t="s">
        <v>3661</v>
      </c>
      <c r="J57" s="477" t="s">
        <v>3669</v>
      </c>
      <c r="K57" s="521">
        <f t="shared" ref="K57" si="35">H57-F57</f>
        <v>8</v>
      </c>
      <c r="L57" s="467">
        <f t="shared" ref="L57" si="36">(H57*N57)*0.035%</f>
        <v>261.45000000000005</v>
      </c>
      <c r="M57" s="482">
        <f t="shared" ref="M57" si="37">(K57*N57)-L57</f>
        <v>7738.55</v>
      </c>
      <c r="N57" s="477">
        <v>1000</v>
      </c>
      <c r="O57" s="478" t="s">
        <v>599</v>
      </c>
      <c r="P57" s="469">
        <v>43831</v>
      </c>
      <c r="Q57" s="387"/>
      <c r="R57" s="343" t="s">
        <v>3186</v>
      </c>
      <c r="S57" s="40"/>
      <c r="Y57" s="40"/>
      <c r="Z57" s="40"/>
    </row>
    <row r="58" spans="1:34" s="393" customFormat="1" ht="13.9" customHeight="1">
      <c r="A58" s="522">
        <v>2</v>
      </c>
      <c r="B58" s="519">
        <v>44196</v>
      </c>
      <c r="C58" s="481"/>
      <c r="D58" s="479" t="s">
        <v>3662</v>
      </c>
      <c r="E58" s="480" t="s">
        <v>600</v>
      </c>
      <c r="F58" s="474">
        <v>597.5</v>
      </c>
      <c r="G58" s="523">
        <v>588</v>
      </c>
      <c r="H58" s="474">
        <v>607.5</v>
      </c>
      <c r="I58" s="520" t="s">
        <v>3663</v>
      </c>
      <c r="J58" s="477" t="s">
        <v>3645</v>
      </c>
      <c r="K58" s="521">
        <f t="shared" ref="K58" si="38">H58-F58</f>
        <v>10</v>
      </c>
      <c r="L58" s="467">
        <f t="shared" ref="L58" si="39">(H58*N58)*0.035%</f>
        <v>287.04375000000005</v>
      </c>
      <c r="M58" s="482">
        <f t="shared" ref="M58" si="40">(K58*N58)-L58</f>
        <v>13212.956249999999</v>
      </c>
      <c r="N58" s="477">
        <v>1350</v>
      </c>
      <c r="O58" s="478" t="s">
        <v>599</v>
      </c>
      <c r="P58" s="469">
        <v>43831</v>
      </c>
      <c r="Q58" s="387"/>
      <c r="R58" s="343" t="s">
        <v>602</v>
      </c>
      <c r="S58" s="40"/>
      <c r="Y58" s="40"/>
      <c r="Z58" s="40"/>
    </row>
    <row r="59" spans="1:34" s="393" customFormat="1" ht="13.9" customHeight="1">
      <c r="A59" s="522">
        <v>3</v>
      </c>
      <c r="B59" s="519">
        <v>44196</v>
      </c>
      <c r="C59" s="481"/>
      <c r="D59" s="479" t="s">
        <v>3664</v>
      </c>
      <c r="E59" s="480" t="s">
        <v>600</v>
      </c>
      <c r="F59" s="474">
        <v>981</v>
      </c>
      <c r="G59" s="523">
        <v>966</v>
      </c>
      <c r="H59" s="474">
        <v>992</v>
      </c>
      <c r="I59" s="520">
        <v>1010</v>
      </c>
      <c r="J59" s="477" t="s">
        <v>3646</v>
      </c>
      <c r="K59" s="521">
        <f t="shared" ref="K59" si="41">H59-F59</f>
        <v>11</v>
      </c>
      <c r="L59" s="467">
        <f t="shared" ref="L59" si="42">(H59*N59)*0.035%</f>
        <v>295.12000000000006</v>
      </c>
      <c r="M59" s="482">
        <f t="shared" ref="M59" si="43">(K59*N59)-L59</f>
        <v>9054.8799999999992</v>
      </c>
      <c r="N59" s="477">
        <v>850</v>
      </c>
      <c r="O59" s="478" t="s">
        <v>599</v>
      </c>
      <c r="P59" s="469">
        <v>43831</v>
      </c>
      <c r="Q59" s="387"/>
      <c r="R59" s="343" t="s">
        <v>3186</v>
      </c>
      <c r="S59" s="40"/>
      <c r="Y59" s="40"/>
      <c r="Z59" s="40"/>
    </row>
    <row r="60" spans="1:34" s="393" customFormat="1" ht="13.9" customHeight="1">
      <c r="A60" s="525">
        <v>4</v>
      </c>
      <c r="B60" s="526">
        <v>44197</v>
      </c>
      <c r="C60" s="527"/>
      <c r="D60" s="528" t="s">
        <v>3658</v>
      </c>
      <c r="E60" s="529" t="s">
        <v>3627</v>
      </c>
      <c r="F60" s="530">
        <v>14035</v>
      </c>
      <c r="G60" s="530">
        <v>14160</v>
      </c>
      <c r="H60" s="530">
        <v>14160</v>
      </c>
      <c r="I60" s="531">
        <v>13800</v>
      </c>
      <c r="J60" s="531" t="s">
        <v>3675</v>
      </c>
      <c r="K60" s="532">
        <f>F60-H60</f>
        <v>-125</v>
      </c>
      <c r="L60" s="533">
        <f t="shared" ref="L60" si="44">(H60*N60)*0.035%</f>
        <v>371.70000000000005</v>
      </c>
      <c r="M60" s="534">
        <f t="shared" ref="M60" si="45">(K60*N60)-L60</f>
        <v>-9746.7000000000007</v>
      </c>
      <c r="N60" s="531">
        <v>75</v>
      </c>
      <c r="O60" s="535" t="s">
        <v>663</v>
      </c>
      <c r="P60" s="536">
        <v>43834</v>
      </c>
      <c r="Q60" s="387"/>
      <c r="R60" s="343" t="s">
        <v>602</v>
      </c>
      <c r="S60" s="40"/>
      <c r="Y60" s="40"/>
      <c r="Z60" s="40"/>
    </row>
    <row r="61" spans="1:34" s="393" customFormat="1" ht="13.9" customHeight="1">
      <c r="A61" s="522">
        <v>5</v>
      </c>
      <c r="B61" s="519">
        <v>44197</v>
      </c>
      <c r="C61" s="481"/>
      <c r="D61" s="479" t="s">
        <v>3657</v>
      </c>
      <c r="E61" s="480" t="s">
        <v>600</v>
      </c>
      <c r="F61" s="474">
        <v>575</v>
      </c>
      <c r="G61" s="523">
        <v>564</v>
      </c>
      <c r="H61" s="474">
        <v>584.5</v>
      </c>
      <c r="I61" s="520">
        <v>595</v>
      </c>
      <c r="J61" s="477" t="s">
        <v>3640</v>
      </c>
      <c r="K61" s="521">
        <f t="shared" ref="K61" si="46">H61-F61</f>
        <v>9.5</v>
      </c>
      <c r="L61" s="467">
        <f t="shared" ref="L61" si="47">(H61*N61)*0.035%</f>
        <v>245.49000000000004</v>
      </c>
      <c r="M61" s="482">
        <f t="shared" ref="M61" si="48">(K61*N61)-L61</f>
        <v>11154.51</v>
      </c>
      <c r="N61" s="477">
        <v>1200</v>
      </c>
      <c r="O61" s="478" t="s">
        <v>599</v>
      </c>
      <c r="P61" s="537">
        <v>43831</v>
      </c>
      <c r="Q61" s="387"/>
      <c r="R61" s="343" t="s">
        <v>3186</v>
      </c>
      <c r="S61" s="40"/>
      <c r="Y61" s="40"/>
      <c r="Z61" s="40"/>
    </row>
    <row r="62" spans="1:34" s="393" customFormat="1" ht="13.9" customHeight="1">
      <c r="A62" s="522">
        <v>6</v>
      </c>
      <c r="B62" s="519">
        <v>44197</v>
      </c>
      <c r="C62" s="481"/>
      <c r="D62" s="479" t="s">
        <v>3666</v>
      </c>
      <c r="E62" s="480" t="s">
        <v>600</v>
      </c>
      <c r="F62" s="474">
        <v>2397.5</v>
      </c>
      <c r="G62" s="523">
        <v>2345</v>
      </c>
      <c r="H62" s="474">
        <v>2423.5</v>
      </c>
      <c r="I62" s="520" t="s">
        <v>3667</v>
      </c>
      <c r="J62" s="477" t="s">
        <v>3674</v>
      </c>
      <c r="K62" s="521">
        <f t="shared" ref="K62:K64" si="49">H62-F62</f>
        <v>26</v>
      </c>
      <c r="L62" s="467">
        <f t="shared" ref="L62:L63" si="50">(H62*N62)*0.035%</f>
        <v>254.46750000000003</v>
      </c>
      <c r="M62" s="482">
        <f t="shared" ref="M62:M63" si="51">(K62*N62)-L62</f>
        <v>7545.5325000000003</v>
      </c>
      <c r="N62" s="477">
        <v>300</v>
      </c>
      <c r="O62" s="478" t="s">
        <v>599</v>
      </c>
      <c r="P62" s="469">
        <v>43834</v>
      </c>
      <c r="Q62" s="387"/>
      <c r="R62" s="343" t="s">
        <v>602</v>
      </c>
      <c r="S62" s="40"/>
      <c r="Y62" s="40"/>
      <c r="Z62" s="40"/>
    </row>
    <row r="63" spans="1:34" s="393" customFormat="1" ht="13.9" customHeight="1">
      <c r="A63" s="522">
        <v>7</v>
      </c>
      <c r="B63" s="519">
        <v>44200</v>
      </c>
      <c r="C63" s="481"/>
      <c r="D63" s="479" t="s">
        <v>3676</v>
      </c>
      <c r="E63" s="480" t="s">
        <v>600</v>
      </c>
      <c r="F63" s="474">
        <v>466.5</v>
      </c>
      <c r="G63" s="523">
        <v>460</v>
      </c>
      <c r="H63" s="474">
        <v>470.5</v>
      </c>
      <c r="I63" s="520">
        <v>480</v>
      </c>
      <c r="J63" s="477" t="s">
        <v>3681</v>
      </c>
      <c r="K63" s="521">
        <f t="shared" ref="K63" si="52">H63-F63</f>
        <v>4</v>
      </c>
      <c r="L63" s="467">
        <f t="shared" si="50"/>
        <v>362.28500000000003</v>
      </c>
      <c r="M63" s="482">
        <f t="shared" si="51"/>
        <v>8437.7150000000001</v>
      </c>
      <c r="N63" s="477">
        <v>2200</v>
      </c>
      <c r="O63" s="478" t="s">
        <v>599</v>
      </c>
      <c r="P63" s="537">
        <v>43834</v>
      </c>
      <c r="Q63" s="387"/>
      <c r="R63" s="343" t="s">
        <v>3186</v>
      </c>
      <c r="S63" s="40"/>
      <c r="Y63" s="40"/>
      <c r="Z63" s="40"/>
    </row>
    <row r="64" spans="1:34" s="393" customFormat="1" ht="13.9" customHeight="1">
      <c r="A64" s="522">
        <v>8</v>
      </c>
      <c r="B64" s="519">
        <v>44200</v>
      </c>
      <c r="C64" s="481"/>
      <c r="D64" s="479" t="s">
        <v>3677</v>
      </c>
      <c r="E64" s="480" t="s">
        <v>600</v>
      </c>
      <c r="F64" s="474">
        <v>593.5</v>
      </c>
      <c r="G64" s="523">
        <v>583</v>
      </c>
      <c r="H64" s="474">
        <v>601.5</v>
      </c>
      <c r="I64" s="520">
        <v>615</v>
      </c>
      <c r="J64" s="477" t="s">
        <v>3640</v>
      </c>
      <c r="K64" s="521">
        <f t="shared" si="49"/>
        <v>8</v>
      </c>
      <c r="L64" s="467">
        <f t="shared" ref="L64" si="53">(H64*N64)*0.035%</f>
        <v>252.63000000000002</v>
      </c>
      <c r="M64" s="482">
        <f t="shared" ref="M64" si="54">(K64*N64)-L64</f>
        <v>9347.3700000000008</v>
      </c>
      <c r="N64" s="477">
        <v>1200</v>
      </c>
      <c r="O64" s="478" t="s">
        <v>599</v>
      </c>
      <c r="P64" s="537">
        <v>43834</v>
      </c>
      <c r="Q64" s="387"/>
      <c r="R64" s="343" t="s">
        <v>3186</v>
      </c>
      <c r="S64" s="40"/>
      <c r="Y64" s="40"/>
      <c r="Z64" s="40"/>
    </row>
    <row r="65" spans="1:26" s="393" customFormat="1" ht="13.9" customHeight="1">
      <c r="A65" s="522">
        <v>9</v>
      </c>
      <c r="B65" s="519">
        <v>44200</v>
      </c>
      <c r="C65" s="481"/>
      <c r="D65" s="479" t="s">
        <v>3679</v>
      </c>
      <c r="E65" s="480" t="s">
        <v>600</v>
      </c>
      <c r="F65" s="474">
        <v>904</v>
      </c>
      <c r="G65" s="523">
        <v>885</v>
      </c>
      <c r="H65" s="474">
        <v>917.5</v>
      </c>
      <c r="I65" s="520">
        <v>930</v>
      </c>
      <c r="J65" s="477" t="s">
        <v>3680</v>
      </c>
      <c r="K65" s="521">
        <f t="shared" ref="K65:K66" si="55">H65-F65</f>
        <v>13.5</v>
      </c>
      <c r="L65" s="467">
        <f t="shared" ref="L65:L66" si="56">(H65*N65)*0.035%</f>
        <v>240.84375000000003</v>
      </c>
      <c r="M65" s="482">
        <f t="shared" ref="M65:M66" si="57">(K65*N65)-L65</f>
        <v>9884.15625</v>
      </c>
      <c r="N65" s="477">
        <v>750</v>
      </c>
      <c r="O65" s="478" t="s">
        <v>599</v>
      </c>
      <c r="P65" s="537">
        <v>43834</v>
      </c>
      <c r="Q65" s="387"/>
      <c r="R65" s="343" t="s">
        <v>3186</v>
      </c>
      <c r="S65" s="40"/>
      <c r="Y65" s="40"/>
      <c r="Z65" s="40"/>
    </row>
    <row r="66" spans="1:26" s="393" customFormat="1" ht="13.9" customHeight="1">
      <c r="A66" s="525">
        <v>10</v>
      </c>
      <c r="B66" s="526">
        <v>44200</v>
      </c>
      <c r="C66" s="527"/>
      <c r="D66" s="528" t="s">
        <v>3682</v>
      </c>
      <c r="E66" s="529" t="s">
        <v>600</v>
      </c>
      <c r="F66" s="530">
        <v>544.5</v>
      </c>
      <c r="G66" s="530">
        <v>534</v>
      </c>
      <c r="H66" s="530">
        <v>534</v>
      </c>
      <c r="I66" s="531">
        <v>565</v>
      </c>
      <c r="J66" s="531" t="s">
        <v>3696</v>
      </c>
      <c r="K66" s="532">
        <f t="shared" si="55"/>
        <v>-10.5</v>
      </c>
      <c r="L66" s="533">
        <f t="shared" si="56"/>
        <v>224.28000000000003</v>
      </c>
      <c r="M66" s="534">
        <f t="shared" si="57"/>
        <v>-12824.28</v>
      </c>
      <c r="N66" s="531">
        <v>1200</v>
      </c>
      <c r="O66" s="535" t="s">
        <v>663</v>
      </c>
      <c r="P66" s="536">
        <v>43836</v>
      </c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5">
        <v>11</v>
      </c>
      <c r="B67" s="526">
        <v>44201</v>
      </c>
      <c r="C67" s="527"/>
      <c r="D67" s="528" t="s">
        <v>3658</v>
      </c>
      <c r="E67" s="529" t="s">
        <v>3627</v>
      </c>
      <c r="F67" s="530">
        <v>14115</v>
      </c>
      <c r="G67" s="530">
        <v>14220</v>
      </c>
      <c r="H67" s="530">
        <v>14195</v>
      </c>
      <c r="I67" s="531">
        <v>13800</v>
      </c>
      <c r="J67" s="531" t="s">
        <v>3685</v>
      </c>
      <c r="K67" s="532">
        <f>F67-H67</f>
        <v>-80</v>
      </c>
      <c r="L67" s="533">
        <f t="shared" ref="L67:L69" si="58">(H67*N67)*0.035%</f>
        <v>372.61875000000003</v>
      </c>
      <c r="M67" s="534">
        <f t="shared" ref="M67:M69" si="59">(K67*N67)-L67</f>
        <v>-6372.6187499999996</v>
      </c>
      <c r="N67" s="531">
        <v>75</v>
      </c>
      <c r="O67" s="535" t="s">
        <v>663</v>
      </c>
      <c r="P67" s="545">
        <v>43835</v>
      </c>
      <c r="Q67" s="387"/>
      <c r="R67" s="343" t="s">
        <v>602</v>
      </c>
      <c r="S67" s="40"/>
      <c r="Y67" s="40"/>
      <c r="Z67" s="40"/>
    </row>
    <row r="68" spans="1:26" s="393" customFormat="1" ht="13.9" customHeight="1">
      <c r="A68" s="522">
        <v>12</v>
      </c>
      <c r="B68" s="519">
        <v>44201</v>
      </c>
      <c r="C68" s="481"/>
      <c r="D68" s="479" t="s">
        <v>3676</v>
      </c>
      <c r="E68" s="480" t="s">
        <v>600</v>
      </c>
      <c r="F68" s="474">
        <v>464.5</v>
      </c>
      <c r="G68" s="523">
        <v>458</v>
      </c>
      <c r="H68" s="474">
        <v>468.5</v>
      </c>
      <c r="I68" s="520">
        <v>480</v>
      </c>
      <c r="J68" s="477" t="s">
        <v>3681</v>
      </c>
      <c r="K68" s="521">
        <f t="shared" ref="K68:K69" si="60">H68-F68</f>
        <v>4</v>
      </c>
      <c r="L68" s="467">
        <f t="shared" si="58"/>
        <v>360.74500000000006</v>
      </c>
      <c r="M68" s="482">
        <f t="shared" si="59"/>
        <v>8439.2549999999992</v>
      </c>
      <c r="N68" s="477">
        <v>2200</v>
      </c>
      <c r="O68" s="478" t="s">
        <v>599</v>
      </c>
      <c r="P68" s="537">
        <v>43835</v>
      </c>
      <c r="Q68" s="387"/>
      <c r="R68" s="343" t="s">
        <v>3186</v>
      </c>
      <c r="S68" s="40"/>
      <c r="Y68" s="40"/>
      <c r="Z68" s="40"/>
    </row>
    <row r="69" spans="1:26" s="393" customFormat="1" ht="13.9" customHeight="1">
      <c r="A69" s="522">
        <v>13</v>
      </c>
      <c r="B69" s="519">
        <v>44201</v>
      </c>
      <c r="C69" s="481"/>
      <c r="D69" s="479" t="s">
        <v>3679</v>
      </c>
      <c r="E69" s="480" t="s">
        <v>600</v>
      </c>
      <c r="F69" s="474">
        <v>906</v>
      </c>
      <c r="G69" s="523">
        <v>888</v>
      </c>
      <c r="H69" s="474">
        <v>916</v>
      </c>
      <c r="I69" s="520" t="s">
        <v>3688</v>
      </c>
      <c r="J69" s="477" t="s">
        <v>3645</v>
      </c>
      <c r="K69" s="521">
        <f t="shared" si="60"/>
        <v>10</v>
      </c>
      <c r="L69" s="467">
        <f t="shared" si="58"/>
        <v>240.45000000000005</v>
      </c>
      <c r="M69" s="482">
        <f t="shared" si="59"/>
        <v>7259.55</v>
      </c>
      <c r="N69" s="477">
        <v>750</v>
      </c>
      <c r="O69" s="478" t="s">
        <v>599</v>
      </c>
      <c r="P69" s="469">
        <v>43836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22">
        <v>14</v>
      </c>
      <c r="B70" s="519">
        <v>44201</v>
      </c>
      <c r="C70" s="481"/>
      <c r="D70" s="479" t="s">
        <v>3689</v>
      </c>
      <c r="E70" s="480" t="s">
        <v>600</v>
      </c>
      <c r="F70" s="474">
        <v>508.5</v>
      </c>
      <c r="G70" s="523">
        <v>500</v>
      </c>
      <c r="H70" s="474">
        <v>515.5</v>
      </c>
      <c r="I70" s="520">
        <v>525</v>
      </c>
      <c r="J70" s="477" t="s">
        <v>3673</v>
      </c>
      <c r="K70" s="521">
        <f t="shared" ref="K70:K71" si="61">H70-F70</f>
        <v>7</v>
      </c>
      <c r="L70" s="467">
        <f t="shared" ref="L70:L71" si="62">(H70*N70)*0.035%</f>
        <v>270.63750000000005</v>
      </c>
      <c r="M70" s="482">
        <f t="shared" ref="M70:M71" si="63">(K70*N70)-L70</f>
        <v>10229.362499999999</v>
      </c>
      <c r="N70" s="477">
        <v>1500</v>
      </c>
      <c r="O70" s="478" t="s">
        <v>599</v>
      </c>
      <c r="P70" s="469">
        <v>43836</v>
      </c>
      <c r="Q70" s="387"/>
      <c r="R70" s="343" t="s">
        <v>602</v>
      </c>
      <c r="S70" s="40"/>
      <c r="Y70" s="40"/>
      <c r="Z70" s="40"/>
    </row>
    <row r="71" spans="1:26" s="393" customFormat="1" ht="13.9" customHeight="1">
      <c r="A71" s="525">
        <v>15</v>
      </c>
      <c r="B71" s="526">
        <v>44202</v>
      </c>
      <c r="C71" s="527"/>
      <c r="D71" s="528" t="s">
        <v>3660</v>
      </c>
      <c r="E71" s="529" t="s">
        <v>600</v>
      </c>
      <c r="F71" s="530">
        <v>753.5</v>
      </c>
      <c r="G71" s="530">
        <v>743</v>
      </c>
      <c r="H71" s="530">
        <v>741</v>
      </c>
      <c r="I71" s="531">
        <v>773</v>
      </c>
      <c r="J71" s="531" t="s">
        <v>3702</v>
      </c>
      <c r="K71" s="532">
        <f t="shared" si="61"/>
        <v>-12.5</v>
      </c>
      <c r="L71" s="533">
        <f t="shared" si="62"/>
        <v>259.35000000000002</v>
      </c>
      <c r="M71" s="534">
        <f t="shared" si="63"/>
        <v>-12759.35</v>
      </c>
      <c r="N71" s="531">
        <v>1000</v>
      </c>
      <c r="O71" s="535" t="s">
        <v>663</v>
      </c>
      <c r="P71" s="536">
        <v>43837</v>
      </c>
      <c r="Q71" s="387"/>
      <c r="R71" s="343" t="s">
        <v>3186</v>
      </c>
      <c r="S71" s="40"/>
      <c r="Y71" s="40"/>
      <c r="Z71" s="40"/>
    </row>
    <row r="72" spans="1:26" s="393" customFormat="1" ht="13.9" customHeight="1">
      <c r="A72" s="525">
        <v>16</v>
      </c>
      <c r="B72" s="526">
        <v>44202</v>
      </c>
      <c r="C72" s="527"/>
      <c r="D72" s="528" t="s">
        <v>3676</v>
      </c>
      <c r="E72" s="529" t="s">
        <v>600</v>
      </c>
      <c r="F72" s="530">
        <v>462.5</v>
      </c>
      <c r="G72" s="530">
        <v>456</v>
      </c>
      <c r="H72" s="530">
        <v>456</v>
      </c>
      <c r="I72" s="531">
        <v>475</v>
      </c>
      <c r="J72" s="531" t="s">
        <v>3697</v>
      </c>
      <c r="K72" s="532">
        <f t="shared" ref="K72:K73" si="64">H72-F72</f>
        <v>-6.5</v>
      </c>
      <c r="L72" s="533">
        <f t="shared" ref="L72:L74" si="65">(H72*N72)*0.035%</f>
        <v>351.12000000000006</v>
      </c>
      <c r="M72" s="534">
        <f t="shared" ref="M72:M74" si="66">(K72*N72)-L72</f>
        <v>-14651.12</v>
      </c>
      <c r="N72" s="531">
        <v>2200</v>
      </c>
      <c r="O72" s="535" t="s">
        <v>663</v>
      </c>
      <c r="P72" s="545">
        <v>43836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22">
        <v>17</v>
      </c>
      <c r="B73" s="519">
        <v>44202</v>
      </c>
      <c r="C73" s="481"/>
      <c r="D73" s="479" t="s">
        <v>3698</v>
      </c>
      <c r="E73" s="480" t="s">
        <v>600</v>
      </c>
      <c r="F73" s="474">
        <v>1600.5</v>
      </c>
      <c r="G73" s="523">
        <v>1583</v>
      </c>
      <c r="H73" s="474">
        <v>1613.5</v>
      </c>
      <c r="I73" s="520">
        <v>1640</v>
      </c>
      <c r="J73" s="477" t="s">
        <v>3703</v>
      </c>
      <c r="K73" s="521">
        <f t="shared" si="64"/>
        <v>13</v>
      </c>
      <c r="L73" s="467">
        <f t="shared" si="65"/>
        <v>395.30750000000006</v>
      </c>
      <c r="M73" s="482">
        <f t="shared" si="66"/>
        <v>8704.6924999999992</v>
      </c>
      <c r="N73" s="477">
        <v>700</v>
      </c>
      <c r="O73" s="478" t="s">
        <v>599</v>
      </c>
      <c r="P73" s="469">
        <v>43837</v>
      </c>
      <c r="Q73" s="387"/>
      <c r="R73" s="343" t="s">
        <v>3186</v>
      </c>
      <c r="S73" s="40"/>
      <c r="Y73" s="40"/>
      <c r="Z73" s="40"/>
    </row>
    <row r="74" spans="1:26" s="393" customFormat="1" ht="13.9" customHeight="1">
      <c r="A74" s="522">
        <v>18</v>
      </c>
      <c r="B74" s="519">
        <v>44203</v>
      </c>
      <c r="C74" s="481"/>
      <c r="D74" s="479" t="s">
        <v>3740</v>
      </c>
      <c r="E74" s="480" t="s">
        <v>3627</v>
      </c>
      <c r="F74" s="474">
        <v>14255</v>
      </c>
      <c r="G74" s="523">
        <v>14370</v>
      </c>
      <c r="H74" s="474">
        <v>14195</v>
      </c>
      <c r="I74" s="520">
        <v>14000</v>
      </c>
      <c r="J74" s="477" t="s">
        <v>3147</v>
      </c>
      <c r="K74" s="521">
        <f>F74-H74</f>
        <v>60</v>
      </c>
      <c r="L74" s="467">
        <f t="shared" si="65"/>
        <v>372.61875000000003</v>
      </c>
      <c r="M74" s="482">
        <f t="shared" si="66"/>
        <v>4127.3812500000004</v>
      </c>
      <c r="N74" s="477">
        <v>75</v>
      </c>
      <c r="O74" s="478" t="s">
        <v>599</v>
      </c>
      <c r="P74" s="537">
        <v>43837</v>
      </c>
      <c r="Q74" s="387"/>
      <c r="R74" s="343" t="s">
        <v>602</v>
      </c>
      <c r="S74" s="40"/>
      <c r="Y74" s="40"/>
      <c r="Z74" s="40"/>
    </row>
    <row r="75" spans="1:26" s="393" customFormat="1" ht="13.9" customHeight="1">
      <c r="A75" s="522">
        <v>19</v>
      </c>
      <c r="B75" s="519">
        <v>44203</v>
      </c>
      <c r="C75" s="481"/>
      <c r="D75" s="479" t="s">
        <v>3666</v>
      </c>
      <c r="E75" s="480" t="s">
        <v>600</v>
      </c>
      <c r="F75" s="474">
        <v>2381</v>
      </c>
      <c r="G75" s="523">
        <v>2345</v>
      </c>
      <c r="H75" s="474">
        <v>2404.5</v>
      </c>
      <c r="I75" s="520">
        <v>2450</v>
      </c>
      <c r="J75" s="477" t="s">
        <v>3716</v>
      </c>
      <c r="K75" s="521">
        <f t="shared" ref="K75" si="67">H75-F75</f>
        <v>23.5</v>
      </c>
      <c r="L75" s="467">
        <f t="shared" ref="L75" si="68">(H75*N75)*0.035%</f>
        <v>252.47250000000003</v>
      </c>
      <c r="M75" s="482">
        <f t="shared" ref="M75" si="69">(K75*N75)-L75</f>
        <v>6797.5275000000001</v>
      </c>
      <c r="N75" s="477">
        <v>300</v>
      </c>
      <c r="O75" s="478" t="s">
        <v>599</v>
      </c>
      <c r="P75" s="469">
        <v>43837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2">
        <v>20</v>
      </c>
      <c r="B76" s="519">
        <v>44204</v>
      </c>
      <c r="C76" s="481"/>
      <c r="D76" s="479" t="s">
        <v>3714</v>
      </c>
      <c r="E76" s="480" t="s">
        <v>600</v>
      </c>
      <c r="F76" s="474">
        <v>506.5</v>
      </c>
      <c r="G76" s="523">
        <v>497</v>
      </c>
      <c r="H76" s="474">
        <v>512</v>
      </c>
      <c r="I76" s="520">
        <v>525</v>
      </c>
      <c r="J76" s="477" t="s">
        <v>3715</v>
      </c>
      <c r="K76" s="521">
        <f t="shared" ref="K76" si="70">H76-F76</f>
        <v>5.5</v>
      </c>
      <c r="L76" s="467">
        <f t="shared" ref="L76:L78" si="71">(H76*N76)*0.035%</f>
        <v>268.8</v>
      </c>
      <c r="M76" s="482">
        <f t="shared" ref="M76:M78" si="72">(K76*N76)-L76</f>
        <v>7981.2</v>
      </c>
      <c r="N76" s="477">
        <v>1500</v>
      </c>
      <c r="O76" s="478" t="s">
        <v>599</v>
      </c>
      <c r="P76" s="537">
        <v>43838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25">
        <v>21</v>
      </c>
      <c r="B77" s="526">
        <v>44204</v>
      </c>
      <c r="C77" s="527"/>
      <c r="D77" s="528" t="s">
        <v>3658</v>
      </c>
      <c r="E77" s="529" t="s">
        <v>3627</v>
      </c>
      <c r="F77" s="530">
        <v>14315</v>
      </c>
      <c r="G77" s="530">
        <v>14410</v>
      </c>
      <c r="H77" s="530">
        <v>14425</v>
      </c>
      <c r="I77" s="531">
        <v>14050</v>
      </c>
      <c r="J77" s="531" t="s">
        <v>3739</v>
      </c>
      <c r="K77" s="532">
        <f>F77-H77</f>
        <v>-110</v>
      </c>
      <c r="L77" s="533">
        <f t="shared" si="71"/>
        <v>378.65625000000006</v>
      </c>
      <c r="M77" s="534">
        <f t="shared" si="72"/>
        <v>-8628.65625</v>
      </c>
      <c r="N77" s="531">
        <v>75</v>
      </c>
      <c r="O77" s="535" t="s">
        <v>663</v>
      </c>
      <c r="P77" s="536">
        <v>43841</v>
      </c>
      <c r="Q77" s="387"/>
      <c r="R77" s="343" t="s">
        <v>602</v>
      </c>
      <c r="S77" s="40"/>
      <c r="Y77" s="40"/>
      <c r="Z77" s="40"/>
    </row>
    <row r="78" spans="1:26" s="393" customFormat="1" ht="13.9" customHeight="1">
      <c r="A78" s="525">
        <v>22</v>
      </c>
      <c r="B78" s="526">
        <v>44204</v>
      </c>
      <c r="C78" s="527"/>
      <c r="D78" s="528" t="s">
        <v>3677</v>
      </c>
      <c r="E78" s="529" t="s">
        <v>600</v>
      </c>
      <c r="F78" s="530">
        <v>636</v>
      </c>
      <c r="G78" s="530">
        <v>625</v>
      </c>
      <c r="H78" s="530">
        <v>625</v>
      </c>
      <c r="I78" s="531">
        <v>655</v>
      </c>
      <c r="J78" s="531" t="s">
        <v>3702</v>
      </c>
      <c r="K78" s="532">
        <f t="shared" ref="K78" si="73">H78-F78</f>
        <v>-11</v>
      </c>
      <c r="L78" s="533">
        <f t="shared" si="71"/>
        <v>262.50000000000006</v>
      </c>
      <c r="M78" s="534">
        <f t="shared" si="72"/>
        <v>-13462.5</v>
      </c>
      <c r="N78" s="531">
        <v>1200</v>
      </c>
      <c r="O78" s="535" t="s">
        <v>663</v>
      </c>
      <c r="P78" s="536">
        <v>43841</v>
      </c>
      <c r="Q78" s="387"/>
      <c r="R78" s="343" t="s">
        <v>3186</v>
      </c>
      <c r="S78" s="40"/>
      <c r="Y78" s="40"/>
      <c r="Z78" s="40"/>
    </row>
    <row r="79" spans="1:26" s="393" customFormat="1" ht="13.9" customHeight="1">
      <c r="A79" s="522">
        <v>23</v>
      </c>
      <c r="B79" s="519">
        <v>44207</v>
      </c>
      <c r="C79" s="481"/>
      <c r="D79" s="479" t="s">
        <v>3689</v>
      </c>
      <c r="E79" s="480" t="s">
        <v>600</v>
      </c>
      <c r="F79" s="474">
        <v>529.5</v>
      </c>
      <c r="G79" s="523">
        <v>521</v>
      </c>
      <c r="H79" s="474">
        <v>535.5</v>
      </c>
      <c r="I79" s="520">
        <v>545</v>
      </c>
      <c r="J79" s="477" t="s">
        <v>3728</v>
      </c>
      <c r="K79" s="521">
        <f t="shared" ref="K79" si="74">H79-F79</f>
        <v>6</v>
      </c>
      <c r="L79" s="467">
        <f t="shared" ref="L79" si="75">(H79*N79)*0.035%</f>
        <v>281.13750000000005</v>
      </c>
      <c r="M79" s="482">
        <f t="shared" ref="M79" si="76">(K79*N79)-L79</f>
        <v>8718.8624999999993</v>
      </c>
      <c r="N79" s="477">
        <v>1500</v>
      </c>
      <c r="O79" s="478" t="s">
        <v>599</v>
      </c>
      <c r="P79" s="537">
        <v>43841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22">
        <v>24</v>
      </c>
      <c r="B80" s="519">
        <v>44207</v>
      </c>
      <c r="C80" s="481"/>
      <c r="D80" s="479" t="s">
        <v>3679</v>
      </c>
      <c r="E80" s="480" t="s">
        <v>600</v>
      </c>
      <c r="F80" s="474">
        <v>937</v>
      </c>
      <c r="G80" s="523">
        <v>920</v>
      </c>
      <c r="H80" s="474">
        <v>947.5</v>
      </c>
      <c r="I80" s="520">
        <v>970</v>
      </c>
      <c r="J80" s="477" t="s">
        <v>3732</v>
      </c>
      <c r="K80" s="521">
        <f t="shared" ref="K80" si="77">H80-F80</f>
        <v>10.5</v>
      </c>
      <c r="L80" s="467">
        <f t="shared" ref="L80" si="78">(H80*N80)*0.035%</f>
        <v>248.71875000000003</v>
      </c>
      <c r="M80" s="482">
        <f t="shared" ref="M80" si="79">(K80*N80)-L80</f>
        <v>7626.28125</v>
      </c>
      <c r="N80" s="477">
        <v>750</v>
      </c>
      <c r="O80" s="478" t="s">
        <v>599</v>
      </c>
      <c r="P80" s="537">
        <v>43841</v>
      </c>
      <c r="Q80" s="387"/>
      <c r="R80" s="343" t="s">
        <v>3186</v>
      </c>
      <c r="S80" s="40"/>
      <c r="Y80" s="40"/>
      <c r="Z80" s="40"/>
    </row>
    <row r="81" spans="1:34" s="393" customFormat="1" ht="13.9" customHeight="1">
      <c r="A81" s="522">
        <v>25</v>
      </c>
      <c r="B81" s="519">
        <v>44207</v>
      </c>
      <c r="C81" s="481"/>
      <c r="D81" s="479" t="s">
        <v>3737</v>
      </c>
      <c r="E81" s="480" t="s">
        <v>600</v>
      </c>
      <c r="F81" s="474">
        <v>907</v>
      </c>
      <c r="G81" s="523">
        <v>895</v>
      </c>
      <c r="H81" s="474">
        <v>917</v>
      </c>
      <c r="I81" s="520" t="s">
        <v>3738</v>
      </c>
      <c r="J81" s="477" t="s">
        <v>3645</v>
      </c>
      <c r="K81" s="521">
        <f t="shared" ref="K81" si="80">H81-F81</f>
        <v>10</v>
      </c>
      <c r="L81" s="467">
        <f t="shared" ref="L81" si="81">(H81*N81)*0.035%</f>
        <v>320.95000000000005</v>
      </c>
      <c r="M81" s="482">
        <f t="shared" ref="M81" si="82">(K81*N81)-L81</f>
        <v>9679.0499999999993</v>
      </c>
      <c r="N81" s="477">
        <v>1000</v>
      </c>
      <c r="O81" s="478" t="s">
        <v>599</v>
      </c>
      <c r="P81" s="537">
        <v>43841</v>
      </c>
      <c r="Q81" s="387"/>
      <c r="R81" s="343" t="s">
        <v>3186</v>
      </c>
      <c r="S81" s="40"/>
      <c r="Y81" s="40"/>
      <c r="Z81" s="40"/>
    </row>
    <row r="82" spans="1:34" s="393" customFormat="1" ht="13.9" customHeight="1">
      <c r="A82" s="507">
        <v>26</v>
      </c>
      <c r="B82" s="508">
        <v>44207</v>
      </c>
      <c r="C82" s="444"/>
      <c r="D82" s="437" t="s">
        <v>3679</v>
      </c>
      <c r="E82" s="438" t="s">
        <v>600</v>
      </c>
      <c r="F82" s="412" t="s">
        <v>3731</v>
      </c>
      <c r="G82" s="412">
        <v>920</v>
      </c>
      <c r="H82" s="412"/>
      <c r="I82" s="376">
        <v>970</v>
      </c>
      <c r="J82" s="509"/>
      <c r="K82" s="513"/>
      <c r="L82" s="514"/>
      <c r="M82" s="510"/>
      <c r="N82" s="509"/>
      <c r="O82" s="511"/>
      <c r="P82" s="512"/>
      <c r="Q82" s="387"/>
      <c r="R82" s="343" t="s">
        <v>602</v>
      </c>
      <c r="S82" s="40"/>
      <c r="Y82" s="40"/>
      <c r="Z82" s="40"/>
    </row>
    <row r="83" spans="1:34" s="393" customFormat="1" ht="13.9" customHeight="1">
      <c r="A83" s="507">
        <v>27</v>
      </c>
      <c r="B83" s="508">
        <v>44207</v>
      </c>
      <c r="C83" s="444"/>
      <c r="D83" s="437" t="s">
        <v>3689</v>
      </c>
      <c r="E83" s="438" t="s">
        <v>600</v>
      </c>
      <c r="F83" s="412" t="s">
        <v>3736</v>
      </c>
      <c r="G83" s="412">
        <v>518</v>
      </c>
      <c r="H83" s="412"/>
      <c r="I83" s="376">
        <v>544</v>
      </c>
      <c r="J83" s="509"/>
      <c r="K83" s="513"/>
      <c r="L83" s="514"/>
      <c r="M83" s="510"/>
      <c r="N83" s="509"/>
      <c r="O83" s="511"/>
      <c r="P83" s="512"/>
      <c r="Q83" s="387"/>
      <c r="R83" s="343" t="s">
        <v>3186</v>
      </c>
      <c r="S83" s="40"/>
      <c r="Y83" s="40"/>
      <c r="Z83" s="40"/>
    </row>
    <row r="84" spans="1:34" s="393" customFormat="1" ht="13.9" customHeight="1">
      <c r="A84" s="507">
        <v>28</v>
      </c>
      <c r="B84" s="508">
        <v>44208</v>
      </c>
      <c r="C84" s="444"/>
      <c r="D84" s="437" t="s">
        <v>3770</v>
      </c>
      <c r="E84" s="438" t="s">
        <v>600</v>
      </c>
      <c r="F84" s="412" t="s">
        <v>3771</v>
      </c>
      <c r="G84" s="412">
        <v>289</v>
      </c>
      <c r="H84" s="412"/>
      <c r="I84" s="376">
        <v>304</v>
      </c>
      <c r="J84" s="509"/>
      <c r="K84" s="513"/>
      <c r="L84" s="514"/>
      <c r="M84" s="510"/>
      <c r="N84" s="509"/>
      <c r="O84" s="511"/>
      <c r="P84" s="512"/>
      <c r="Q84" s="387"/>
      <c r="R84" s="343" t="s">
        <v>3186</v>
      </c>
      <c r="S84" s="40"/>
      <c r="Y84" s="40"/>
      <c r="Z84" s="40"/>
    </row>
    <row r="85" spans="1:34" s="393" customFormat="1" ht="13.9" customHeight="1">
      <c r="A85" s="507"/>
      <c r="B85" s="508"/>
      <c r="C85" s="444"/>
      <c r="D85" s="437"/>
      <c r="E85" s="438"/>
      <c r="F85" s="412"/>
      <c r="G85" s="412"/>
      <c r="H85" s="412"/>
      <c r="I85" s="376"/>
      <c r="J85" s="509"/>
      <c r="K85" s="513"/>
      <c r="L85" s="514"/>
      <c r="M85" s="510"/>
      <c r="N85" s="509"/>
      <c r="O85" s="511"/>
      <c r="P85" s="512"/>
      <c r="Q85" s="387"/>
      <c r="R85" s="343"/>
      <c r="S85" s="40"/>
      <c r="Y85" s="40"/>
      <c r="Z85" s="40"/>
    </row>
    <row r="86" spans="1:34" s="393" customFormat="1" ht="13.9" customHeight="1">
      <c r="A86" s="507"/>
      <c r="B86" s="508"/>
      <c r="C86" s="444"/>
      <c r="D86" s="437"/>
      <c r="E86" s="438"/>
      <c r="F86" s="412"/>
      <c r="G86" s="412"/>
      <c r="H86" s="412"/>
      <c r="I86" s="376"/>
      <c r="J86" s="509"/>
      <c r="K86" s="513"/>
      <c r="L86" s="514"/>
      <c r="M86" s="510"/>
      <c r="N86" s="509"/>
      <c r="O86" s="511"/>
      <c r="P86" s="512"/>
      <c r="Q86" s="387"/>
      <c r="R86" s="343"/>
      <c r="S86" s="40"/>
      <c r="Y86" s="40"/>
      <c r="Z86" s="40"/>
    </row>
    <row r="87" spans="1:34" s="393" customFormat="1" ht="13.9" customHeight="1">
      <c r="A87" s="507"/>
      <c r="B87" s="508"/>
      <c r="C87" s="444"/>
      <c r="D87" s="437"/>
      <c r="E87" s="438"/>
      <c r="F87" s="412"/>
      <c r="G87" s="412"/>
      <c r="H87" s="412"/>
      <c r="I87" s="376"/>
      <c r="J87" s="509"/>
      <c r="K87" s="513"/>
      <c r="L87" s="514"/>
      <c r="M87" s="510"/>
      <c r="N87" s="509"/>
      <c r="O87" s="511"/>
      <c r="P87" s="512"/>
      <c r="Q87" s="387"/>
      <c r="R87" s="343"/>
      <c r="S87" s="40"/>
      <c r="Y87" s="40"/>
      <c r="Z87" s="40"/>
    </row>
    <row r="88" spans="1:34" s="393" customFormat="1" ht="13.9" customHeight="1">
      <c r="A88" s="445"/>
      <c r="B88" s="443"/>
      <c r="C88" s="444"/>
      <c r="D88" s="437"/>
      <c r="E88" s="438"/>
      <c r="F88" s="412"/>
      <c r="G88" s="412"/>
      <c r="H88" s="412"/>
      <c r="I88" s="376"/>
      <c r="J88" s="376"/>
      <c r="K88" s="376"/>
      <c r="L88" s="376"/>
      <c r="M88" s="376"/>
      <c r="N88" s="376"/>
      <c r="O88" s="376"/>
      <c r="P88" s="376"/>
      <c r="Q88" s="387"/>
      <c r="R88" s="343"/>
      <c r="S88" s="40"/>
      <c r="Y88" s="40"/>
      <c r="Z88" s="40"/>
    </row>
    <row r="89" spans="1:34" s="393" customFormat="1" ht="13.9" customHeight="1">
      <c r="A89" s="455"/>
      <c r="B89" s="449"/>
      <c r="C89" s="456"/>
      <c r="D89" s="457"/>
      <c r="E89" s="377"/>
      <c r="F89" s="424"/>
      <c r="G89" s="424"/>
      <c r="H89" s="424"/>
      <c r="I89" s="420"/>
      <c r="J89" s="420"/>
      <c r="K89" s="420"/>
      <c r="L89" s="420"/>
      <c r="M89" s="420"/>
      <c r="N89" s="420"/>
      <c r="O89" s="420"/>
      <c r="P89" s="420"/>
      <c r="Q89" s="387"/>
      <c r="R89" s="343"/>
      <c r="S89" s="40"/>
      <c r="Y89" s="40"/>
      <c r="Z89" s="40"/>
    </row>
    <row r="90" spans="1:34" s="6" customFormat="1">
      <c r="A90" s="44"/>
      <c r="B90" s="45"/>
      <c r="C90" s="46"/>
      <c r="D90" s="47"/>
      <c r="E90" s="48"/>
      <c r="F90" s="49"/>
      <c r="G90" s="49"/>
      <c r="H90" s="49"/>
      <c r="I90" s="49"/>
      <c r="J90" s="17"/>
      <c r="K90" s="91"/>
      <c r="L90" s="91"/>
      <c r="M90" s="17"/>
      <c r="N90" s="16"/>
      <c r="O90" s="92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5">
      <c r="A91" s="50" t="s">
        <v>616</v>
      </c>
      <c r="B91" s="50"/>
      <c r="C91" s="50"/>
      <c r="D91" s="50"/>
      <c r="E91" s="51"/>
      <c r="F91" s="49"/>
      <c r="G91" s="49"/>
      <c r="H91" s="49"/>
      <c r="I91" s="49"/>
      <c r="J91" s="53"/>
      <c r="K91" s="12"/>
      <c r="L91" s="12"/>
      <c r="M91" s="12"/>
      <c r="N91" s="11"/>
      <c r="O91" s="53"/>
      <c r="P91" s="5"/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38.25">
      <c r="A92" s="21" t="s">
        <v>16</v>
      </c>
      <c r="B92" s="21" t="s">
        <v>575</v>
      </c>
      <c r="C92" s="21"/>
      <c r="D92" s="22" t="s">
        <v>588</v>
      </c>
      <c r="E92" s="21" t="s">
        <v>589</v>
      </c>
      <c r="F92" s="21" t="s">
        <v>590</v>
      </c>
      <c r="G92" s="52" t="s">
        <v>609</v>
      </c>
      <c r="H92" s="21" t="s">
        <v>592</v>
      </c>
      <c r="I92" s="21" t="s">
        <v>593</v>
      </c>
      <c r="J92" s="20" t="s">
        <v>594</v>
      </c>
      <c r="K92" s="20" t="s">
        <v>617</v>
      </c>
      <c r="L92" s="63" t="s">
        <v>3630</v>
      </c>
      <c r="M92" s="77" t="s">
        <v>611</v>
      </c>
      <c r="N92" s="21" t="s">
        <v>612</v>
      </c>
      <c r="O92" s="21" t="s">
        <v>597</v>
      </c>
      <c r="P92" s="22" t="s">
        <v>598</v>
      </c>
      <c r="Q92" s="4"/>
      <c r="R92" s="17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40" customFormat="1" ht="14.25">
      <c r="A93" s="522">
        <v>1</v>
      </c>
      <c r="B93" s="471">
        <v>44201</v>
      </c>
      <c r="C93" s="481"/>
      <c r="D93" s="479" t="s">
        <v>3691</v>
      </c>
      <c r="E93" s="480" t="s">
        <v>600</v>
      </c>
      <c r="F93" s="474">
        <v>74</v>
      </c>
      <c r="G93" s="474">
        <v>30</v>
      </c>
      <c r="H93" s="474">
        <v>89</v>
      </c>
      <c r="I93" s="477">
        <v>140</v>
      </c>
      <c r="J93" s="477" t="s">
        <v>3692</v>
      </c>
      <c r="K93" s="477">
        <f>H93-F93</f>
        <v>15</v>
      </c>
      <c r="L93" s="547">
        <v>100</v>
      </c>
      <c r="M93" s="477">
        <f>(K93*N93)-L93</f>
        <v>1025</v>
      </c>
      <c r="N93" s="477">
        <v>75</v>
      </c>
      <c r="O93" s="478" t="s">
        <v>599</v>
      </c>
      <c r="P93" s="537">
        <v>43835</v>
      </c>
      <c r="Q93" s="387"/>
      <c r="R93" s="343" t="s">
        <v>3186</v>
      </c>
      <c r="Z93" s="393"/>
      <c r="AA93" s="393"/>
      <c r="AB93" s="393"/>
      <c r="AC93" s="393"/>
      <c r="AD93" s="393"/>
      <c r="AE93" s="393"/>
      <c r="AF93" s="393"/>
      <c r="AG93" s="393"/>
      <c r="AH93" s="393"/>
    </row>
    <row r="94" spans="1:34" s="40" customFormat="1" ht="14.25">
      <c r="A94" s="525">
        <v>2</v>
      </c>
      <c r="B94" s="526">
        <v>44201</v>
      </c>
      <c r="C94" s="527"/>
      <c r="D94" s="528" t="s">
        <v>3691</v>
      </c>
      <c r="E94" s="529" t="s">
        <v>600</v>
      </c>
      <c r="F94" s="530">
        <v>61</v>
      </c>
      <c r="G94" s="530">
        <v>30</v>
      </c>
      <c r="H94" s="530">
        <v>30</v>
      </c>
      <c r="I94" s="531">
        <v>120</v>
      </c>
      <c r="J94" s="531" t="s">
        <v>3695</v>
      </c>
      <c r="K94" s="531">
        <f>H94-F94</f>
        <v>-31</v>
      </c>
      <c r="L94" s="548">
        <v>100</v>
      </c>
      <c r="M94" s="534">
        <f>(K94*N94)-L94</f>
        <v>-2425</v>
      </c>
      <c r="N94" s="531">
        <v>75</v>
      </c>
      <c r="O94" s="535" t="s">
        <v>663</v>
      </c>
      <c r="P94" s="536">
        <v>43836</v>
      </c>
      <c r="Q94" s="387"/>
      <c r="R94" s="343" t="s">
        <v>3186</v>
      </c>
      <c r="Z94" s="393"/>
      <c r="AA94" s="393"/>
      <c r="AB94" s="393"/>
      <c r="AC94" s="393"/>
      <c r="AD94" s="393"/>
      <c r="AE94" s="393"/>
      <c r="AF94" s="393"/>
      <c r="AG94" s="393"/>
      <c r="AH94" s="393"/>
    </row>
    <row r="95" spans="1:34" s="40" customFormat="1" ht="14.25">
      <c r="A95" s="522">
        <v>3</v>
      </c>
      <c r="B95" s="471">
        <v>44203</v>
      </c>
      <c r="C95" s="481"/>
      <c r="D95" s="479" t="s">
        <v>3704</v>
      </c>
      <c r="E95" s="480" t="s">
        <v>600</v>
      </c>
      <c r="F95" s="474">
        <v>51</v>
      </c>
      <c r="G95" s="474">
        <v>35</v>
      </c>
      <c r="H95" s="474">
        <v>57</v>
      </c>
      <c r="I95" s="477" t="s">
        <v>3705</v>
      </c>
      <c r="J95" s="477" t="s">
        <v>3728</v>
      </c>
      <c r="K95" s="477">
        <f>H95-F95</f>
        <v>6</v>
      </c>
      <c r="L95" s="547">
        <v>100</v>
      </c>
      <c r="M95" s="477">
        <f>(K95*N95)-L95</f>
        <v>1700</v>
      </c>
      <c r="N95" s="477">
        <v>300</v>
      </c>
      <c r="O95" s="478" t="s">
        <v>599</v>
      </c>
      <c r="P95" s="469">
        <v>43841</v>
      </c>
      <c r="Q95" s="387"/>
      <c r="R95" s="343" t="s">
        <v>3186</v>
      </c>
      <c r="Z95" s="393"/>
      <c r="AA95" s="393"/>
      <c r="AB95" s="393"/>
      <c r="AC95" s="393"/>
      <c r="AD95" s="393"/>
      <c r="AE95" s="393"/>
      <c r="AF95" s="393"/>
      <c r="AG95" s="393"/>
      <c r="AH95" s="393"/>
    </row>
    <row r="96" spans="1:34" s="40" customFormat="1" ht="14.25">
      <c r="A96" s="550">
        <v>4</v>
      </c>
      <c r="B96" s="471">
        <v>44203</v>
      </c>
      <c r="C96" s="481"/>
      <c r="D96" s="479" t="s">
        <v>3706</v>
      </c>
      <c r="E96" s="480" t="s">
        <v>600</v>
      </c>
      <c r="F96" s="474">
        <v>17</v>
      </c>
      <c r="G96" s="474"/>
      <c r="H96" s="474">
        <v>33.5</v>
      </c>
      <c r="I96" s="477">
        <v>50</v>
      </c>
      <c r="J96" s="477" t="s">
        <v>3707</v>
      </c>
      <c r="K96" s="477">
        <f>H96-F96</f>
        <v>16.5</v>
      </c>
      <c r="L96" s="547">
        <v>100</v>
      </c>
      <c r="M96" s="477">
        <f>(K96*N96)-L96</f>
        <v>1137.5</v>
      </c>
      <c r="N96" s="477">
        <v>75</v>
      </c>
      <c r="O96" s="478" t="s">
        <v>599</v>
      </c>
      <c r="P96" s="537">
        <v>43837</v>
      </c>
      <c r="Q96" s="387"/>
      <c r="R96" s="343" t="s">
        <v>3186</v>
      </c>
      <c r="Z96" s="393"/>
      <c r="AA96" s="393"/>
      <c r="AB96" s="393"/>
      <c r="AC96" s="393"/>
      <c r="AD96" s="393"/>
      <c r="AE96" s="393"/>
      <c r="AF96" s="393"/>
      <c r="AG96" s="393"/>
      <c r="AH96" s="393"/>
    </row>
    <row r="97" spans="1:34" s="40" customFormat="1" ht="14.25">
      <c r="A97" s="550">
        <v>5</v>
      </c>
      <c r="B97" s="471">
        <v>44207</v>
      </c>
      <c r="C97" s="481"/>
      <c r="D97" s="479" t="s">
        <v>3729</v>
      </c>
      <c r="E97" s="480" t="s">
        <v>600</v>
      </c>
      <c r="F97" s="474">
        <v>13.25</v>
      </c>
      <c r="G97" s="474">
        <v>9</v>
      </c>
      <c r="H97" s="474">
        <v>15</v>
      </c>
      <c r="I97" s="477" t="s">
        <v>3730</v>
      </c>
      <c r="J97" s="477" t="s">
        <v>3752</v>
      </c>
      <c r="K97" s="477">
        <f>H97-F97</f>
        <v>1.75</v>
      </c>
      <c r="L97" s="547">
        <v>100</v>
      </c>
      <c r="M97" s="477">
        <f>(K97*N97)-L97</f>
        <v>2000</v>
      </c>
      <c r="N97" s="477">
        <v>1200</v>
      </c>
      <c r="O97" s="478" t="s">
        <v>599</v>
      </c>
      <c r="P97" s="469">
        <v>43842</v>
      </c>
      <c r="Q97" s="387"/>
      <c r="R97" s="343" t="s">
        <v>602</v>
      </c>
      <c r="Z97" s="393"/>
      <c r="AA97" s="393"/>
      <c r="AB97" s="393"/>
      <c r="AC97" s="393"/>
      <c r="AD97" s="393"/>
      <c r="AE97" s="393"/>
      <c r="AF97" s="393"/>
      <c r="AG97" s="393"/>
      <c r="AH97" s="393"/>
    </row>
    <row r="98" spans="1:34" s="40" customFormat="1" ht="14.25">
      <c r="A98" s="445">
        <v>6</v>
      </c>
      <c r="B98" s="443">
        <v>44208</v>
      </c>
      <c r="C98" s="444"/>
      <c r="D98" s="437" t="s">
        <v>3757</v>
      </c>
      <c r="E98" s="438" t="s">
        <v>600</v>
      </c>
      <c r="F98" s="412" t="s">
        <v>3758</v>
      </c>
      <c r="G98" s="412">
        <v>29</v>
      </c>
      <c r="H98" s="412"/>
      <c r="I98" s="376">
        <v>70</v>
      </c>
      <c r="J98" s="376" t="s">
        <v>601</v>
      </c>
      <c r="K98" s="376"/>
      <c r="L98" s="429"/>
      <c r="M98" s="376"/>
      <c r="N98" s="376"/>
      <c r="O98" s="404"/>
      <c r="P98" s="418"/>
      <c r="Q98" s="387"/>
      <c r="R98" s="343" t="s">
        <v>3186</v>
      </c>
      <c r="Z98" s="393"/>
      <c r="AA98" s="393"/>
      <c r="AB98" s="393"/>
      <c r="AC98" s="393"/>
      <c r="AD98" s="393"/>
      <c r="AE98" s="393"/>
      <c r="AF98" s="393"/>
      <c r="AG98" s="393"/>
      <c r="AH98" s="393"/>
    </row>
    <row r="99" spans="1:34" s="40" customFormat="1" ht="14.25">
      <c r="A99" s="445">
        <v>7</v>
      </c>
      <c r="B99" s="443">
        <v>44208</v>
      </c>
      <c r="C99" s="444"/>
      <c r="D99" s="437" t="s">
        <v>3729</v>
      </c>
      <c r="E99" s="438" t="s">
        <v>600</v>
      </c>
      <c r="F99" s="412" t="s">
        <v>3751</v>
      </c>
      <c r="G99" s="412">
        <v>8</v>
      </c>
      <c r="H99" s="412"/>
      <c r="I99" s="376" t="s">
        <v>3730</v>
      </c>
      <c r="J99" s="376" t="s">
        <v>601</v>
      </c>
      <c r="K99" s="376"/>
      <c r="L99" s="429"/>
      <c r="M99" s="376"/>
      <c r="N99" s="376"/>
      <c r="O99" s="404"/>
      <c r="P99" s="418"/>
      <c r="Q99" s="387"/>
      <c r="R99" s="343" t="s">
        <v>602</v>
      </c>
      <c r="Z99" s="393"/>
      <c r="AA99" s="393"/>
      <c r="AB99" s="393"/>
      <c r="AC99" s="393"/>
      <c r="AD99" s="393"/>
      <c r="AE99" s="393"/>
      <c r="AF99" s="393"/>
      <c r="AG99" s="393"/>
      <c r="AH99" s="393"/>
    </row>
    <row r="100" spans="1:34" s="40" customFormat="1" ht="14.25">
      <c r="A100" s="445">
        <v>8</v>
      </c>
      <c r="B100" s="443">
        <v>44208</v>
      </c>
      <c r="C100" s="444"/>
      <c r="D100" s="437" t="s">
        <v>3759</v>
      </c>
      <c r="E100" s="438" t="s">
        <v>600</v>
      </c>
      <c r="F100" s="412" t="s">
        <v>3760</v>
      </c>
      <c r="G100" s="412">
        <v>30</v>
      </c>
      <c r="H100" s="412"/>
      <c r="I100" s="376">
        <v>150</v>
      </c>
      <c r="J100" s="376" t="s">
        <v>601</v>
      </c>
      <c r="K100" s="376"/>
      <c r="L100" s="429"/>
      <c r="M100" s="376"/>
      <c r="N100" s="376"/>
      <c r="O100" s="404"/>
      <c r="P100" s="418"/>
      <c r="Q100" s="387"/>
      <c r="R100" s="343" t="s">
        <v>602</v>
      </c>
      <c r="Z100" s="393"/>
      <c r="AA100" s="393"/>
      <c r="AB100" s="393"/>
      <c r="AC100" s="393"/>
      <c r="AD100" s="393"/>
      <c r="AE100" s="393"/>
      <c r="AF100" s="393"/>
      <c r="AG100" s="393"/>
      <c r="AH100" s="393"/>
    </row>
    <row r="101" spans="1:34" s="40" customFormat="1" ht="14.25">
      <c r="A101" s="550">
        <v>9</v>
      </c>
      <c r="B101" s="471">
        <v>44208</v>
      </c>
      <c r="C101" s="481"/>
      <c r="D101" s="479" t="s">
        <v>3768</v>
      </c>
      <c r="E101" s="480" t="s">
        <v>600</v>
      </c>
      <c r="F101" s="474">
        <v>7.2</v>
      </c>
      <c r="G101" s="474">
        <v>5.7</v>
      </c>
      <c r="H101" s="474">
        <v>8.1</v>
      </c>
      <c r="I101" s="477">
        <v>12</v>
      </c>
      <c r="J101" s="477" t="s">
        <v>3769</v>
      </c>
      <c r="K101" s="477">
        <f>H101-F101</f>
        <v>0.89999999999999947</v>
      </c>
      <c r="L101" s="547">
        <v>100</v>
      </c>
      <c r="M101" s="477">
        <f>(K101*N101)-L101</f>
        <v>2599.9999999999982</v>
      </c>
      <c r="N101" s="477">
        <v>3000</v>
      </c>
      <c r="O101" s="478" t="s">
        <v>599</v>
      </c>
      <c r="P101" s="537">
        <v>43842</v>
      </c>
      <c r="Q101" s="387"/>
      <c r="R101" s="343" t="s">
        <v>3186</v>
      </c>
      <c r="Z101" s="393"/>
      <c r="AA101" s="393"/>
      <c r="AB101" s="393"/>
      <c r="AC101" s="393"/>
      <c r="AD101" s="393"/>
      <c r="AE101" s="393"/>
      <c r="AF101" s="393"/>
      <c r="AG101" s="393"/>
      <c r="AH101" s="393"/>
    </row>
    <row r="102" spans="1:34" s="40" customFormat="1" ht="14.25">
      <c r="A102" s="445"/>
      <c r="B102" s="443"/>
      <c r="C102" s="444"/>
      <c r="D102" s="437"/>
      <c r="E102" s="438"/>
      <c r="F102" s="412"/>
      <c r="G102" s="412"/>
      <c r="H102" s="412"/>
      <c r="I102" s="376"/>
      <c r="J102" s="376"/>
      <c r="K102" s="376"/>
      <c r="L102" s="429"/>
      <c r="M102" s="376"/>
      <c r="N102" s="376"/>
      <c r="O102" s="404"/>
      <c r="P102" s="418"/>
      <c r="Q102" s="387"/>
      <c r="R102" s="343"/>
      <c r="Z102" s="393"/>
      <c r="AA102" s="393"/>
      <c r="AB102" s="393"/>
      <c r="AC102" s="393"/>
      <c r="AD102" s="393"/>
      <c r="AE102" s="393"/>
      <c r="AF102" s="393"/>
      <c r="AG102" s="393"/>
      <c r="AH102" s="393"/>
    </row>
    <row r="103" spans="1:34" s="40" customFormat="1" ht="14.25">
      <c r="A103" s="445"/>
      <c r="B103" s="443"/>
      <c r="C103" s="444"/>
      <c r="D103" s="437"/>
      <c r="E103" s="438"/>
      <c r="F103" s="412"/>
      <c r="G103" s="412"/>
      <c r="H103" s="412"/>
      <c r="I103" s="376"/>
      <c r="J103" s="376"/>
      <c r="K103" s="376"/>
      <c r="L103" s="429"/>
      <c r="M103" s="549"/>
      <c r="N103" s="376"/>
      <c r="O103" s="404"/>
      <c r="P103" s="418"/>
      <c r="Q103" s="387"/>
      <c r="R103" s="343"/>
      <c r="Z103" s="393"/>
      <c r="AA103" s="393"/>
      <c r="AB103" s="393"/>
      <c r="AC103" s="393"/>
      <c r="AD103" s="393"/>
      <c r="AE103" s="393"/>
      <c r="AF103" s="393"/>
      <c r="AG103" s="393"/>
      <c r="AH103" s="393"/>
    </row>
    <row r="104" spans="1:34" s="40" customFormat="1" ht="14.25">
      <c r="A104" s="36"/>
      <c r="B104" s="422"/>
      <c r="C104" s="422"/>
      <c r="D104" s="423"/>
      <c r="E104" s="424"/>
      <c r="F104" s="424"/>
      <c r="G104" s="425"/>
      <c r="H104" s="425"/>
      <c r="I104" s="424"/>
      <c r="J104" s="420"/>
      <c r="K104" s="420"/>
      <c r="L104" s="420"/>
      <c r="M104" s="420"/>
      <c r="N104" s="420"/>
      <c r="O104" s="420"/>
      <c r="P104" s="420"/>
      <c r="Q104" s="387"/>
      <c r="R104" s="343"/>
      <c r="Z104" s="393"/>
      <c r="AA104" s="393"/>
      <c r="AB104" s="393"/>
      <c r="AC104" s="393"/>
      <c r="AD104" s="393"/>
      <c r="AE104" s="393"/>
      <c r="AF104" s="393"/>
      <c r="AG104" s="393"/>
      <c r="AH104" s="393"/>
    </row>
    <row r="105" spans="1:34" s="40" customFormat="1" ht="14.25">
      <c r="A105" s="36"/>
      <c r="B105" s="422"/>
      <c r="C105" s="422"/>
      <c r="D105" s="423"/>
      <c r="E105" s="424"/>
      <c r="F105" s="424"/>
      <c r="G105" s="425"/>
      <c r="H105" s="425"/>
      <c r="I105" s="424"/>
      <c r="J105" s="420"/>
      <c r="K105" s="420"/>
      <c r="L105" s="420"/>
      <c r="M105" s="420"/>
      <c r="N105" s="420"/>
      <c r="O105" s="420"/>
      <c r="P105" s="420"/>
      <c r="Q105" s="387"/>
      <c r="R105" s="343"/>
      <c r="Z105" s="393"/>
      <c r="AA105" s="393"/>
      <c r="AB105" s="393"/>
      <c r="AC105" s="393"/>
      <c r="AD105" s="393"/>
      <c r="AE105" s="393"/>
      <c r="AF105" s="393"/>
      <c r="AG105" s="393"/>
      <c r="AH105" s="393"/>
    </row>
    <row r="106" spans="1:34" s="40" customFormat="1" ht="14.25">
      <c r="A106" s="36"/>
      <c r="B106" s="422"/>
      <c r="C106" s="422"/>
      <c r="D106" s="423"/>
      <c r="E106" s="424"/>
      <c r="F106" s="424"/>
      <c r="G106" s="425"/>
      <c r="H106" s="425"/>
      <c r="I106" s="424"/>
      <c r="J106" s="420"/>
      <c r="K106" s="420"/>
      <c r="L106" s="420"/>
      <c r="M106" s="420"/>
      <c r="N106" s="420"/>
      <c r="O106" s="426"/>
      <c r="P106" s="420"/>
      <c r="Q106" s="387"/>
      <c r="R106" s="343"/>
      <c r="Z106" s="393"/>
      <c r="AA106" s="393"/>
      <c r="AB106" s="393"/>
      <c r="AC106" s="393"/>
      <c r="AD106" s="393"/>
      <c r="AE106" s="393"/>
      <c r="AF106" s="393"/>
      <c r="AG106" s="393"/>
      <c r="AH106" s="393"/>
    </row>
    <row r="107" spans="1:34" s="40" customFormat="1" ht="14.25">
      <c r="A107" s="377"/>
      <c r="B107" s="378"/>
      <c r="C107" s="378"/>
      <c r="D107" s="379"/>
      <c r="E107" s="377"/>
      <c r="F107" s="394"/>
      <c r="G107" s="377"/>
      <c r="H107" s="377"/>
      <c r="I107" s="377"/>
      <c r="J107" s="378"/>
      <c r="K107" s="395"/>
      <c r="L107" s="377"/>
      <c r="M107" s="377"/>
      <c r="N107" s="377"/>
      <c r="O107" s="396"/>
      <c r="P107" s="387"/>
      <c r="Q107" s="387"/>
      <c r="R107" s="343"/>
      <c r="Z107" s="393"/>
      <c r="AA107" s="393"/>
      <c r="AB107" s="393"/>
      <c r="AC107" s="393"/>
      <c r="AD107" s="393"/>
      <c r="AE107" s="393"/>
      <c r="AF107" s="393"/>
      <c r="AG107" s="393"/>
      <c r="AH107" s="393"/>
    </row>
    <row r="108" spans="1:34" ht="15">
      <c r="A108" s="99" t="s">
        <v>618</v>
      </c>
      <c r="B108" s="100"/>
      <c r="C108" s="100"/>
      <c r="D108" s="101"/>
      <c r="E108" s="34"/>
      <c r="F108" s="32"/>
      <c r="G108" s="32"/>
      <c r="H108" s="73"/>
      <c r="I108" s="119"/>
      <c r="J108" s="120"/>
      <c r="K108" s="17"/>
      <c r="L108" s="17"/>
      <c r="M108" s="17"/>
      <c r="N108" s="11"/>
      <c r="O108" s="53"/>
      <c r="Q108" s="95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4" ht="38.25">
      <c r="A109" s="20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21" t="s">
        <v>591</v>
      </c>
      <c r="H109" s="21" t="s">
        <v>592</v>
      </c>
      <c r="I109" s="21" t="s">
        <v>593</v>
      </c>
      <c r="J109" s="20" t="s">
        <v>594</v>
      </c>
      <c r="K109" s="62" t="s">
        <v>610</v>
      </c>
      <c r="L109" s="417" t="s">
        <v>3630</v>
      </c>
      <c r="M109" s="63" t="s">
        <v>3629</v>
      </c>
      <c r="N109" s="21" t="s">
        <v>597</v>
      </c>
      <c r="O109" s="78" t="s">
        <v>598</v>
      </c>
      <c r="P109" s="97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 s="393" customFormat="1" ht="14.25">
      <c r="A110" s="382">
        <v>1</v>
      </c>
      <c r="B110" s="397">
        <v>44203</v>
      </c>
      <c r="C110" s="398"/>
      <c r="D110" s="409" t="s">
        <v>515</v>
      </c>
      <c r="E110" s="402" t="s">
        <v>600</v>
      </c>
      <c r="F110" s="412" t="s">
        <v>3700</v>
      </c>
      <c r="G110" s="407">
        <v>385</v>
      </c>
      <c r="H110" s="412"/>
      <c r="I110" s="399" t="s">
        <v>3701</v>
      </c>
      <c r="J110" s="439" t="s">
        <v>601</v>
      </c>
      <c r="K110" s="439"/>
      <c r="L110" s="440"/>
      <c r="M110" s="427"/>
      <c r="N110" s="403"/>
      <c r="O110" s="434"/>
      <c r="P110" s="98"/>
      <c r="Q110" s="441"/>
      <c r="R110" s="490" t="s">
        <v>602</v>
      </c>
      <c r="S110" s="435"/>
      <c r="T110" s="435"/>
      <c r="U110" s="435"/>
      <c r="V110" s="435"/>
      <c r="W110" s="435"/>
      <c r="X110" s="435"/>
      <c r="Y110" s="435"/>
      <c r="Z110" s="435"/>
    </row>
    <row r="111" spans="1:34" s="393" customFormat="1" ht="14.25">
      <c r="A111" s="382">
        <v>2</v>
      </c>
      <c r="B111" s="397">
        <v>44204</v>
      </c>
      <c r="C111" s="398"/>
      <c r="D111" s="409" t="s">
        <v>754</v>
      </c>
      <c r="E111" s="402" t="s">
        <v>600</v>
      </c>
      <c r="F111" s="412" t="s">
        <v>3711</v>
      </c>
      <c r="G111" s="407">
        <v>283</v>
      </c>
      <c r="H111" s="412"/>
      <c r="I111" s="399" t="s">
        <v>3712</v>
      </c>
      <c r="J111" s="439" t="s">
        <v>601</v>
      </c>
      <c r="K111" s="439"/>
      <c r="L111" s="440"/>
      <c r="M111" s="427"/>
      <c r="N111" s="403"/>
      <c r="O111" s="434"/>
      <c r="P111" s="98"/>
      <c r="Q111" s="441"/>
      <c r="R111" s="490" t="s">
        <v>602</v>
      </c>
      <c r="S111" s="435"/>
      <c r="T111" s="435"/>
      <c r="U111" s="435"/>
      <c r="V111" s="435"/>
      <c r="W111" s="435"/>
      <c r="X111" s="435"/>
      <c r="Y111" s="435"/>
      <c r="Z111" s="435"/>
    </row>
    <row r="112" spans="1:34" s="8" customFormat="1">
      <c r="A112" s="388"/>
      <c r="B112" s="389"/>
      <c r="C112" s="390"/>
      <c r="D112" s="391"/>
      <c r="E112" s="421"/>
      <c r="F112" s="421"/>
      <c r="G112" s="488"/>
      <c r="H112" s="488"/>
      <c r="I112" s="421"/>
      <c r="J112" s="489"/>
      <c r="K112" s="484"/>
      <c r="L112" s="485"/>
      <c r="M112" s="486"/>
      <c r="N112" s="487"/>
      <c r="O112" s="392"/>
      <c r="P112" s="123"/>
      <c r="Q112"/>
      <c r="R112" s="94"/>
      <c r="T112" s="57"/>
      <c r="U112" s="57"/>
      <c r="V112" s="57"/>
      <c r="W112" s="57"/>
      <c r="X112" s="57"/>
      <c r="Y112" s="57"/>
      <c r="Z112" s="57"/>
    </row>
    <row r="113" spans="1:29">
      <c r="A113" s="23" t="s">
        <v>603</v>
      </c>
      <c r="B113" s="23"/>
      <c r="C113" s="23"/>
      <c r="D113" s="23"/>
      <c r="E113" s="5"/>
      <c r="F113" s="30" t="s">
        <v>605</v>
      </c>
      <c r="G113" s="82"/>
      <c r="H113" s="82"/>
      <c r="I113" s="38"/>
      <c r="J113" s="85"/>
      <c r="K113" s="83"/>
      <c r="L113" s="84"/>
      <c r="M113" s="85"/>
      <c r="N113" s="86"/>
      <c r="O113" s="124"/>
      <c r="P113" s="11"/>
      <c r="Q113" s="16"/>
      <c r="R113" s="96"/>
      <c r="S113" s="16"/>
      <c r="T113" s="16"/>
      <c r="U113" s="16"/>
      <c r="V113" s="16"/>
      <c r="W113" s="16"/>
      <c r="X113" s="16"/>
      <c r="Y113" s="16"/>
    </row>
    <row r="114" spans="1:29">
      <c r="A114" s="29" t="s">
        <v>604</v>
      </c>
      <c r="B114" s="23"/>
      <c r="C114" s="23"/>
      <c r="D114" s="23"/>
      <c r="E114" s="32"/>
      <c r="F114" s="30" t="s">
        <v>607</v>
      </c>
      <c r="G114" s="12"/>
      <c r="H114" s="12"/>
      <c r="I114" s="12"/>
      <c r="J114" s="53"/>
      <c r="K114" s="12"/>
      <c r="L114" s="12"/>
      <c r="M114" s="12"/>
      <c r="N114" s="11"/>
      <c r="O114" s="53"/>
      <c r="Q114" s="7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9">
      <c r="A115" s="29"/>
      <c r="B115" s="23"/>
      <c r="C115" s="23"/>
      <c r="D115" s="23"/>
      <c r="E115" s="32"/>
      <c r="F115" s="30"/>
      <c r="G115" s="12"/>
      <c r="H115" s="12"/>
      <c r="I115" s="12"/>
      <c r="J115" s="53"/>
      <c r="K115" s="12"/>
      <c r="L115" s="12"/>
      <c r="M115" s="12"/>
      <c r="N115" s="11"/>
      <c r="O115" s="53"/>
      <c r="Q115" s="7"/>
      <c r="R115" s="82"/>
      <c r="S115" s="16"/>
      <c r="T115" s="16"/>
      <c r="U115" s="16"/>
      <c r="V115" s="16"/>
      <c r="W115" s="16"/>
      <c r="X115" s="16"/>
      <c r="Y115" s="16"/>
      <c r="Z115" s="16"/>
    </row>
    <row r="116" spans="1:29" ht="15">
      <c r="A116" s="11"/>
      <c r="B116" s="33" t="s">
        <v>3634</v>
      </c>
      <c r="C116" s="33"/>
      <c r="D116" s="33"/>
      <c r="E116" s="33"/>
      <c r="F116" s="34"/>
      <c r="G116" s="32"/>
      <c r="H116" s="32"/>
      <c r="I116" s="73"/>
      <c r="J116" s="74"/>
      <c r="K116" s="75"/>
      <c r="L116" s="416"/>
      <c r="M116" s="12"/>
      <c r="N116" s="11"/>
      <c r="O116" s="53"/>
      <c r="Q116" s="7"/>
      <c r="R116" s="82"/>
      <c r="S116" s="16"/>
      <c r="T116" s="16"/>
      <c r="U116" s="16"/>
      <c r="V116" s="16"/>
      <c r="W116" s="16"/>
      <c r="X116" s="16"/>
      <c r="Y116" s="16"/>
      <c r="Z116" s="16"/>
    </row>
    <row r="117" spans="1:29" ht="38.25">
      <c r="A117" s="20" t="s">
        <v>16</v>
      </c>
      <c r="B117" s="21" t="s">
        <v>575</v>
      </c>
      <c r="C117" s="21"/>
      <c r="D117" s="22" t="s">
        <v>588</v>
      </c>
      <c r="E117" s="21" t="s">
        <v>589</v>
      </c>
      <c r="F117" s="21" t="s">
        <v>590</v>
      </c>
      <c r="G117" s="21" t="s">
        <v>609</v>
      </c>
      <c r="H117" s="21" t="s">
        <v>592</v>
      </c>
      <c r="I117" s="21" t="s">
        <v>593</v>
      </c>
      <c r="J117" s="76" t="s">
        <v>594</v>
      </c>
      <c r="K117" s="62" t="s">
        <v>610</v>
      </c>
      <c r="L117" s="77" t="s">
        <v>611</v>
      </c>
      <c r="M117" s="21" t="s">
        <v>612</v>
      </c>
      <c r="N117" s="417" t="s">
        <v>3630</v>
      </c>
      <c r="O117" s="63" t="s">
        <v>3629</v>
      </c>
      <c r="P117" s="21" t="s">
        <v>597</v>
      </c>
      <c r="Q117" s="78" t="s">
        <v>598</v>
      </c>
      <c r="R117" s="82"/>
      <c r="S117" s="16"/>
      <c r="T117" s="16"/>
      <c r="U117" s="16"/>
      <c r="V117" s="16"/>
      <c r="W117" s="16"/>
      <c r="X117" s="16"/>
      <c r="Y117" s="16"/>
      <c r="Z117" s="16"/>
    </row>
    <row r="118" spans="1:29" ht="14.25">
      <c r="A118" s="382"/>
      <c r="B118" s="397"/>
      <c r="C118" s="401"/>
      <c r="D118" s="409"/>
      <c r="E118" s="402"/>
      <c r="F118" s="428"/>
      <c r="G118" s="407"/>
      <c r="H118" s="402"/>
      <c r="I118" s="399"/>
      <c r="J118" s="439"/>
      <c r="K118" s="439"/>
      <c r="L118" s="440"/>
      <c r="M118" s="438"/>
      <c r="N118" s="440"/>
      <c r="O118" s="427"/>
      <c r="P118" s="403"/>
      <c r="Q118" s="418"/>
      <c r="R118" s="436"/>
      <c r="S118" s="426"/>
      <c r="T118" s="16"/>
      <c r="U118" s="435"/>
      <c r="V118" s="435"/>
      <c r="W118" s="435"/>
      <c r="X118" s="435"/>
      <c r="Y118" s="435"/>
      <c r="Z118" s="435"/>
      <c r="AA118" s="393"/>
      <c r="AB118" s="393"/>
      <c r="AC118" s="393"/>
    </row>
    <row r="119" spans="1:29" ht="14.25">
      <c r="A119" s="382"/>
      <c r="B119" s="397"/>
      <c r="C119" s="401"/>
      <c r="D119" s="409"/>
      <c r="E119" s="402"/>
      <c r="F119" s="428"/>
      <c r="G119" s="407"/>
      <c r="H119" s="402"/>
      <c r="I119" s="399"/>
      <c r="J119" s="439"/>
      <c r="K119" s="439"/>
      <c r="L119" s="440"/>
      <c r="M119" s="438"/>
      <c r="N119" s="440"/>
      <c r="O119" s="427"/>
      <c r="P119" s="403"/>
      <c r="Q119" s="418"/>
      <c r="R119" s="436"/>
      <c r="S119" s="426"/>
      <c r="T119" s="16"/>
      <c r="U119" s="435"/>
      <c r="V119" s="435"/>
      <c r="W119" s="435"/>
      <c r="X119" s="435"/>
      <c r="Y119" s="435"/>
      <c r="Z119" s="435"/>
      <c r="AA119" s="393"/>
      <c r="AB119" s="393"/>
      <c r="AC119" s="393"/>
    </row>
    <row r="120" spans="1:29" s="393" customFormat="1" ht="14.25">
      <c r="A120" s="382"/>
      <c r="B120" s="397"/>
      <c r="C120" s="401"/>
      <c r="D120" s="409"/>
      <c r="E120" s="402"/>
      <c r="F120" s="428"/>
      <c r="G120" s="407"/>
      <c r="H120" s="402"/>
      <c r="I120" s="399"/>
      <c r="J120" s="439"/>
      <c r="K120" s="439"/>
      <c r="L120" s="440"/>
      <c r="M120" s="438"/>
      <c r="N120" s="440"/>
      <c r="O120" s="427"/>
      <c r="P120" s="403"/>
      <c r="Q120" s="418"/>
      <c r="R120" s="433"/>
      <c r="S120" s="435"/>
      <c r="T120" s="435"/>
      <c r="U120" s="435"/>
      <c r="V120" s="435"/>
      <c r="W120" s="435"/>
      <c r="X120" s="435"/>
      <c r="Y120" s="435"/>
      <c r="Z120" s="435"/>
    </row>
    <row r="121" spans="1:29" s="393" customFormat="1" ht="14.25">
      <c r="A121" s="382"/>
      <c r="B121" s="397"/>
      <c r="C121" s="401"/>
      <c r="D121" s="409"/>
      <c r="E121" s="402"/>
      <c r="F121" s="439"/>
      <c r="G121" s="412"/>
      <c r="H121" s="402"/>
      <c r="I121" s="399"/>
      <c r="J121" s="439"/>
      <c r="K121" s="439"/>
      <c r="L121" s="440"/>
      <c r="M121" s="438"/>
      <c r="N121" s="440"/>
      <c r="O121" s="427"/>
      <c r="P121" s="403"/>
      <c r="Q121" s="418"/>
      <c r="R121" s="433"/>
      <c r="S121" s="435"/>
      <c r="T121" s="435"/>
      <c r="U121" s="435"/>
      <c r="V121" s="435"/>
      <c r="W121" s="435"/>
      <c r="X121" s="435"/>
      <c r="Y121" s="435"/>
      <c r="Z121" s="435"/>
    </row>
    <row r="122" spans="1:29" s="393" customFormat="1" ht="14.25">
      <c r="A122" s="382"/>
      <c r="B122" s="397"/>
      <c r="C122" s="401"/>
      <c r="D122" s="409"/>
      <c r="E122" s="402"/>
      <c r="F122" s="439"/>
      <c r="G122" s="412"/>
      <c r="H122" s="402"/>
      <c r="I122" s="399"/>
      <c r="J122" s="439"/>
      <c r="K122" s="439"/>
      <c r="L122" s="440"/>
      <c r="M122" s="438"/>
      <c r="N122" s="440"/>
      <c r="O122" s="427"/>
      <c r="P122" s="403"/>
      <c r="Q122" s="418"/>
      <c r="R122" s="433"/>
      <c r="S122" s="435"/>
      <c r="T122" s="435"/>
      <c r="U122" s="435"/>
      <c r="V122" s="435"/>
      <c r="W122" s="435"/>
      <c r="X122" s="435"/>
      <c r="Y122" s="435"/>
      <c r="Z122" s="435"/>
    </row>
    <row r="123" spans="1:29" s="393" customFormat="1" ht="14.25">
      <c r="A123" s="382"/>
      <c r="B123" s="397"/>
      <c r="C123" s="401"/>
      <c r="D123" s="409"/>
      <c r="E123" s="402"/>
      <c r="F123" s="428"/>
      <c r="G123" s="407"/>
      <c r="H123" s="402"/>
      <c r="I123" s="399"/>
      <c r="J123" s="439"/>
      <c r="K123" s="430"/>
      <c r="L123" s="440"/>
      <c r="M123" s="438"/>
      <c r="N123" s="440"/>
      <c r="O123" s="427"/>
      <c r="P123" s="432"/>
      <c r="Q123" s="418"/>
      <c r="R123" s="433"/>
      <c r="S123" s="435"/>
      <c r="T123" s="435"/>
      <c r="U123" s="435"/>
      <c r="V123" s="435"/>
      <c r="W123" s="435"/>
      <c r="X123" s="435"/>
      <c r="Y123" s="435"/>
      <c r="Z123" s="435"/>
    </row>
    <row r="124" spans="1:29" s="393" customFormat="1" ht="14.25">
      <c r="A124" s="382"/>
      <c r="B124" s="397"/>
      <c r="C124" s="401"/>
      <c r="D124" s="409"/>
      <c r="E124" s="402"/>
      <c r="F124" s="428"/>
      <c r="G124" s="407"/>
      <c r="H124" s="402"/>
      <c r="I124" s="399"/>
      <c r="J124" s="430"/>
      <c r="K124" s="430"/>
      <c r="L124" s="430"/>
      <c r="M124" s="430"/>
      <c r="N124" s="431"/>
      <c r="O124" s="442"/>
      <c r="P124" s="432"/>
      <c r="Q124" s="418"/>
      <c r="R124" s="433"/>
      <c r="S124" s="435"/>
      <c r="T124" s="435"/>
      <c r="U124" s="435"/>
      <c r="V124" s="435"/>
      <c r="W124" s="435"/>
      <c r="X124" s="435"/>
      <c r="Y124" s="435"/>
      <c r="Z124" s="435"/>
    </row>
    <row r="125" spans="1:29" s="393" customFormat="1" ht="14.25">
      <c r="A125" s="382"/>
      <c r="B125" s="397"/>
      <c r="C125" s="401"/>
      <c r="D125" s="409"/>
      <c r="E125" s="402"/>
      <c r="F125" s="439"/>
      <c r="G125" s="412"/>
      <c r="H125" s="402"/>
      <c r="I125" s="399"/>
      <c r="J125" s="439"/>
      <c r="K125" s="439"/>
      <c r="L125" s="440"/>
      <c r="M125" s="438"/>
      <c r="N125" s="440"/>
      <c r="O125" s="427"/>
      <c r="P125" s="403"/>
      <c r="Q125" s="418"/>
      <c r="R125" s="436"/>
      <c r="S125" s="426"/>
      <c r="T125" s="435"/>
      <c r="U125" s="435"/>
      <c r="V125" s="435"/>
      <c r="W125" s="435"/>
      <c r="X125" s="435"/>
      <c r="Y125" s="435"/>
      <c r="Z125" s="435"/>
    </row>
    <row r="126" spans="1:29" s="393" customFormat="1" ht="14.25">
      <c r="A126" s="382"/>
      <c r="B126" s="397"/>
      <c r="C126" s="401"/>
      <c r="D126" s="409"/>
      <c r="E126" s="402"/>
      <c r="F126" s="428"/>
      <c r="G126" s="407"/>
      <c r="H126" s="402"/>
      <c r="I126" s="399"/>
      <c r="J126" s="376"/>
      <c r="K126" s="376"/>
      <c r="L126" s="376"/>
      <c r="M126" s="376"/>
      <c r="N126" s="429"/>
      <c r="O126" s="427"/>
      <c r="P126" s="404"/>
      <c r="Q126" s="418"/>
      <c r="R126" s="436"/>
      <c r="S126" s="426"/>
      <c r="T126" s="435"/>
      <c r="U126" s="435"/>
      <c r="V126" s="435"/>
      <c r="W126" s="435"/>
      <c r="X126" s="435"/>
      <c r="Y126" s="435"/>
      <c r="Z126" s="435"/>
    </row>
    <row r="127" spans="1:29">
      <c r="A127" s="29"/>
      <c r="B127" s="23"/>
      <c r="C127" s="23"/>
      <c r="D127" s="23"/>
      <c r="E127" s="32"/>
      <c r="F127" s="30"/>
      <c r="G127" s="12"/>
      <c r="H127" s="12"/>
      <c r="I127" s="12"/>
      <c r="J127" s="53"/>
      <c r="K127" s="12"/>
      <c r="L127" s="12"/>
      <c r="M127" s="12"/>
      <c r="N127" s="11"/>
      <c r="O127" s="53"/>
      <c r="P127" s="7"/>
      <c r="Q127" s="11"/>
      <c r="R127" s="141"/>
      <c r="S127" s="16"/>
      <c r="T127" s="16"/>
      <c r="U127" s="16"/>
      <c r="V127" s="16"/>
      <c r="W127" s="16"/>
      <c r="X127" s="16"/>
      <c r="Y127" s="16"/>
      <c r="Z127" s="16"/>
    </row>
    <row r="128" spans="1:29">
      <c r="A128" s="29"/>
      <c r="B128" s="23"/>
      <c r="C128" s="23"/>
      <c r="D128" s="23"/>
      <c r="E128" s="32"/>
      <c r="F128" s="30"/>
      <c r="G128" s="41"/>
      <c r="H128" s="42"/>
      <c r="I128" s="82"/>
      <c r="J128" s="17"/>
      <c r="K128" s="83"/>
      <c r="L128" s="84"/>
      <c r="M128" s="85"/>
      <c r="N128" s="86"/>
      <c r="O128" s="87"/>
      <c r="P128" s="11"/>
      <c r="Q128" s="16"/>
      <c r="R128" s="141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7"/>
      <c r="B129" s="45"/>
      <c r="C129" s="102"/>
      <c r="D129" s="6"/>
      <c r="E129" s="38"/>
      <c r="F129" s="82"/>
      <c r="G129" s="41"/>
      <c r="H129" s="42"/>
      <c r="I129" s="82"/>
      <c r="J129" s="17"/>
      <c r="K129" s="83"/>
      <c r="L129" s="84"/>
      <c r="M129" s="85"/>
      <c r="N129" s="86"/>
      <c r="O129" s="87"/>
      <c r="P129" s="11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 ht="15">
      <c r="A130" s="5"/>
      <c r="B130" s="103" t="s">
        <v>619</v>
      </c>
      <c r="C130" s="103"/>
      <c r="D130" s="103"/>
      <c r="E130" s="103"/>
      <c r="F130" s="17"/>
      <c r="G130" s="17"/>
      <c r="H130" s="104"/>
      <c r="I130" s="17"/>
      <c r="J130" s="74"/>
      <c r="K130" s="75"/>
      <c r="L130" s="17"/>
      <c r="M130" s="17"/>
      <c r="N130" s="16"/>
      <c r="O130" s="98"/>
      <c r="P130" s="11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 ht="38.25">
      <c r="A131" s="20" t="s">
        <v>16</v>
      </c>
      <c r="B131" s="21" t="s">
        <v>575</v>
      </c>
      <c r="C131" s="21"/>
      <c r="D131" s="22" t="s">
        <v>588</v>
      </c>
      <c r="E131" s="21" t="s">
        <v>589</v>
      </c>
      <c r="F131" s="21" t="s">
        <v>590</v>
      </c>
      <c r="G131" s="21" t="s">
        <v>620</v>
      </c>
      <c r="H131" s="21" t="s">
        <v>621</v>
      </c>
      <c r="I131" s="21" t="s">
        <v>593</v>
      </c>
      <c r="J131" s="61" t="s">
        <v>594</v>
      </c>
      <c r="K131" s="21" t="s">
        <v>595</v>
      </c>
      <c r="L131" s="21" t="s">
        <v>596</v>
      </c>
      <c r="M131" s="21" t="s">
        <v>597</v>
      </c>
      <c r="N131" s="22" t="s">
        <v>598</v>
      </c>
      <c r="O131" s="98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1</v>
      </c>
      <c r="B132" s="105">
        <v>41579</v>
      </c>
      <c r="C132" s="105"/>
      <c r="D132" s="106" t="s">
        <v>622</v>
      </c>
      <c r="E132" s="107" t="s">
        <v>623</v>
      </c>
      <c r="F132" s="108">
        <v>82</v>
      </c>
      <c r="G132" s="107" t="s">
        <v>624</v>
      </c>
      <c r="H132" s="107">
        <v>100</v>
      </c>
      <c r="I132" s="125">
        <v>100</v>
      </c>
      <c r="J132" s="126" t="s">
        <v>625</v>
      </c>
      <c r="K132" s="127">
        <f t="shared" ref="K132:K163" si="83">H132-F132</f>
        <v>18</v>
      </c>
      <c r="L132" s="128">
        <f t="shared" ref="L132:L163" si="84">K132/F132</f>
        <v>0.21951219512195122</v>
      </c>
      <c r="M132" s="129" t="s">
        <v>599</v>
      </c>
      <c r="N132" s="130">
        <v>42657</v>
      </c>
      <c r="O132" s="53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2</v>
      </c>
      <c r="B133" s="105">
        <v>41794</v>
      </c>
      <c r="C133" s="105"/>
      <c r="D133" s="106" t="s">
        <v>626</v>
      </c>
      <c r="E133" s="107" t="s">
        <v>600</v>
      </c>
      <c r="F133" s="108">
        <v>257</v>
      </c>
      <c r="G133" s="107" t="s">
        <v>624</v>
      </c>
      <c r="H133" s="107">
        <v>300</v>
      </c>
      <c r="I133" s="125">
        <v>300</v>
      </c>
      <c r="J133" s="126" t="s">
        <v>625</v>
      </c>
      <c r="K133" s="127">
        <f t="shared" si="83"/>
        <v>43</v>
      </c>
      <c r="L133" s="128">
        <f t="shared" si="84"/>
        <v>0.16731517509727625</v>
      </c>
      <c r="M133" s="129" t="s">
        <v>599</v>
      </c>
      <c r="N133" s="130">
        <v>41822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3</v>
      </c>
      <c r="B134" s="105">
        <v>41828</v>
      </c>
      <c r="C134" s="105"/>
      <c r="D134" s="106" t="s">
        <v>627</v>
      </c>
      <c r="E134" s="107" t="s">
        <v>600</v>
      </c>
      <c r="F134" s="108">
        <v>393</v>
      </c>
      <c r="G134" s="107" t="s">
        <v>624</v>
      </c>
      <c r="H134" s="107">
        <v>468</v>
      </c>
      <c r="I134" s="125">
        <v>468</v>
      </c>
      <c r="J134" s="126" t="s">
        <v>625</v>
      </c>
      <c r="K134" s="127">
        <f t="shared" si="83"/>
        <v>75</v>
      </c>
      <c r="L134" s="128">
        <f t="shared" si="84"/>
        <v>0.19083969465648856</v>
      </c>
      <c r="M134" s="129" t="s">
        <v>599</v>
      </c>
      <c r="N134" s="130">
        <v>41863</v>
      </c>
      <c r="O134" s="53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4</v>
      </c>
      <c r="B135" s="105">
        <v>41857</v>
      </c>
      <c r="C135" s="105"/>
      <c r="D135" s="106" t="s">
        <v>628</v>
      </c>
      <c r="E135" s="107" t="s">
        <v>600</v>
      </c>
      <c r="F135" s="108">
        <v>205</v>
      </c>
      <c r="G135" s="107" t="s">
        <v>624</v>
      </c>
      <c r="H135" s="107">
        <v>275</v>
      </c>
      <c r="I135" s="125">
        <v>250</v>
      </c>
      <c r="J135" s="126" t="s">
        <v>625</v>
      </c>
      <c r="K135" s="127">
        <f t="shared" si="83"/>
        <v>70</v>
      </c>
      <c r="L135" s="128">
        <f t="shared" si="84"/>
        <v>0.34146341463414637</v>
      </c>
      <c r="M135" s="129" t="s">
        <v>599</v>
      </c>
      <c r="N135" s="130">
        <v>41962</v>
      </c>
      <c r="O135" s="53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5</v>
      </c>
      <c r="B136" s="105">
        <v>41886</v>
      </c>
      <c r="C136" s="105"/>
      <c r="D136" s="106" t="s">
        <v>629</v>
      </c>
      <c r="E136" s="107" t="s">
        <v>600</v>
      </c>
      <c r="F136" s="108">
        <v>162</v>
      </c>
      <c r="G136" s="107" t="s">
        <v>624</v>
      </c>
      <c r="H136" s="107">
        <v>190</v>
      </c>
      <c r="I136" s="125">
        <v>190</v>
      </c>
      <c r="J136" s="126" t="s">
        <v>625</v>
      </c>
      <c r="K136" s="127">
        <f t="shared" si="83"/>
        <v>28</v>
      </c>
      <c r="L136" s="128">
        <f t="shared" si="84"/>
        <v>0.1728395061728395</v>
      </c>
      <c r="M136" s="129" t="s">
        <v>599</v>
      </c>
      <c r="N136" s="130">
        <v>42006</v>
      </c>
      <c r="O136" s="53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6</v>
      </c>
      <c r="B137" s="105">
        <v>41886</v>
      </c>
      <c r="C137" s="105"/>
      <c r="D137" s="106" t="s">
        <v>630</v>
      </c>
      <c r="E137" s="107" t="s">
        <v>600</v>
      </c>
      <c r="F137" s="108">
        <v>75</v>
      </c>
      <c r="G137" s="107" t="s">
        <v>624</v>
      </c>
      <c r="H137" s="107">
        <v>91.5</v>
      </c>
      <c r="I137" s="125" t="s">
        <v>631</v>
      </c>
      <c r="J137" s="126" t="s">
        <v>632</v>
      </c>
      <c r="K137" s="127">
        <f t="shared" si="83"/>
        <v>16.5</v>
      </c>
      <c r="L137" s="128">
        <f t="shared" si="84"/>
        <v>0.22</v>
      </c>
      <c r="M137" s="129" t="s">
        <v>599</v>
      </c>
      <c r="N137" s="130">
        <v>41954</v>
      </c>
      <c r="O137" s="53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7</v>
      </c>
      <c r="B138" s="105">
        <v>41913</v>
      </c>
      <c r="C138" s="105"/>
      <c r="D138" s="106" t="s">
        <v>633</v>
      </c>
      <c r="E138" s="107" t="s">
        <v>600</v>
      </c>
      <c r="F138" s="108">
        <v>850</v>
      </c>
      <c r="G138" s="107" t="s">
        <v>624</v>
      </c>
      <c r="H138" s="107">
        <v>982.5</v>
      </c>
      <c r="I138" s="125">
        <v>1050</v>
      </c>
      <c r="J138" s="126" t="s">
        <v>634</v>
      </c>
      <c r="K138" s="127">
        <f t="shared" si="83"/>
        <v>132.5</v>
      </c>
      <c r="L138" s="128">
        <f t="shared" si="84"/>
        <v>0.15588235294117647</v>
      </c>
      <c r="M138" s="129" t="s">
        <v>599</v>
      </c>
      <c r="N138" s="130">
        <v>42039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8</v>
      </c>
      <c r="B139" s="105">
        <v>41913</v>
      </c>
      <c r="C139" s="105"/>
      <c r="D139" s="106" t="s">
        <v>635</v>
      </c>
      <c r="E139" s="107" t="s">
        <v>600</v>
      </c>
      <c r="F139" s="108">
        <v>475</v>
      </c>
      <c r="G139" s="107" t="s">
        <v>624</v>
      </c>
      <c r="H139" s="107">
        <v>515</v>
      </c>
      <c r="I139" s="125">
        <v>600</v>
      </c>
      <c r="J139" s="126" t="s">
        <v>636</v>
      </c>
      <c r="K139" s="127">
        <f t="shared" si="83"/>
        <v>40</v>
      </c>
      <c r="L139" s="128">
        <f t="shared" si="84"/>
        <v>8.4210526315789472E-2</v>
      </c>
      <c r="M139" s="129" t="s">
        <v>599</v>
      </c>
      <c r="N139" s="130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9</v>
      </c>
      <c r="B140" s="105">
        <v>41913</v>
      </c>
      <c r="C140" s="105"/>
      <c r="D140" s="106" t="s">
        <v>637</v>
      </c>
      <c r="E140" s="107" t="s">
        <v>600</v>
      </c>
      <c r="F140" s="108">
        <v>86</v>
      </c>
      <c r="G140" s="107" t="s">
        <v>624</v>
      </c>
      <c r="H140" s="107">
        <v>99</v>
      </c>
      <c r="I140" s="125">
        <v>140</v>
      </c>
      <c r="J140" s="126" t="s">
        <v>638</v>
      </c>
      <c r="K140" s="127">
        <f t="shared" si="83"/>
        <v>13</v>
      </c>
      <c r="L140" s="128">
        <f t="shared" si="84"/>
        <v>0.15116279069767441</v>
      </c>
      <c r="M140" s="129" t="s">
        <v>599</v>
      </c>
      <c r="N140" s="130">
        <v>41939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10</v>
      </c>
      <c r="B141" s="105">
        <v>41926</v>
      </c>
      <c r="C141" s="105"/>
      <c r="D141" s="106" t="s">
        <v>639</v>
      </c>
      <c r="E141" s="107" t="s">
        <v>600</v>
      </c>
      <c r="F141" s="108">
        <v>496.6</v>
      </c>
      <c r="G141" s="107" t="s">
        <v>624</v>
      </c>
      <c r="H141" s="107">
        <v>621</v>
      </c>
      <c r="I141" s="125">
        <v>580</v>
      </c>
      <c r="J141" s="126" t="s">
        <v>625</v>
      </c>
      <c r="K141" s="127">
        <f t="shared" si="83"/>
        <v>124.39999999999998</v>
      </c>
      <c r="L141" s="128">
        <f t="shared" si="84"/>
        <v>0.25050342327829234</v>
      </c>
      <c r="M141" s="129" t="s">
        <v>599</v>
      </c>
      <c r="N141" s="130">
        <v>42605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11</v>
      </c>
      <c r="B142" s="105">
        <v>41926</v>
      </c>
      <c r="C142" s="105"/>
      <c r="D142" s="106" t="s">
        <v>640</v>
      </c>
      <c r="E142" s="107" t="s">
        <v>600</v>
      </c>
      <c r="F142" s="108">
        <v>2481.9</v>
      </c>
      <c r="G142" s="107" t="s">
        <v>624</v>
      </c>
      <c r="H142" s="107">
        <v>2840</v>
      </c>
      <c r="I142" s="125">
        <v>2870</v>
      </c>
      <c r="J142" s="126" t="s">
        <v>641</v>
      </c>
      <c r="K142" s="127">
        <f t="shared" si="83"/>
        <v>358.09999999999991</v>
      </c>
      <c r="L142" s="128">
        <f t="shared" si="84"/>
        <v>0.14428462065353154</v>
      </c>
      <c r="M142" s="129" t="s">
        <v>599</v>
      </c>
      <c r="N142" s="130">
        <v>42017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12</v>
      </c>
      <c r="B143" s="105">
        <v>41928</v>
      </c>
      <c r="C143" s="105"/>
      <c r="D143" s="106" t="s">
        <v>642</v>
      </c>
      <c r="E143" s="107" t="s">
        <v>600</v>
      </c>
      <c r="F143" s="108">
        <v>84.5</v>
      </c>
      <c r="G143" s="107" t="s">
        <v>624</v>
      </c>
      <c r="H143" s="107">
        <v>93</v>
      </c>
      <c r="I143" s="125">
        <v>110</v>
      </c>
      <c r="J143" s="126" t="s">
        <v>643</v>
      </c>
      <c r="K143" s="127">
        <f t="shared" si="83"/>
        <v>8.5</v>
      </c>
      <c r="L143" s="128">
        <f t="shared" si="84"/>
        <v>0.10059171597633136</v>
      </c>
      <c r="M143" s="129" t="s">
        <v>599</v>
      </c>
      <c r="N143" s="130">
        <v>41939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13</v>
      </c>
      <c r="B144" s="105">
        <v>41928</v>
      </c>
      <c r="C144" s="105"/>
      <c r="D144" s="106" t="s">
        <v>644</v>
      </c>
      <c r="E144" s="107" t="s">
        <v>600</v>
      </c>
      <c r="F144" s="108">
        <v>401</v>
      </c>
      <c r="G144" s="107" t="s">
        <v>624</v>
      </c>
      <c r="H144" s="107">
        <v>428</v>
      </c>
      <c r="I144" s="125">
        <v>450</v>
      </c>
      <c r="J144" s="126" t="s">
        <v>645</v>
      </c>
      <c r="K144" s="127">
        <f t="shared" si="83"/>
        <v>27</v>
      </c>
      <c r="L144" s="128">
        <f t="shared" si="84"/>
        <v>6.7331670822942641E-2</v>
      </c>
      <c r="M144" s="129" t="s">
        <v>599</v>
      </c>
      <c r="N144" s="130">
        <v>42020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14</v>
      </c>
      <c r="B145" s="105">
        <v>41928</v>
      </c>
      <c r="C145" s="105"/>
      <c r="D145" s="106" t="s">
        <v>646</v>
      </c>
      <c r="E145" s="107" t="s">
        <v>600</v>
      </c>
      <c r="F145" s="108">
        <v>101</v>
      </c>
      <c r="G145" s="107" t="s">
        <v>624</v>
      </c>
      <c r="H145" s="107">
        <v>112</v>
      </c>
      <c r="I145" s="125">
        <v>120</v>
      </c>
      <c r="J145" s="126" t="s">
        <v>647</v>
      </c>
      <c r="K145" s="127">
        <f t="shared" si="83"/>
        <v>11</v>
      </c>
      <c r="L145" s="128">
        <f t="shared" si="84"/>
        <v>0.10891089108910891</v>
      </c>
      <c r="M145" s="129" t="s">
        <v>599</v>
      </c>
      <c r="N145" s="130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15</v>
      </c>
      <c r="B146" s="105">
        <v>41954</v>
      </c>
      <c r="C146" s="105"/>
      <c r="D146" s="106" t="s">
        <v>648</v>
      </c>
      <c r="E146" s="107" t="s">
        <v>600</v>
      </c>
      <c r="F146" s="108">
        <v>59</v>
      </c>
      <c r="G146" s="107" t="s">
        <v>624</v>
      </c>
      <c r="H146" s="107">
        <v>76</v>
      </c>
      <c r="I146" s="125">
        <v>76</v>
      </c>
      <c r="J146" s="126" t="s">
        <v>625</v>
      </c>
      <c r="K146" s="127">
        <f t="shared" si="83"/>
        <v>17</v>
      </c>
      <c r="L146" s="128">
        <f t="shared" si="84"/>
        <v>0.28813559322033899</v>
      </c>
      <c r="M146" s="129" t="s">
        <v>599</v>
      </c>
      <c r="N146" s="130">
        <v>43032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16</v>
      </c>
      <c r="B147" s="105">
        <v>41954</v>
      </c>
      <c r="C147" s="105"/>
      <c r="D147" s="106" t="s">
        <v>637</v>
      </c>
      <c r="E147" s="107" t="s">
        <v>600</v>
      </c>
      <c r="F147" s="108">
        <v>99</v>
      </c>
      <c r="G147" s="107" t="s">
        <v>624</v>
      </c>
      <c r="H147" s="107">
        <v>120</v>
      </c>
      <c r="I147" s="125">
        <v>120</v>
      </c>
      <c r="J147" s="126" t="s">
        <v>649</v>
      </c>
      <c r="K147" s="127">
        <f t="shared" si="83"/>
        <v>21</v>
      </c>
      <c r="L147" s="128">
        <f t="shared" si="84"/>
        <v>0.21212121212121213</v>
      </c>
      <c r="M147" s="129" t="s">
        <v>599</v>
      </c>
      <c r="N147" s="130">
        <v>41960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17</v>
      </c>
      <c r="B148" s="105">
        <v>41956</v>
      </c>
      <c r="C148" s="105"/>
      <c r="D148" s="106" t="s">
        <v>650</v>
      </c>
      <c r="E148" s="107" t="s">
        <v>600</v>
      </c>
      <c r="F148" s="108">
        <v>22</v>
      </c>
      <c r="G148" s="107" t="s">
        <v>624</v>
      </c>
      <c r="H148" s="107">
        <v>33.549999999999997</v>
      </c>
      <c r="I148" s="125">
        <v>32</v>
      </c>
      <c r="J148" s="126" t="s">
        <v>651</v>
      </c>
      <c r="K148" s="127">
        <f t="shared" si="83"/>
        <v>11.549999999999997</v>
      </c>
      <c r="L148" s="128">
        <f t="shared" si="84"/>
        <v>0.52499999999999991</v>
      </c>
      <c r="M148" s="129" t="s">
        <v>599</v>
      </c>
      <c r="N148" s="130">
        <v>42188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18</v>
      </c>
      <c r="B149" s="105">
        <v>41976</v>
      </c>
      <c r="C149" s="105"/>
      <c r="D149" s="106" t="s">
        <v>652</v>
      </c>
      <c r="E149" s="107" t="s">
        <v>600</v>
      </c>
      <c r="F149" s="108">
        <v>440</v>
      </c>
      <c r="G149" s="107" t="s">
        <v>624</v>
      </c>
      <c r="H149" s="107">
        <v>520</v>
      </c>
      <c r="I149" s="125">
        <v>520</v>
      </c>
      <c r="J149" s="126" t="s">
        <v>653</v>
      </c>
      <c r="K149" s="127">
        <f t="shared" si="83"/>
        <v>80</v>
      </c>
      <c r="L149" s="128">
        <f t="shared" si="84"/>
        <v>0.18181818181818182</v>
      </c>
      <c r="M149" s="129" t="s">
        <v>599</v>
      </c>
      <c r="N149" s="130">
        <v>42208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19</v>
      </c>
      <c r="B150" s="105">
        <v>41976</v>
      </c>
      <c r="C150" s="105"/>
      <c r="D150" s="106" t="s">
        <v>654</v>
      </c>
      <c r="E150" s="107" t="s">
        <v>600</v>
      </c>
      <c r="F150" s="108">
        <v>360</v>
      </c>
      <c r="G150" s="107" t="s">
        <v>624</v>
      </c>
      <c r="H150" s="107">
        <v>427</v>
      </c>
      <c r="I150" s="125">
        <v>425</v>
      </c>
      <c r="J150" s="126" t="s">
        <v>655</v>
      </c>
      <c r="K150" s="127">
        <f t="shared" si="83"/>
        <v>67</v>
      </c>
      <c r="L150" s="128">
        <f t="shared" si="84"/>
        <v>0.18611111111111112</v>
      </c>
      <c r="M150" s="129" t="s">
        <v>599</v>
      </c>
      <c r="N150" s="130">
        <v>42058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20</v>
      </c>
      <c r="B151" s="105">
        <v>42012</v>
      </c>
      <c r="C151" s="105"/>
      <c r="D151" s="106" t="s">
        <v>656</v>
      </c>
      <c r="E151" s="107" t="s">
        <v>600</v>
      </c>
      <c r="F151" s="108">
        <v>360</v>
      </c>
      <c r="G151" s="107" t="s">
        <v>624</v>
      </c>
      <c r="H151" s="107">
        <v>455</v>
      </c>
      <c r="I151" s="125">
        <v>420</v>
      </c>
      <c r="J151" s="126" t="s">
        <v>657</v>
      </c>
      <c r="K151" s="127">
        <f t="shared" si="83"/>
        <v>95</v>
      </c>
      <c r="L151" s="128">
        <f t="shared" si="84"/>
        <v>0.2638888888888889</v>
      </c>
      <c r="M151" s="129" t="s">
        <v>599</v>
      </c>
      <c r="N151" s="130">
        <v>42024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21</v>
      </c>
      <c r="B152" s="105">
        <v>42012</v>
      </c>
      <c r="C152" s="105"/>
      <c r="D152" s="106" t="s">
        <v>658</v>
      </c>
      <c r="E152" s="107" t="s">
        <v>600</v>
      </c>
      <c r="F152" s="108">
        <v>130</v>
      </c>
      <c r="G152" s="107"/>
      <c r="H152" s="107">
        <v>175.5</v>
      </c>
      <c r="I152" s="125">
        <v>165</v>
      </c>
      <c r="J152" s="126" t="s">
        <v>659</v>
      </c>
      <c r="K152" s="127">
        <f t="shared" si="83"/>
        <v>45.5</v>
      </c>
      <c r="L152" s="128">
        <f t="shared" si="84"/>
        <v>0.35</v>
      </c>
      <c r="M152" s="129" t="s">
        <v>599</v>
      </c>
      <c r="N152" s="130">
        <v>43088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22</v>
      </c>
      <c r="B153" s="105">
        <v>42040</v>
      </c>
      <c r="C153" s="105"/>
      <c r="D153" s="106" t="s">
        <v>390</v>
      </c>
      <c r="E153" s="107" t="s">
        <v>623</v>
      </c>
      <c r="F153" s="108">
        <v>98</v>
      </c>
      <c r="G153" s="107"/>
      <c r="H153" s="107">
        <v>120</v>
      </c>
      <c r="I153" s="125">
        <v>120</v>
      </c>
      <c r="J153" s="126" t="s">
        <v>625</v>
      </c>
      <c r="K153" s="127">
        <f t="shared" si="83"/>
        <v>22</v>
      </c>
      <c r="L153" s="128">
        <f t="shared" si="84"/>
        <v>0.22448979591836735</v>
      </c>
      <c r="M153" s="129" t="s">
        <v>599</v>
      </c>
      <c r="N153" s="130">
        <v>42753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23</v>
      </c>
      <c r="B154" s="105">
        <v>42040</v>
      </c>
      <c r="C154" s="105"/>
      <c r="D154" s="106" t="s">
        <v>660</v>
      </c>
      <c r="E154" s="107" t="s">
        <v>623</v>
      </c>
      <c r="F154" s="108">
        <v>196</v>
      </c>
      <c r="G154" s="107"/>
      <c r="H154" s="107">
        <v>262</v>
      </c>
      <c r="I154" s="125">
        <v>255</v>
      </c>
      <c r="J154" s="126" t="s">
        <v>625</v>
      </c>
      <c r="K154" s="127">
        <f t="shared" si="83"/>
        <v>66</v>
      </c>
      <c r="L154" s="128">
        <f t="shared" si="84"/>
        <v>0.33673469387755101</v>
      </c>
      <c r="M154" s="129" t="s">
        <v>599</v>
      </c>
      <c r="N154" s="130">
        <v>42599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24</v>
      </c>
      <c r="B155" s="109">
        <v>42067</v>
      </c>
      <c r="C155" s="109"/>
      <c r="D155" s="110" t="s">
        <v>389</v>
      </c>
      <c r="E155" s="111" t="s">
        <v>623</v>
      </c>
      <c r="F155" s="112">
        <v>235</v>
      </c>
      <c r="G155" s="112"/>
      <c r="H155" s="113">
        <v>77</v>
      </c>
      <c r="I155" s="131" t="s">
        <v>661</v>
      </c>
      <c r="J155" s="132" t="s">
        <v>662</v>
      </c>
      <c r="K155" s="133">
        <f t="shared" si="83"/>
        <v>-158</v>
      </c>
      <c r="L155" s="134">
        <f t="shared" si="84"/>
        <v>-0.67234042553191486</v>
      </c>
      <c r="M155" s="135" t="s">
        <v>663</v>
      </c>
      <c r="N155" s="136">
        <v>43522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25</v>
      </c>
      <c r="B156" s="105">
        <v>42067</v>
      </c>
      <c r="C156" s="105"/>
      <c r="D156" s="106" t="s">
        <v>481</v>
      </c>
      <c r="E156" s="107" t="s">
        <v>623</v>
      </c>
      <c r="F156" s="108">
        <v>185</v>
      </c>
      <c r="G156" s="107"/>
      <c r="H156" s="107">
        <v>224</v>
      </c>
      <c r="I156" s="125" t="s">
        <v>664</v>
      </c>
      <c r="J156" s="126" t="s">
        <v>625</v>
      </c>
      <c r="K156" s="127">
        <f t="shared" si="83"/>
        <v>39</v>
      </c>
      <c r="L156" s="128">
        <f t="shared" si="84"/>
        <v>0.21081081081081082</v>
      </c>
      <c r="M156" s="129" t="s">
        <v>599</v>
      </c>
      <c r="N156" s="130">
        <v>42647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363">
        <v>26</v>
      </c>
      <c r="B157" s="114">
        <v>42090</v>
      </c>
      <c r="C157" s="114"/>
      <c r="D157" s="115" t="s">
        <v>665</v>
      </c>
      <c r="E157" s="116" t="s">
        <v>623</v>
      </c>
      <c r="F157" s="117">
        <v>49.5</v>
      </c>
      <c r="G157" s="118"/>
      <c r="H157" s="118">
        <v>15.85</v>
      </c>
      <c r="I157" s="118">
        <v>67</v>
      </c>
      <c r="J157" s="137" t="s">
        <v>666</v>
      </c>
      <c r="K157" s="118">
        <f t="shared" si="83"/>
        <v>-33.65</v>
      </c>
      <c r="L157" s="138">
        <f t="shared" si="84"/>
        <v>-0.67979797979797973</v>
      </c>
      <c r="M157" s="135" t="s">
        <v>663</v>
      </c>
      <c r="N157" s="139">
        <v>43627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27</v>
      </c>
      <c r="B158" s="105">
        <v>42093</v>
      </c>
      <c r="C158" s="105"/>
      <c r="D158" s="106" t="s">
        <v>667</v>
      </c>
      <c r="E158" s="107" t="s">
        <v>623</v>
      </c>
      <c r="F158" s="108">
        <v>183.5</v>
      </c>
      <c r="G158" s="107"/>
      <c r="H158" s="107">
        <v>219</v>
      </c>
      <c r="I158" s="125">
        <v>218</v>
      </c>
      <c r="J158" s="126" t="s">
        <v>668</v>
      </c>
      <c r="K158" s="127">
        <f t="shared" si="83"/>
        <v>35.5</v>
      </c>
      <c r="L158" s="128">
        <f t="shared" si="84"/>
        <v>0.19346049046321526</v>
      </c>
      <c r="M158" s="129" t="s">
        <v>599</v>
      </c>
      <c r="N158" s="130">
        <v>42103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28</v>
      </c>
      <c r="B159" s="105">
        <v>42114</v>
      </c>
      <c r="C159" s="105"/>
      <c r="D159" s="106" t="s">
        <v>669</v>
      </c>
      <c r="E159" s="107" t="s">
        <v>623</v>
      </c>
      <c r="F159" s="108">
        <f>(227+237)/2</f>
        <v>232</v>
      </c>
      <c r="G159" s="107"/>
      <c r="H159" s="107">
        <v>298</v>
      </c>
      <c r="I159" s="125">
        <v>298</v>
      </c>
      <c r="J159" s="126" t="s">
        <v>625</v>
      </c>
      <c r="K159" s="127">
        <f t="shared" si="83"/>
        <v>66</v>
      </c>
      <c r="L159" s="128">
        <f t="shared" si="84"/>
        <v>0.28448275862068967</v>
      </c>
      <c r="M159" s="129" t="s">
        <v>599</v>
      </c>
      <c r="N159" s="130">
        <v>42823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29</v>
      </c>
      <c r="B160" s="105">
        <v>42128</v>
      </c>
      <c r="C160" s="105"/>
      <c r="D160" s="106" t="s">
        <v>670</v>
      </c>
      <c r="E160" s="107" t="s">
        <v>600</v>
      </c>
      <c r="F160" s="108">
        <v>385</v>
      </c>
      <c r="G160" s="107"/>
      <c r="H160" s="107">
        <f>212.5+331</f>
        <v>543.5</v>
      </c>
      <c r="I160" s="125">
        <v>510</v>
      </c>
      <c r="J160" s="126" t="s">
        <v>671</v>
      </c>
      <c r="K160" s="127">
        <f t="shared" si="83"/>
        <v>158.5</v>
      </c>
      <c r="L160" s="128">
        <f t="shared" si="84"/>
        <v>0.41168831168831171</v>
      </c>
      <c r="M160" s="129" t="s">
        <v>599</v>
      </c>
      <c r="N160" s="130">
        <v>42235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30</v>
      </c>
      <c r="B161" s="105">
        <v>42128</v>
      </c>
      <c r="C161" s="105"/>
      <c r="D161" s="106" t="s">
        <v>672</v>
      </c>
      <c r="E161" s="107" t="s">
        <v>600</v>
      </c>
      <c r="F161" s="108">
        <v>115.5</v>
      </c>
      <c r="G161" s="107"/>
      <c r="H161" s="107">
        <v>146</v>
      </c>
      <c r="I161" s="125">
        <v>142</v>
      </c>
      <c r="J161" s="126" t="s">
        <v>673</v>
      </c>
      <c r="K161" s="127">
        <f t="shared" si="83"/>
        <v>30.5</v>
      </c>
      <c r="L161" s="128">
        <f t="shared" si="84"/>
        <v>0.26406926406926406</v>
      </c>
      <c r="M161" s="129" t="s">
        <v>599</v>
      </c>
      <c r="N161" s="130">
        <v>42202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31</v>
      </c>
      <c r="B162" s="105">
        <v>42151</v>
      </c>
      <c r="C162" s="105"/>
      <c r="D162" s="106" t="s">
        <v>674</v>
      </c>
      <c r="E162" s="107" t="s">
        <v>600</v>
      </c>
      <c r="F162" s="108">
        <v>237.5</v>
      </c>
      <c r="G162" s="107"/>
      <c r="H162" s="107">
        <v>279.5</v>
      </c>
      <c r="I162" s="125">
        <v>278</v>
      </c>
      <c r="J162" s="126" t="s">
        <v>625</v>
      </c>
      <c r="K162" s="127">
        <f t="shared" si="83"/>
        <v>42</v>
      </c>
      <c r="L162" s="128">
        <f t="shared" si="84"/>
        <v>0.17684210526315788</v>
      </c>
      <c r="M162" s="129" t="s">
        <v>599</v>
      </c>
      <c r="N162" s="130">
        <v>42222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32</v>
      </c>
      <c r="B163" s="105">
        <v>42174</v>
      </c>
      <c r="C163" s="105"/>
      <c r="D163" s="106" t="s">
        <v>644</v>
      </c>
      <c r="E163" s="107" t="s">
        <v>623</v>
      </c>
      <c r="F163" s="108">
        <v>340</v>
      </c>
      <c r="G163" s="107"/>
      <c r="H163" s="107">
        <v>448</v>
      </c>
      <c r="I163" s="125">
        <v>448</v>
      </c>
      <c r="J163" s="126" t="s">
        <v>625</v>
      </c>
      <c r="K163" s="127">
        <f t="shared" si="83"/>
        <v>108</v>
      </c>
      <c r="L163" s="128">
        <f t="shared" si="84"/>
        <v>0.31764705882352939</v>
      </c>
      <c r="M163" s="129" t="s">
        <v>599</v>
      </c>
      <c r="N163" s="130">
        <v>43018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33</v>
      </c>
      <c r="B164" s="105">
        <v>42191</v>
      </c>
      <c r="C164" s="105"/>
      <c r="D164" s="106" t="s">
        <v>675</v>
      </c>
      <c r="E164" s="107" t="s">
        <v>623</v>
      </c>
      <c r="F164" s="108">
        <v>390</v>
      </c>
      <c r="G164" s="107"/>
      <c r="H164" s="107">
        <v>460</v>
      </c>
      <c r="I164" s="125">
        <v>460</v>
      </c>
      <c r="J164" s="126" t="s">
        <v>625</v>
      </c>
      <c r="K164" s="127">
        <f t="shared" ref="K164:K184" si="85">H164-F164</f>
        <v>70</v>
      </c>
      <c r="L164" s="128">
        <f t="shared" ref="L164:L184" si="86">K164/F164</f>
        <v>0.17948717948717949</v>
      </c>
      <c r="M164" s="129" t="s">
        <v>599</v>
      </c>
      <c r="N164" s="130">
        <v>42478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34</v>
      </c>
      <c r="B165" s="109">
        <v>42195</v>
      </c>
      <c r="C165" s="109"/>
      <c r="D165" s="110" t="s">
        <v>676</v>
      </c>
      <c r="E165" s="111" t="s">
        <v>623</v>
      </c>
      <c r="F165" s="112">
        <v>122.5</v>
      </c>
      <c r="G165" s="112"/>
      <c r="H165" s="113">
        <v>61</v>
      </c>
      <c r="I165" s="131">
        <v>172</v>
      </c>
      <c r="J165" s="132" t="s">
        <v>677</v>
      </c>
      <c r="K165" s="133">
        <f t="shared" si="85"/>
        <v>-61.5</v>
      </c>
      <c r="L165" s="134">
        <f t="shared" si="86"/>
        <v>-0.50204081632653064</v>
      </c>
      <c r="M165" s="135" t="s">
        <v>663</v>
      </c>
      <c r="N165" s="136">
        <v>43333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35</v>
      </c>
      <c r="B166" s="105">
        <v>42219</v>
      </c>
      <c r="C166" s="105"/>
      <c r="D166" s="106" t="s">
        <v>678</v>
      </c>
      <c r="E166" s="107" t="s">
        <v>623</v>
      </c>
      <c r="F166" s="108">
        <v>297.5</v>
      </c>
      <c r="G166" s="107"/>
      <c r="H166" s="107">
        <v>350</v>
      </c>
      <c r="I166" s="125">
        <v>360</v>
      </c>
      <c r="J166" s="126" t="s">
        <v>679</v>
      </c>
      <c r="K166" s="127">
        <f t="shared" si="85"/>
        <v>52.5</v>
      </c>
      <c r="L166" s="128">
        <f t="shared" si="86"/>
        <v>0.17647058823529413</v>
      </c>
      <c r="M166" s="129" t="s">
        <v>599</v>
      </c>
      <c r="N166" s="130">
        <v>42232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36</v>
      </c>
      <c r="B167" s="105">
        <v>42219</v>
      </c>
      <c r="C167" s="105"/>
      <c r="D167" s="106" t="s">
        <v>680</v>
      </c>
      <c r="E167" s="107" t="s">
        <v>623</v>
      </c>
      <c r="F167" s="108">
        <v>115.5</v>
      </c>
      <c r="G167" s="107"/>
      <c r="H167" s="107">
        <v>149</v>
      </c>
      <c r="I167" s="125">
        <v>140</v>
      </c>
      <c r="J167" s="140" t="s">
        <v>681</v>
      </c>
      <c r="K167" s="127">
        <f t="shared" si="85"/>
        <v>33.5</v>
      </c>
      <c r="L167" s="128">
        <f t="shared" si="86"/>
        <v>0.29004329004329005</v>
      </c>
      <c r="M167" s="129" t="s">
        <v>599</v>
      </c>
      <c r="N167" s="130">
        <v>42740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37</v>
      </c>
      <c r="B168" s="105">
        <v>42251</v>
      </c>
      <c r="C168" s="105"/>
      <c r="D168" s="106" t="s">
        <v>674</v>
      </c>
      <c r="E168" s="107" t="s">
        <v>623</v>
      </c>
      <c r="F168" s="108">
        <v>226</v>
      </c>
      <c r="G168" s="107"/>
      <c r="H168" s="107">
        <v>292</v>
      </c>
      <c r="I168" s="125">
        <v>292</v>
      </c>
      <c r="J168" s="126" t="s">
        <v>682</v>
      </c>
      <c r="K168" s="127">
        <f t="shared" si="85"/>
        <v>66</v>
      </c>
      <c r="L168" s="128">
        <f t="shared" si="86"/>
        <v>0.29203539823008851</v>
      </c>
      <c r="M168" s="129" t="s">
        <v>599</v>
      </c>
      <c r="N168" s="130">
        <v>42286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38</v>
      </c>
      <c r="B169" s="105">
        <v>42254</v>
      </c>
      <c r="C169" s="105"/>
      <c r="D169" s="106" t="s">
        <v>669</v>
      </c>
      <c r="E169" s="107" t="s">
        <v>623</v>
      </c>
      <c r="F169" s="108">
        <v>232.5</v>
      </c>
      <c r="G169" s="107"/>
      <c r="H169" s="107">
        <v>312.5</v>
      </c>
      <c r="I169" s="125">
        <v>310</v>
      </c>
      <c r="J169" s="126" t="s">
        <v>625</v>
      </c>
      <c r="K169" s="127">
        <f t="shared" si="85"/>
        <v>80</v>
      </c>
      <c r="L169" s="128">
        <f t="shared" si="86"/>
        <v>0.34408602150537637</v>
      </c>
      <c r="M169" s="129" t="s">
        <v>599</v>
      </c>
      <c r="N169" s="130">
        <v>42823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39</v>
      </c>
      <c r="B170" s="105">
        <v>42268</v>
      </c>
      <c r="C170" s="105"/>
      <c r="D170" s="106" t="s">
        <v>683</v>
      </c>
      <c r="E170" s="107" t="s">
        <v>623</v>
      </c>
      <c r="F170" s="108">
        <v>196.5</v>
      </c>
      <c r="G170" s="107"/>
      <c r="H170" s="107">
        <v>238</v>
      </c>
      <c r="I170" s="125">
        <v>238</v>
      </c>
      <c r="J170" s="126" t="s">
        <v>682</v>
      </c>
      <c r="K170" s="127">
        <f t="shared" si="85"/>
        <v>41.5</v>
      </c>
      <c r="L170" s="128">
        <f t="shared" si="86"/>
        <v>0.21119592875318066</v>
      </c>
      <c r="M170" s="129" t="s">
        <v>599</v>
      </c>
      <c r="N170" s="130">
        <v>42291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40</v>
      </c>
      <c r="B171" s="105">
        <v>42271</v>
      </c>
      <c r="C171" s="105"/>
      <c r="D171" s="106" t="s">
        <v>622</v>
      </c>
      <c r="E171" s="107" t="s">
        <v>623</v>
      </c>
      <c r="F171" s="108">
        <v>65</v>
      </c>
      <c r="G171" s="107"/>
      <c r="H171" s="107">
        <v>82</v>
      </c>
      <c r="I171" s="125">
        <v>82</v>
      </c>
      <c r="J171" s="126" t="s">
        <v>682</v>
      </c>
      <c r="K171" s="127">
        <f t="shared" si="85"/>
        <v>17</v>
      </c>
      <c r="L171" s="128">
        <f t="shared" si="86"/>
        <v>0.26153846153846155</v>
      </c>
      <c r="M171" s="129" t="s">
        <v>599</v>
      </c>
      <c r="N171" s="130">
        <v>42578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41</v>
      </c>
      <c r="B172" s="105">
        <v>42291</v>
      </c>
      <c r="C172" s="105"/>
      <c r="D172" s="106" t="s">
        <v>684</v>
      </c>
      <c r="E172" s="107" t="s">
        <v>623</v>
      </c>
      <c r="F172" s="108">
        <v>144</v>
      </c>
      <c r="G172" s="107"/>
      <c r="H172" s="107">
        <v>182.5</v>
      </c>
      <c r="I172" s="125">
        <v>181</v>
      </c>
      <c r="J172" s="126" t="s">
        <v>682</v>
      </c>
      <c r="K172" s="127">
        <f t="shared" si="85"/>
        <v>38.5</v>
      </c>
      <c r="L172" s="128">
        <f t="shared" si="86"/>
        <v>0.2673611111111111</v>
      </c>
      <c r="M172" s="129" t="s">
        <v>599</v>
      </c>
      <c r="N172" s="130">
        <v>42817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42</v>
      </c>
      <c r="B173" s="105">
        <v>42291</v>
      </c>
      <c r="C173" s="105"/>
      <c r="D173" s="106" t="s">
        <v>685</v>
      </c>
      <c r="E173" s="107" t="s">
        <v>623</v>
      </c>
      <c r="F173" s="108">
        <v>264</v>
      </c>
      <c r="G173" s="107"/>
      <c r="H173" s="107">
        <v>311</v>
      </c>
      <c r="I173" s="125">
        <v>311</v>
      </c>
      <c r="J173" s="126" t="s">
        <v>682</v>
      </c>
      <c r="K173" s="127">
        <f t="shared" si="85"/>
        <v>47</v>
      </c>
      <c r="L173" s="128">
        <f t="shared" si="86"/>
        <v>0.17803030303030304</v>
      </c>
      <c r="M173" s="129" t="s">
        <v>599</v>
      </c>
      <c r="N173" s="130">
        <v>42604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43</v>
      </c>
      <c r="B174" s="105">
        <v>42318</v>
      </c>
      <c r="C174" s="105"/>
      <c r="D174" s="106" t="s">
        <v>686</v>
      </c>
      <c r="E174" s="107" t="s">
        <v>600</v>
      </c>
      <c r="F174" s="108">
        <v>549.5</v>
      </c>
      <c r="G174" s="107"/>
      <c r="H174" s="107">
        <v>630</v>
      </c>
      <c r="I174" s="125">
        <v>630</v>
      </c>
      <c r="J174" s="126" t="s">
        <v>682</v>
      </c>
      <c r="K174" s="127">
        <f t="shared" si="85"/>
        <v>80.5</v>
      </c>
      <c r="L174" s="128">
        <f t="shared" si="86"/>
        <v>0.1464968152866242</v>
      </c>
      <c r="M174" s="129" t="s">
        <v>599</v>
      </c>
      <c r="N174" s="130">
        <v>42419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44</v>
      </c>
      <c r="B175" s="105">
        <v>42342</v>
      </c>
      <c r="C175" s="105"/>
      <c r="D175" s="106" t="s">
        <v>687</v>
      </c>
      <c r="E175" s="107" t="s">
        <v>623</v>
      </c>
      <c r="F175" s="108">
        <v>1027.5</v>
      </c>
      <c r="G175" s="107"/>
      <c r="H175" s="107">
        <v>1315</v>
      </c>
      <c r="I175" s="125">
        <v>1250</v>
      </c>
      <c r="J175" s="126" t="s">
        <v>682</v>
      </c>
      <c r="K175" s="127">
        <f t="shared" si="85"/>
        <v>287.5</v>
      </c>
      <c r="L175" s="128">
        <f t="shared" si="86"/>
        <v>0.27980535279805352</v>
      </c>
      <c r="M175" s="129" t="s">
        <v>599</v>
      </c>
      <c r="N175" s="130">
        <v>43244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45</v>
      </c>
      <c r="B176" s="105">
        <v>42367</v>
      </c>
      <c r="C176" s="105"/>
      <c r="D176" s="106" t="s">
        <v>688</v>
      </c>
      <c r="E176" s="107" t="s">
        <v>623</v>
      </c>
      <c r="F176" s="108">
        <v>465</v>
      </c>
      <c r="G176" s="107"/>
      <c r="H176" s="107">
        <v>540</v>
      </c>
      <c r="I176" s="125">
        <v>540</v>
      </c>
      <c r="J176" s="126" t="s">
        <v>682</v>
      </c>
      <c r="K176" s="127">
        <f t="shared" si="85"/>
        <v>75</v>
      </c>
      <c r="L176" s="128">
        <f t="shared" si="86"/>
        <v>0.16129032258064516</v>
      </c>
      <c r="M176" s="129" t="s">
        <v>599</v>
      </c>
      <c r="N176" s="130">
        <v>42530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46</v>
      </c>
      <c r="B177" s="105">
        <v>42380</v>
      </c>
      <c r="C177" s="105"/>
      <c r="D177" s="106" t="s">
        <v>390</v>
      </c>
      <c r="E177" s="107" t="s">
        <v>600</v>
      </c>
      <c r="F177" s="108">
        <v>81</v>
      </c>
      <c r="G177" s="107"/>
      <c r="H177" s="107">
        <v>110</v>
      </c>
      <c r="I177" s="125">
        <v>110</v>
      </c>
      <c r="J177" s="126" t="s">
        <v>682</v>
      </c>
      <c r="K177" s="127">
        <f t="shared" si="85"/>
        <v>29</v>
      </c>
      <c r="L177" s="128">
        <f t="shared" si="86"/>
        <v>0.35802469135802467</v>
      </c>
      <c r="M177" s="129" t="s">
        <v>599</v>
      </c>
      <c r="N177" s="130">
        <v>42745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47</v>
      </c>
      <c r="B178" s="105">
        <v>42382</v>
      </c>
      <c r="C178" s="105"/>
      <c r="D178" s="106" t="s">
        <v>689</v>
      </c>
      <c r="E178" s="107" t="s">
        <v>600</v>
      </c>
      <c r="F178" s="108">
        <v>417.5</v>
      </c>
      <c r="G178" s="107"/>
      <c r="H178" s="107">
        <v>547</v>
      </c>
      <c r="I178" s="125">
        <v>535</v>
      </c>
      <c r="J178" s="126" t="s">
        <v>682</v>
      </c>
      <c r="K178" s="127">
        <f t="shared" si="85"/>
        <v>129.5</v>
      </c>
      <c r="L178" s="128">
        <f t="shared" si="86"/>
        <v>0.31017964071856285</v>
      </c>
      <c r="M178" s="129" t="s">
        <v>599</v>
      </c>
      <c r="N178" s="130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48</v>
      </c>
      <c r="B179" s="105">
        <v>42408</v>
      </c>
      <c r="C179" s="105"/>
      <c r="D179" s="106" t="s">
        <v>690</v>
      </c>
      <c r="E179" s="107" t="s">
        <v>623</v>
      </c>
      <c r="F179" s="108">
        <v>650</v>
      </c>
      <c r="G179" s="107"/>
      <c r="H179" s="107">
        <v>800</v>
      </c>
      <c r="I179" s="125">
        <v>800</v>
      </c>
      <c r="J179" s="126" t="s">
        <v>682</v>
      </c>
      <c r="K179" s="127">
        <f t="shared" si="85"/>
        <v>150</v>
      </c>
      <c r="L179" s="128">
        <f t="shared" si="86"/>
        <v>0.23076923076923078</v>
      </c>
      <c r="M179" s="129" t="s">
        <v>599</v>
      </c>
      <c r="N179" s="130">
        <v>43154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49</v>
      </c>
      <c r="B180" s="105">
        <v>42433</v>
      </c>
      <c r="C180" s="105"/>
      <c r="D180" s="106" t="s">
        <v>197</v>
      </c>
      <c r="E180" s="107" t="s">
        <v>623</v>
      </c>
      <c r="F180" s="108">
        <v>437.5</v>
      </c>
      <c r="G180" s="107"/>
      <c r="H180" s="107">
        <v>504.5</v>
      </c>
      <c r="I180" s="125">
        <v>522</v>
      </c>
      <c r="J180" s="126" t="s">
        <v>691</v>
      </c>
      <c r="K180" s="127">
        <f t="shared" si="85"/>
        <v>67</v>
      </c>
      <c r="L180" s="128">
        <f t="shared" si="86"/>
        <v>0.15314285714285714</v>
      </c>
      <c r="M180" s="129" t="s">
        <v>599</v>
      </c>
      <c r="N180" s="130">
        <v>42480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50</v>
      </c>
      <c r="B181" s="105">
        <v>42438</v>
      </c>
      <c r="C181" s="105"/>
      <c r="D181" s="106" t="s">
        <v>692</v>
      </c>
      <c r="E181" s="107" t="s">
        <v>623</v>
      </c>
      <c r="F181" s="108">
        <v>189.5</v>
      </c>
      <c r="G181" s="107"/>
      <c r="H181" s="107">
        <v>218</v>
      </c>
      <c r="I181" s="125">
        <v>218</v>
      </c>
      <c r="J181" s="126" t="s">
        <v>682</v>
      </c>
      <c r="K181" s="127">
        <f t="shared" si="85"/>
        <v>28.5</v>
      </c>
      <c r="L181" s="128">
        <f t="shared" si="86"/>
        <v>0.15039577836411611</v>
      </c>
      <c r="M181" s="129" t="s">
        <v>599</v>
      </c>
      <c r="N181" s="130">
        <v>43034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63">
        <v>51</v>
      </c>
      <c r="B182" s="114">
        <v>42471</v>
      </c>
      <c r="C182" s="114"/>
      <c r="D182" s="115" t="s">
        <v>693</v>
      </c>
      <c r="E182" s="116" t="s">
        <v>623</v>
      </c>
      <c r="F182" s="117">
        <v>36.5</v>
      </c>
      <c r="G182" s="118"/>
      <c r="H182" s="118">
        <v>15.85</v>
      </c>
      <c r="I182" s="118">
        <v>60</v>
      </c>
      <c r="J182" s="137" t="s">
        <v>694</v>
      </c>
      <c r="K182" s="133">
        <f t="shared" si="85"/>
        <v>-20.65</v>
      </c>
      <c r="L182" s="167">
        <f t="shared" si="86"/>
        <v>-0.5657534246575342</v>
      </c>
      <c r="M182" s="135" t="s">
        <v>663</v>
      </c>
      <c r="N182" s="168">
        <v>43627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52</v>
      </c>
      <c r="B183" s="105">
        <v>42472</v>
      </c>
      <c r="C183" s="105"/>
      <c r="D183" s="106" t="s">
        <v>695</v>
      </c>
      <c r="E183" s="107" t="s">
        <v>623</v>
      </c>
      <c r="F183" s="108">
        <v>93</v>
      </c>
      <c r="G183" s="107"/>
      <c r="H183" s="107">
        <v>149</v>
      </c>
      <c r="I183" s="125">
        <v>140</v>
      </c>
      <c r="J183" s="140" t="s">
        <v>696</v>
      </c>
      <c r="K183" s="127">
        <f t="shared" si="85"/>
        <v>56</v>
      </c>
      <c r="L183" s="128">
        <f t="shared" si="86"/>
        <v>0.60215053763440862</v>
      </c>
      <c r="M183" s="129" t="s">
        <v>599</v>
      </c>
      <c r="N183" s="130">
        <v>42740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53</v>
      </c>
      <c r="B184" s="105">
        <v>42472</v>
      </c>
      <c r="C184" s="105"/>
      <c r="D184" s="106" t="s">
        <v>697</v>
      </c>
      <c r="E184" s="107" t="s">
        <v>623</v>
      </c>
      <c r="F184" s="108">
        <v>130</v>
      </c>
      <c r="G184" s="107"/>
      <c r="H184" s="107">
        <v>150</v>
      </c>
      <c r="I184" s="125" t="s">
        <v>698</v>
      </c>
      <c r="J184" s="126" t="s">
        <v>682</v>
      </c>
      <c r="K184" s="127">
        <f t="shared" si="85"/>
        <v>20</v>
      </c>
      <c r="L184" s="128">
        <f t="shared" si="86"/>
        <v>0.15384615384615385</v>
      </c>
      <c r="M184" s="129" t="s">
        <v>599</v>
      </c>
      <c r="N184" s="130">
        <v>42564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54</v>
      </c>
      <c r="B185" s="105">
        <v>42473</v>
      </c>
      <c r="C185" s="105"/>
      <c r="D185" s="106" t="s">
        <v>354</v>
      </c>
      <c r="E185" s="107" t="s">
        <v>623</v>
      </c>
      <c r="F185" s="108">
        <v>196</v>
      </c>
      <c r="G185" s="107"/>
      <c r="H185" s="107">
        <v>299</v>
      </c>
      <c r="I185" s="125">
        <v>299</v>
      </c>
      <c r="J185" s="126" t="s">
        <v>682</v>
      </c>
      <c r="K185" s="127">
        <v>103</v>
      </c>
      <c r="L185" s="128">
        <v>0.52551020408163296</v>
      </c>
      <c r="M185" s="129" t="s">
        <v>599</v>
      </c>
      <c r="N185" s="130">
        <v>42620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55</v>
      </c>
      <c r="B186" s="105">
        <v>42473</v>
      </c>
      <c r="C186" s="105"/>
      <c r="D186" s="106" t="s">
        <v>756</v>
      </c>
      <c r="E186" s="107" t="s">
        <v>623</v>
      </c>
      <c r="F186" s="108">
        <v>88</v>
      </c>
      <c r="G186" s="107"/>
      <c r="H186" s="107">
        <v>103</v>
      </c>
      <c r="I186" s="125">
        <v>103</v>
      </c>
      <c r="J186" s="126" t="s">
        <v>682</v>
      </c>
      <c r="K186" s="127">
        <v>15</v>
      </c>
      <c r="L186" s="128">
        <v>0.170454545454545</v>
      </c>
      <c r="M186" s="129" t="s">
        <v>599</v>
      </c>
      <c r="N186" s="130">
        <v>42530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56</v>
      </c>
      <c r="B187" s="105">
        <v>42492</v>
      </c>
      <c r="C187" s="105"/>
      <c r="D187" s="106" t="s">
        <v>699</v>
      </c>
      <c r="E187" s="107" t="s">
        <v>623</v>
      </c>
      <c r="F187" s="108">
        <v>127.5</v>
      </c>
      <c r="G187" s="107"/>
      <c r="H187" s="107">
        <v>148</v>
      </c>
      <c r="I187" s="125" t="s">
        <v>700</v>
      </c>
      <c r="J187" s="126" t="s">
        <v>682</v>
      </c>
      <c r="K187" s="127">
        <f>H187-F187</f>
        <v>20.5</v>
      </c>
      <c r="L187" s="128">
        <f>K187/F187</f>
        <v>0.16078431372549021</v>
      </c>
      <c r="M187" s="129" t="s">
        <v>599</v>
      </c>
      <c r="N187" s="130">
        <v>42564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57</v>
      </c>
      <c r="B188" s="105">
        <v>42493</v>
      </c>
      <c r="C188" s="105"/>
      <c r="D188" s="106" t="s">
        <v>701</v>
      </c>
      <c r="E188" s="107" t="s">
        <v>623</v>
      </c>
      <c r="F188" s="108">
        <v>675</v>
      </c>
      <c r="G188" s="107"/>
      <c r="H188" s="107">
        <v>815</v>
      </c>
      <c r="I188" s="125" t="s">
        <v>702</v>
      </c>
      <c r="J188" s="126" t="s">
        <v>682</v>
      </c>
      <c r="K188" s="127">
        <f>H188-F188</f>
        <v>140</v>
      </c>
      <c r="L188" s="128">
        <f>K188/F188</f>
        <v>0.2074074074074074</v>
      </c>
      <c r="M188" s="129" t="s">
        <v>599</v>
      </c>
      <c r="N188" s="130">
        <v>43154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58</v>
      </c>
      <c r="B189" s="109">
        <v>42522</v>
      </c>
      <c r="C189" s="109"/>
      <c r="D189" s="110" t="s">
        <v>757</v>
      </c>
      <c r="E189" s="111" t="s">
        <v>623</v>
      </c>
      <c r="F189" s="112">
        <v>500</v>
      </c>
      <c r="G189" s="112"/>
      <c r="H189" s="113">
        <v>232.5</v>
      </c>
      <c r="I189" s="131" t="s">
        <v>758</v>
      </c>
      <c r="J189" s="132" t="s">
        <v>759</v>
      </c>
      <c r="K189" s="133">
        <f>H189-F189</f>
        <v>-267.5</v>
      </c>
      <c r="L189" s="134">
        <f>K189/F189</f>
        <v>-0.53500000000000003</v>
      </c>
      <c r="M189" s="135" t="s">
        <v>663</v>
      </c>
      <c r="N189" s="136">
        <v>43735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59</v>
      </c>
      <c r="B190" s="105">
        <v>42527</v>
      </c>
      <c r="C190" s="105"/>
      <c r="D190" s="106" t="s">
        <v>703</v>
      </c>
      <c r="E190" s="107" t="s">
        <v>623</v>
      </c>
      <c r="F190" s="108">
        <v>110</v>
      </c>
      <c r="G190" s="107"/>
      <c r="H190" s="107">
        <v>126.5</v>
      </c>
      <c r="I190" s="125">
        <v>125</v>
      </c>
      <c r="J190" s="126" t="s">
        <v>632</v>
      </c>
      <c r="K190" s="127">
        <f>H190-F190</f>
        <v>16.5</v>
      </c>
      <c r="L190" s="128">
        <f>K190/F190</f>
        <v>0.15</v>
      </c>
      <c r="M190" s="129" t="s">
        <v>599</v>
      </c>
      <c r="N190" s="130">
        <v>42552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60</v>
      </c>
      <c r="B191" s="105">
        <v>42538</v>
      </c>
      <c r="C191" s="105"/>
      <c r="D191" s="106" t="s">
        <v>704</v>
      </c>
      <c r="E191" s="107" t="s">
        <v>623</v>
      </c>
      <c r="F191" s="108">
        <v>44</v>
      </c>
      <c r="G191" s="107"/>
      <c r="H191" s="107">
        <v>69.5</v>
      </c>
      <c r="I191" s="125">
        <v>69.5</v>
      </c>
      <c r="J191" s="126" t="s">
        <v>705</v>
      </c>
      <c r="K191" s="127">
        <f>H191-F191</f>
        <v>25.5</v>
      </c>
      <c r="L191" s="128">
        <f>K191/F191</f>
        <v>0.57954545454545459</v>
      </c>
      <c r="M191" s="129" t="s">
        <v>599</v>
      </c>
      <c r="N191" s="130">
        <v>42977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61</v>
      </c>
      <c r="B192" s="105">
        <v>42549</v>
      </c>
      <c r="C192" s="105"/>
      <c r="D192" s="147" t="s">
        <v>760</v>
      </c>
      <c r="E192" s="107" t="s">
        <v>623</v>
      </c>
      <c r="F192" s="108">
        <v>262.5</v>
      </c>
      <c r="G192" s="107"/>
      <c r="H192" s="107">
        <v>340</v>
      </c>
      <c r="I192" s="125">
        <v>333</v>
      </c>
      <c r="J192" s="126" t="s">
        <v>761</v>
      </c>
      <c r="K192" s="127">
        <v>77.5</v>
      </c>
      <c r="L192" s="128">
        <v>0.29523809523809502</v>
      </c>
      <c r="M192" s="129" t="s">
        <v>599</v>
      </c>
      <c r="N192" s="130">
        <v>43017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62</v>
      </c>
      <c r="B193" s="105">
        <v>42549</v>
      </c>
      <c r="C193" s="105"/>
      <c r="D193" s="147" t="s">
        <v>762</v>
      </c>
      <c r="E193" s="107" t="s">
        <v>623</v>
      </c>
      <c r="F193" s="108">
        <v>840</v>
      </c>
      <c r="G193" s="107"/>
      <c r="H193" s="107">
        <v>1230</v>
      </c>
      <c r="I193" s="125">
        <v>1230</v>
      </c>
      <c r="J193" s="126" t="s">
        <v>682</v>
      </c>
      <c r="K193" s="127">
        <v>390</v>
      </c>
      <c r="L193" s="128">
        <v>0.46428571428571402</v>
      </c>
      <c r="M193" s="129" t="s">
        <v>599</v>
      </c>
      <c r="N193" s="130">
        <v>42649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4">
        <v>63</v>
      </c>
      <c r="B194" s="142">
        <v>42556</v>
      </c>
      <c r="C194" s="142"/>
      <c r="D194" s="143" t="s">
        <v>706</v>
      </c>
      <c r="E194" s="144" t="s">
        <v>623</v>
      </c>
      <c r="F194" s="145">
        <v>395</v>
      </c>
      <c r="G194" s="146"/>
      <c r="H194" s="146">
        <f>(468.5+342.5)/2</f>
        <v>405.5</v>
      </c>
      <c r="I194" s="146">
        <v>510</v>
      </c>
      <c r="J194" s="169" t="s">
        <v>707</v>
      </c>
      <c r="K194" s="170">
        <f t="shared" ref="K194:K200" si="87">H194-F194</f>
        <v>10.5</v>
      </c>
      <c r="L194" s="171">
        <f t="shared" ref="L194:L200" si="88">K194/F194</f>
        <v>2.6582278481012658E-2</v>
      </c>
      <c r="M194" s="172" t="s">
        <v>708</v>
      </c>
      <c r="N194" s="173">
        <v>43606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64</v>
      </c>
      <c r="B195" s="109">
        <v>42584</v>
      </c>
      <c r="C195" s="109"/>
      <c r="D195" s="110" t="s">
        <v>709</v>
      </c>
      <c r="E195" s="111" t="s">
        <v>600</v>
      </c>
      <c r="F195" s="112">
        <f>169.5-12.8</f>
        <v>156.69999999999999</v>
      </c>
      <c r="G195" s="112"/>
      <c r="H195" s="113">
        <v>77</v>
      </c>
      <c r="I195" s="131" t="s">
        <v>710</v>
      </c>
      <c r="J195" s="383" t="s">
        <v>3401</v>
      </c>
      <c r="K195" s="133">
        <f t="shared" si="87"/>
        <v>-79.699999999999989</v>
      </c>
      <c r="L195" s="134">
        <f t="shared" si="88"/>
        <v>-0.50861518825781749</v>
      </c>
      <c r="M195" s="135" t="s">
        <v>663</v>
      </c>
      <c r="N195" s="136">
        <v>43522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65</v>
      </c>
      <c r="B196" s="109">
        <v>42586</v>
      </c>
      <c r="C196" s="109"/>
      <c r="D196" s="110" t="s">
        <v>711</v>
      </c>
      <c r="E196" s="111" t="s">
        <v>623</v>
      </c>
      <c r="F196" s="112">
        <v>400</v>
      </c>
      <c r="G196" s="112"/>
      <c r="H196" s="113">
        <v>305</v>
      </c>
      <c r="I196" s="131">
        <v>475</v>
      </c>
      <c r="J196" s="132" t="s">
        <v>712</v>
      </c>
      <c r="K196" s="133">
        <f t="shared" si="87"/>
        <v>-95</v>
      </c>
      <c r="L196" s="134">
        <f t="shared" si="88"/>
        <v>-0.23749999999999999</v>
      </c>
      <c r="M196" s="135" t="s">
        <v>663</v>
      </c>
      <c r="N196" s="136">
        <v>43606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66</v>
      </c>
      <c r="B197" s="105">
        <v>42593</v>
      </c>
      <c r="C197" s="105"/>
      <c r="D197" s="106" t="s">
        <v>713</v>
      </c>
      <c r="E197" s="107" t="s">
        <v>623</v>
      </c>
      <c r="F197" s="108">
        <v>86.5</v>
      </c>
      <c r="G197" s="107"/>
      <c r="H197" s="107">
        <v>130</v>
      </c>
      <c r="I197" s="125">
        <v>130</v>
      </c>
      <c r="J197" s="140" t="s">
        <v>714</v>
      </c>
      <c r="K197" s="127">
        <f t="shared" si="87"/>
        <v>43.5</v>
      </c>
      <c r="L197" s="128">
        <f t="shared" si="88"/>
        <v>0.50289017341040465</v>
      </c>
      <c r="M197" s="129" t="s">
        <v>599</v>
      </c>
      <c r="N197" s="130">
        <v>43091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67</v>
      </c>
      <c r="B198" s="109">
        <v>42600</v>
      </c>
      <c r="C198" s="109"/>
      <c r="D198" s="110" t="s">
        <v>381</v>
      </c>
      <c r="E198" s="111" t="s">
        <v>623</v>
      </c>
      <c r="F198" s="112">
        <v>133.5</v>
      </c>
      <c r="G198" s="112"/>
      <c r="H198" s="113">
        <v>126.5</v>
      </c>
      <c r="I198" s="131">
        <v>178</v>
      </c>
      <c r="J198" s="132" t="s">
        <v>715</v>
      </c>
      <c r="K198" s="133">
        <f t="shared" si="87"/>
        <v>-7</v>
      </c>
      <c r="L198" s="134">
        <f t="shared" si="88"/>
        <v>-5.2434456928838954E-2</v>
      </c>
      <c r="M198" s="135" t="s">
        <v>663</v>
      </c>
      <c r="N198" s="136">
        <v>42615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68</v>
      </c>
      <c r="B199" s="105">
        <v>42613</v>
      </c>
      <c r="C199" s="105"/>
      <c r="D199" s="106" t="s">
        <v>716</v>
      </c>
      <c r="E199" s="107" t="s">
        <v>623</v>
      </c>
      <c r="F199" s="108">
        <v>560</v>
      </c>
      <c r="G199" s="107"/>
      <c r="H199" s="107">
        <v>725</v>
      </c>
      <c r="I199" s="125">
        <v>725</v>
      </c>
      <c r="J199" s="126" t="s">
        <v>625</v>
      </c>
      <c r="K199" s="127">
        <f t="shared" si="87"/>
        <v>165</v>
      </c>
      <c r="L199" s="128">
        <f t="shared" si="88"/>
        <v>0.29464285714285715</v>
      </c>
      <c r="M199" s="129" t="s">
        <v>599</v>
      </c>
      <c r="N199" s="130">
        <v>42456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69</v>
      </c>
      <c r="B200" s="105">
        <v>42614</v>
      </c>
      <c r="C200" s="105"/>
      <c r="D200" s="106" t="s">
        <v>717</v>
      </c>
      <c r="E200" s="107" t="s">
        <v>623</v>
      </c>
      <c r="F200" s="108">
        <v>160.5</v>
      </c>
      <c r="G200" s="107"/>
      <c r="H200" s="107">
        <v>210</v>
      </c>
      <c r="I200" s="125">
        <v>210</v>
      </c>
      <c r="J200" s="126" t="s">
        <v>625</v>
      </c>
      <c r="K200" s="127">
        <f t="shared" si="87"/>
        <v>49.5</v>
      </c>
      <c r="L200" s="128">
        <f t="shared" si="88"/>
        <v>0.30841121495327101</v>
      </c>
      <c r="M200" s="129" t="s">
        <v>599</v>
      </c>
      <c r="N200" s="130">
        <v>42871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70</v>
      </c>
      <c r="B201" s="105">
        <v>42646</v>
      </c>
      <c r="C201" s="105"/>
      <c r="D201" s="147" t="s">
        <v>405</v>
      </c>
      <c r="E201" s="107" t="s">
        <v>623</v>
      </c>
      <c r="F201" s="108">
        <v>430</v>
      </c>
      <c r="G201" s="107"/>
      <c r="H201" s="107">
        <v>596</v>
      </c>
      <c r="I201" s="125">
        <v>575</v>
      </c>
      <c r="J201" s="126" t="s">
        <v>763</v>
      </c>
      <c r="K201" s="127">
        <v>166</v>
      </c>
      <c r="L201" s="128">
        <v>0.38604651162790699</v>
      </c>
      <c r="M201" s="129" t="s">
        <v>599</v>
      </c>
      <c r="N201" s="130">
        <v>42769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71</v>
      </c>
      <c r="B202" s="105">
        <v>42657</v>
      </c>
      <c r="C202" s="105"/>
      <c r="D202" s="106" t="s">
        <v>718</v>
      </c>
      <c r="E202" s="107" t="s">
        <v>623</v>
      </c>
      <c r="F202" s="108">
        <v>280</v>
      </c>
      <c r="G202" s="107"/>
      <c r="H202" s="107">
        <v>345</v>
      </c>
      <c r="I202" s="125">
        <v>345</v>
      </c>
      <c r="J202" s="126" t="s">
        <v>625</v>
      </c>
      <c r="K202" s="127">
        <f t="shared" ref="K202:K207" si="89">H202-F202</f>
        <v>65</v>
      </c>
      <c r="L202" s="128">
        <f>K202/F202</f>
        <v>0.23214285714285715</v>
      </c>
      <c r="M202" s="129" t="s">
        <v>599</v>
      </c>
      <c r="N202" s="130">
        <v>42814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72</v>
      </c>
      <c r="B203" s="105">
        <v>42657</v>
      </c>
      <c r="C203" s="105"/>
      <c r="D203" s="106" t="s">
        <v>719</v>
      </c>
      <c r="E203" s="107" t="s">
        <v>623</v>
      </c>
      <c r="F203" s="108">
        <v>245</v>
      </c>
      <c r="G203" s="107"/>
      <c r="H203" s="107">
        <v>325.5</v>
      </c>
      <c r="I203" s="125">
        <v>330</v>
      </c>
      <c r="J203" s="126" t="s">
        <v>720</v>
      </c>
      <c r="K203" s="127">
        <f t="shared" si="89"/>
        <v>80.5</v>
      </c>
      <c r="L203" s="128">
        <f>K203/F203</f>
        <v>0.32857142857142857</v>
      </c>
      <c r="M203" s="129" t="s">
        <v>599</v>
      </c>
      <c r="N203" s="130">
        <v>42769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73</v>
      </c>
      <c r="B204" s="105">
        <v>42660</v>
      </c>
      <c r="C204" s="105"/>
      <c r="D204" s="106" t="s">
        <v>349</v>
      </c>
      <c r="E204" s="107" t="s">
        <v>623</v>
      </c>
      <c r="F204" s="108">
        <v>125</v>
      </c>
      <c r="G204" s="107"/>
      <c r="H204" s="107">
        <v>160</v>
      </c>
      <c r="I204" s="125">
        <v>160</v>
      </c>
      <c r="J204" s="126" t="s">
        <v>682</v>
      </c>
      <c r="K204" s="127">
        <f t="shared" si="89"/>
        <v>35</v>
      </c>
      <c r="L204" s="128">
        <v>0.28000000000000003</v>
      </c>
      <c r="M204" s="129" t="s">
        <v>599</v>
      </c>
      <c r="N204" s="130">
        <v>42803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74</v>
      </c>
      <c r="B205" s="105">
        <v>42660</v>
      </c>
      <c r="C205" s="105"/>
      <c r="D205" s="106" t="s">
        <v>483</v>
      </c>
      <c r="E205" s="107" t="s">
        <v>623</v>
      </c>
      <c r="F205" s="108">
        <v>114</v>
      </c>
      <c r="G205" s="107"/>
      <c r="H205" s="107">
        <v>145</v>
      </c>
      <c r="I205" s="125">
        <v>145</v>
      </c>
      <c r="J205" s="126" t="s">
        <v>682</v>
      </c>
      <c r="K205" s="127">
        <f t="shared" si="89"/>
        <v>31</v>
      </c>
      <c r="L205" s="128">
        <f>K205/F205</f>
        <v>0.27192982456140352</v>
      </c>
      <c r="M205" s="129" t="s">
        <v>599</v>
      </c>
      <c r="N205" s="130">
        <v>42859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75</v>
      </c>
      <c r="B206" s="105">
        <v>42660</v>
      </c>
      <c r="C206" s="105"/>
      <c r="D206" s="106" t="s">
        <v>721</v>
      </c>
      <c r="E206" s="107" t="s">
        <v>623</v>
      </c>
      <c r="F206" s="108">
        <v>212</v>
      </c>
      <c r="G206" s="107"/>
      <c r="H206" s="107">
        <v>280</v>
      </c>
      <c r="I206" s="125">
        <v>276</v>
      </c>
      <c r="J206" s="126" t="s">
        <v>722</v>
      </c>
      <c r="K206" s="127">
        <f t="shared" si="89"/>
        <v>68</v>
      </c>
      <c r="L206" s="128">
        <f>K206/F206</f>
        <v>0.32075471698113206</v>
      </c>
      <c r="M206" s="129" t="s">
        <v>599</v>
      </c>
      <c r="N206" s="130">
        <v>42858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76</v>
      </c>
      <c r="B207" s="105">
        <v>42678</v>
      </c>
      <c r="C207" s="105"/>
      <c r="D207" s="106" t="s">
        <v>151</v>
      </c>
      <c r="E207" s="107" t="s">
        <v>623</v>
      </c>
      <c r="F207" s="108">
        <v>155</v>
      </c>
      <c r="G207" s="107"/>
      <c r="H207" s="107">
        <v>210</v>
      </c>
      <c r="I207" s="125">
        <v>210</v>
      </c>
      <c r="J207" s="126" t="s">
        <v>723</v>
      </c>
      <c r="K207" s="127">
        <f t="shared" si="89"/>
        <v>55</v>
      </c>
      <c r="L207" s="128">
        <f>K207/F207</f>
        <v>0.35483870967741937</v>
      </c>
      <c r="M207" s="129" t="s">
        <v>599</v>
      </c>
      <c r="N207" s="130">
        <v>42944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77</v>
      </c>
      <c r="B208" s="109">
        <v>42710</v>
      </c>
      <c r="C208" s="109"/>
      <c r="D208" s="110" t="s">
        <v>764</v>
      </c>
      <c r="E208" s="111" t="s">
        <v>623</v>
      </c>
      <c r="F208" s="112">
        <v>150.5</v>
      </c>
      <c r="G208" s="112"/>
      <c r="H208" s="113">
        <v>72.5</v>
      </c>
      <c r="I208" s="131">
        <v>174</v>
      </c>
      <c r="J208" s="132" t="s">
        <v>765</v>
      </c>
      <c r="K208" s="133">
        <v>-78</v>
      </c>
      <c r="L208" s="134">
        <v>-0.51827242524916906</v>
      </c>
      <c r="M208" s="135" t="s">
        <v>663</v>
      </c>
      <c r="N208" s="136">
        <v>43333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78</v>
      </c>
      <c r="B209" s="105">
        <v>42712</v>
      </c>
      <c r="C209" s="105"/>
      <c r="D209" s="106" t="s">
        <v>125</v>
      </c>
      <c r="E209" s="107" t="s">
        <v>623</v>
      </c>
      <c r="F209" s="108">
        <v>380</v>
      </c>
      <c r="G209" s="107"/>
      <c r="H209" s="107">
        <v>478</v>
      </c>
      <c r="I209" s="125">
        <v>468</v>
      </c>
      <c r="J209" s="126" t="s">
        <v>682</v>
      </c>
      <c r="K209" s="127">
        <f>H209-F209</f>
        <v>98</v>
      </c>
      <c r="L209" s="128">
        <f>K209/F209</f>
        <v>0.25789473684210529</v>
      </c>
      <c r="M209" s="129" t="s">
        <v>599</v>
      </c>
      <c r="N209" s="130">
        <v>43025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79</v>
      </c>
      <c r="B210" s="105">
        <v>42734</v>
      </c>
      <c r="C210" s="105"/>
      <c r="D210" s="106" t="s">
        <v>248</v>
      </c>
      <c r="E210" s="107" t="s">
        <v>623</v>
      </c>
      <c r="F210" s="108">
        <v>305</v>
      </c>
      <c r="G210" s="107"/>
      <c r="H210" s="107">
        <v>375</v>
      </c>
      <c r="I210" s="125">
        <v>375</v>
      </c>
      <c r="J210" s="126" t="s">
        <v>682</v>
      </c>
      <c r="K210" s="127">
        <f>H210-F210</f>
        <v>70</v>
      </c>
      <c r="L210" s="128">
        <f>K210/F210</f>
        <v>0.22950819672131148</v>
      </c>
      <c r="M210" s="129" t="s">
        <v>599</v>
      </c>
      <c r="N210" s="130">
        <v>42768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80</v>
      </c>
      <c r="B211" s="105">
        <v>42739</v>
      </c>
      <c r="C211" s="105"/>
      <c r="D211" s="106" t="s">
        <v>351</v>
      </c>
      <c r="E211" s="107" t="s">
        <v>623</v>
      </c>
      <c r="F211" s="108">
        <v>99.5</v>
      </c>
      <c r="G211" s="107"/>
      <c r="H211" s="107">
        <v>158</v>
      </c>
      <c r="I211" s="125">
        <v>158</v>
      </c>
      <c r="J211" s="126" t="s">
        <v>682</v>
      </c>
      <c r="K211" s="127">
        <f>H211-F211</f>
        <v>58.5</v>
      </c>
      <c r="L211" s="128">
        <f>K211/F211</f>
        <v>0.5879396984924623</v>
      </c>
      <c r="M211" s="129" t="s">
        <v>599</v>
      </c>
      <c r="N211" s="130">
        <v>42898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81</v>
      </c>
      <c r="B212" s="105">
        <v>42739</v>
      </c>
      <c r="C212" s="105"/>
      <c r="D212" s="106" t="s">
        <v>351</v>
      </c>
      <c r="E212" s="107" t="s">
        <v>623</v>
      </c>
      <c r="F212" s="108">
        <v>99.5</v>
      </c>
      <c r="G212" s="107"/>
      <c r="H212" s="107">
        <v>158</v>
      </c>
      <c r="I212" s="125">
        <v>158</v>
      </c>
      <c r="J212" s="126" t="s">
        <v>682</v>
      </c>
      <c r="K212" s="127">
        <v>58.5</v>
      </c>
      <c r="L212" s="128">
        <v>0.58793969849246197</v>
      </c>
      <c r="M212" s="129" t="s">
        <v>599</v>
      </c>
      <c r="N212" s="130">
        <v>42898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82</v>
      </c>
      <c r="B213" s="105">
        <v>42786</v>
      </c>
      <c r="C213" s="105"/>
      <c r="D213" s="106" t="s">
        <v>169</v>
      </c>
      <c r="E213" s="107" t="s">
        <v>623</v>
      </c>
      <c r="F213" s="108">
        <v>140.5</v>
      </c>
      <c r="G213" s="107"/>
      <c r="H213" s="107">
        <v>220</v>
      </c>
      <c r="I213" s="125">
        <v>220</v>
      </c>
      <c r="J213" s="126" t="s">
        <v>682</v>
      </c>
      <c r="K213" s="127">
        <f>H213-F213</f>
        <v>79.5</v>
      </c>
      <c r="L213" s="128">
        <f>K213/F213</f>
        <v>0.5658362989323843</v>
      </c>
      <c r="M213" s="129" t="s">
        <v>599</v>
      </c>
      <c r="N213" s="130">
        <v>42864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83</v>
      </c>
      <c r="B214" s="105">
        <v>42786</v>
      </c>
      <c r="C214" s="105"/>
      <c r="D214" s="106" t="s">
        <v>766</v>
      </c>
      <c r="E214" s="107" t="s">
        <v>623</v>
      </c>
      <c r="F214" s="108">
        <v>202.5</v>
      </c>
      <c r="G214" s="107"/>
      <c r="H214" s="107">
        <v>234</v>
      </c>
      <c r="I214" s="125">
        <v>234</v>
      </c>
      <c r="J214" s="126" t="s">
        <v>682</v>
      </c>
      <c r="K214" s="127">
        <v>31.5</v>
      </c>
      <c r="L214" s="128">
        <v>0.155555555555556</v>
      </c>
      <c r="M214" s="129" t="s">
        <v>599</v>
      </c>
      <c r="N214" s="130">
        <v>42836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84</v>
      </c>
      <c r="B215" s="105">
        <v>42818</v>
      </c>
      <c r="C215" s="105"/>
      <c r="D215" s="106" t="s">
        <v>557</v>
      </c>
      <c r="E215" s="107" t="s">
        <v>623</v>
      </c>
      <c r="F215" s="108">
        <v>300.5</v>
      </c>
      <c r="G215" s="107"/>
      <c r="H215" s="107">
        <v>417.5</v>
      </c>
      <c r="I215" s="125">
        <v>420</v>
      </c>
      <c r="J215" s="126" t="s">
        <v>724</v>
      </c>
      <c r="K215" s="127">
        <f>H215-F215</f>
        <v>117</v>
      </c>
      <c r="L215" s="128">
        <f>K215/F215</f>
        <v>0.38935108153078202</v>
      </c>
      <c r="M215" s="129" t="s">
        <v>599</v>
      </c>
      <c r="N215" s="130">
        <v>43070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85</v>
      </c>
      <c r="B216" s="105">
        <v>42818</v>
      </c>
      <c r="C216" s="105"/>
      <c r="D216" s="106" t="s">
        <v>762</v>
      </c>
      <c r="E216" s="107" t="s">
        <v>623</v>
      </c>
      <c r="F216" s="108">
        <v>850</v>
      </c>
      <c r="G216" s="107"/>
      <c r="H216" s="107">
        <v>1042.5</v>
      </c>
      <c r="I216" s="125">
        <v>1023</v>
      </c>
      <c r="J216" s="126" t="s">
        <v>767</v>
      </c>
      <c r="K216" s="127">
        <v>192.5</v>
      </c>
      <c r="L216" s="128">
        <v>0.22647058823529401</v>
      </c>
      <c r="M216" s="129" t="s">
        <v>599</v>
      </c>
      <c r="N216" s="130">
        <v>42830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86</v>
      </c>
      <c r="B217" s="105">
        <v>42830</v>
      </c>
      <c r="C217" s="105"/>
      <c r="D217" s="106" t="s">
        <v>501</v>
      </c>
      <c r="E217" s="107" t="s">
        <v>623</v>
      </c>
      <c r="F217" s="108">
        <v>785</v>
      </c>
      <c r="G217" s="107"/>
      <c r="H217" s="107">
        <v>930</v>
      </c>
      <c r="I217" s="125">
        <v>920</v>
      </c>
      <c r="J217" s="126" t="s">
        <v>725</v>
      </c>
      <c r="K217" s="127">
        <f>H217-F217</f>
        <v>145</v>
      </c>
      <c r="L217" s="128">
        <f>K217/F217</f>
        <v>0.18471337579617833</v>
      </c>
      <c r="M217" s="129" t="s">
        <v>599</v>
      </c>
      <c r="N217" s="130">
        <v>42976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87</v>
      </c>
      <c r="B218" s="109">
        <v>42831</v>
      </c>
      <c r="C218" s="109"/>
      <c r="D218" s="110" t="s">
        <v>768</v>
      </c>
      <c r="E218" s="111" t="s">
        <v>623</v>
      </c>
      <c r="F218" s="112">
        <v>40</v>
      </c>
      <c r="G218" s="112"/>
      <c r="H218" s="113">
        <v>13.1</v>
      </c>
      <c r="I218" s="131">
        <v>60</v>
      </c>
      <c r="J218" s="137" t="s">
        <v>769</v>
      </c>
      <c r="K218" s="133">
        <v>-26.9</v>
      </c>
      <c r="L218" s="134">
        <v>-0.67249999999999999</v>
      </c>
      <c r="M218" s="135" t="s">
        <v>663</v>
      </c>
      <c r="N218" s="136">
        <v>43138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88</v>
      </c>
      <c r="B219" s="105">
        <v>42837</v>
      </c>
      <c r="C219" s="105"/>
      <c r="D219" s="106" t="s">
        <v>88</v>
      </c>
      <c r="E219" s="107" t="s">
        <v>623</v>
      </c>
      <c r="F219" s="108">
        <v>289.5</v>
      </c>
      <c r="G219" s="107"/>
      <c r="H219" s="107">
        <v>354</v>
      </c>
      <c r="I219" s="125">
        <v>360</v>
      </c>
      <c r="J219" s="126" t="s">
        <v>726</v>
      </c>
      <c r="K219" s="127">
        <f t="shared" ref="K219:K227" si="90">H219-F219</f>
        <v>64.5</v>
      </c>
      <c r="L219" s="128">
        <f t="shared" ref="L219:L227" si="91">K219/F219</f>
        <v>0.22279792746113988</v>
      </c>
      <c r="M219" s="129" t="s">
        <v>599</v>
      </c>
      <c r="N219" s="130">
        <v>43040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89</v>
      </c>
      <c r="B220" s="105">
        <v>42845</v>
      </c>
      <c r="C220" s="105"/>
      <c r="D220" s="106" t="s">
        <v>438</v>
      </c>
      <c r="E220" s="107" t="s">
        <v>623</v>
      </c>
      <c r="F220" s="108">
        <v>700</v>
      </c>
      <c r="G220" s="107"/>
      <c r="H220" s="107">
        <v>840</v>
      </c>
      <c r="I220" s="125">
        <v>840</v>
      </c>
      <c r="J220" s="126" t="s">
        <v>727</v>
      </c>
      <c r="K220" s="127">
        <f t="shared" si="90"/>
        <v>140</v>
      </c>
      <c r="L220" s="128">
        <f t="shared" si="91"/>
        <v>0.2</v>
      </c>
      <c r="M220" s="129" t="s">
        <v>599</v>
      </c>
      <c r="N220" s="130">
        <v>42893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90</v>
      </c>
      <c r="B221" s="105">
        <v>42887</v>
      </c>
      <c r="C221" s="105"/>
      <c r="D221" s="147" t="s">
        <v>363</v>
      </c>
      <c r="E221" s="107" t="s">
        <v>623</v>
      </c>
      <c r="F221" s="108">
        <v>130</v>
      </c>
      <c r="G221" s="107"/>
      <c r="H221" s="107">
        <v>144.25</v>
      </c>
      <c r="I221" s="125">
        <v>170</v>
      </c>
      <c r="J221" s="126" t="s">
        <v>728</v>
      </c>
      <c r="K221" s="127">
        <f t="shared" si="90"/>
        <v>14.25</v>
      </c>
      <c r="L221" s="128">
        <f t="shared" si="91"/>
        <v>0.10961538461538461</v>
      </c>
      <c r="M221" s="129" t="s">
        <v>599</v>
      </c>
      <c r="N221" s="130">
        <v>43675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91</v>
      </c>
      <c r="B222" s="105">
        <v>42901</v>
      </c>
      <c r="C222" s="105"/>
      <c r="D222" s="147" t="s">
        <v>729</v>
      </c>
      <c r="E222" s="107" t="s">
        <v>623</v>
      </c>
      <c r="F222" s="108">
        <v>214.5</v>
      </c>
      <c r="G222" s="107"/>
      <c r="H222" s="107">
        <v>262</v>
      </c>
      <c r="I222" s="125">
        <v>262</v>
      </c>
      <c r="J222" s="126" t="s">
        <v>730</v>
      </c>
      <c r="K222" s="127">
        <f t="shared" si="90"/>
        <v>47.5</v>
      </c>
      <c r="L222" s="128">
        <f t="shared" si="91"/>
        <v>0.22144522144522144</v>
      </c>
      <c r="M222" s="129" t="s">
        <v>599</v>
      </c>
      <c r="N222" s="130">
        <v>42977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92</v>
      </c>
      <c r="B223" s="153">
        <v>42933</v>
      </c>
      <c r="C223" s="153"/>
      <c r="D223" s="154" t="s">
        <v>731</v>
      </c>
      <c r="E223" s="155" t="s">
        <v>623</v>
      </c>
      <c r="F223" s="156">
        <v>370</v>
      </c>
      <c r="G223" s="155"/>
      <c r="H223" s="155">
        <v>447.5</v>
      </c>
      <c r="I223" s="177">
        <v>450</v>
      </c>
      <c r="J223" s="230" t="s">
        <v>682</v>
      </c>
      <c r="K223" s="127">
        <f t="shared" si="90"/>
        <v>77.5</v>
      </c>
      <c r="L223" s="179">
        <f t="shared" si="91"/>
        <v>0.20945945945945946</v>
      </c>
      <c r="M223" s="180" t="s">
        <v>599</v>
      </c>
      <c r="N223" s="181">
        <v>43035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93</v>
      </c>
      <c r="B224" s="153">
        <v>42943</v>
      </c>
      <c r="C224" s="153"/>
      <c r="D224" s="154" t="s">
        <v>167</v>
      </c>
      <c r="E224" s="155" t="s">
        <v>623</v>
      </c>
      <c r="F224" s="156">
        <v>657.5</v>
      </c>
      <c r="G224" s="155"/>
      <c r="H224" s="155">
        <v>825</v>
      </c>
      <c r="I224" s="177">
        <v>820</v>
      </c>
      <c r="J224" s="230" t="s">
        <v>682</v>
      </c>
      <c r="K224" s="127">
        <f t="shared" si="90"/>
        <v>167.5</v>
      </c>
      <c r="L224" s="179">
        <f t="shared" si="91"/>
        <v>0.25475285171102663</v>
      </c>
      <c r="M224" s="180" t="s">
        <v>599</v>
      </c>
      <c r="N224" s="181">
        <v>43090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94</v>
      </c>
      <c r="B225" s="105">
        <v>42964</v>
      </c>
      <c r="C225" s="105"/>
      <c r="D225" s="106" t="s">
        <v>368</v>
      </c>
      <c r="E225" s="107" t="s">
        <v>623</v>
      </c>
      <c r="F225" s="108">
        <v>605</v>
      </c>
      <c r="G225" s="107"/>
      <c r="H225" s="107">
        <v>750</v>
      </c>
      <c r="I225" s="125">
        <v>750</v>
      </c>
      <c r="J225" s="126" t="s">
        <v>725</v>
      </c>
      <c r="K225" s="127">
        <f t="shared" si="90"/>
        <v>145</v>
      </c>
      <c r="L225" s="128">
        <f t="shared" si="91"/>
        <v>0.23966942148760331</v>
      </c>
      <c r="M225" s="129" t="s">
        <v>599</v>
      </c>
      <c r="N225" s="130">
        <v>43027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5">
        <v>95</v>
      </c>
      <c r="B226" s="148">
        <v>42979</v>
      </c>
      <c r="C226" s="148"/>
      <c r="D226" s="149" t="s">
        <v>509</v>
      </c>
      <c r="E226" s="150" t="s">
        <v>623</v>
      </c>
      <c r="F226" s="151">
        <v>255</v>
      </c>
      <c r="G226" s="152"/>
      <c r="H226" s="152">
        <v>217.25</v>
      </c>
      <c r="I226" s="152">
        <v>320</v>
      </c>
      <c r="J226" s="174" t="s">
        <v>732</v>
      </c>
      <c r="K226" s="133">
        <f t="shared" si="90"/>
        <v>-37.75</v>
      </c>
      <c r="L226" s="175">
        <f t="shared" si="91"/>
        <v>-0.14803921568627451</v>
      </c>
      <c r="M226" s="135" t="s">
        <v>663</v>
      </c>
      <c r="N226" s="176">
        <v>43661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96</v>
      </c>
      <c r="B227" s="105">
        <v>42997</v>
      </c>
      <c r="C227" s="105"/>
      <c r="D227" s="106" t="s">
        <v>733</v>
      </c>
      <c r="E227" s="107" t="s">
        <v>623</v>
      </c>
      <c r="F227" s="108">
        <v>215</v>
      </c>
      <c r="G227" s="107"/>
      <c r="H227" s="107">
        <v>258</v>
      </c>
      <c r="I227" s="125">
        <v>258</v>
      </c>
      <c r="J227" s="126" t="s">
        <v>682</v>
      </c>
      <c r="K227" s="127">
        <f t="shared" si="90"/>
        <v>43</v>
      </c>
      <c r="L227" s="128">
        <f t="shared" si="91"/>
        <v>0.2</v>
      </c>
      <c r="M227" s="129" t="s">
        <v>599</v>
      </c>
      <c r="N227" s="130">
        <v>43040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97</v>
      </c>
      <c r="B228" s="105">
        <v>42997</v>
      </c>
      <c r="C228" s="105"/>
      <c r="D228" s="106" t="s">
        <v>733</v>
      </c>
      <c r="E228" s="107" t="s">
        <v>623</v>
      </c>
      <c r="F228" s="108">
        <v>215</v>
      </c>
      <c r="G228" s="107"/>
      <c r="H228" s="107">
        <v>258</v>
      </c>
      <c r="I228" s="125">
        <v>258</v>
      </c>
      <c r="J228" s="230" t="s">
        <v>682</v>
      </c>
      <c r="K228" s="127">
        <v>43</v>
      </c>
      <c r="L228" s="128">
        <v>0.2</v>
      </c>
      <c r="M228" s="129" t="s">
        <v>599</v>
      </c>
      <c r="N228" s="130">
        <v>43040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98</v>
      </c>
      <c r="B229" s="206">
        <v>42998</v>
      </c>
      <c r="C229" s="206"/>
      <c r="D229" s="374" t="s">
        <v>2979</v>
      </c>
      <c r="E229" s="207" t="s">
        <v>623</v>
      </c>
      <c r="F229" s="208">
        <v>75</v>
      </c>
      <c r="G229" s="207"/>
      <c r="H229" s="207">
        <v>90</v>
      </c>
      <c r="I229" s="231">
        <v>90</v>
      </c>
      <c r="J229" s="126" t="s">
        <v>734</v>
      </c>
      <c r="K229" s="127">
        <f t="shared" ref="K229:K234" si="92">H229-F229</f>
        <v>15</v>
      </c>
      <c r="L229" s="128">
        <f t="shared" ref="L229:L234" si="93">K229/F229</f>
        <v>0.2</v>
      </c>
      <c r="M229" s="129" t="s">
        <v>599</v>
      </c>
      <c r="N229" s="130">
        <v>43019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99</v>
      </c>
      <c r="B230" s="153">
        <v>43011</v>
      </c>
      <c r="C230" s="153"/>
      <c r="D230" s="154" t="s">
        <v>735</v>
      </c>
      <c r="E230" s="155" t="s">
        <v>623</v>
      </c>
      <c r="F230" s="156">
        <v>315</v>
      </c>
      <c r="G230" s="155"/>
      <c r="H230" s="155">
        <v>392</v>
      </c>
      <c r="I230" s="177">
        <v>384</v>
      </c>
      <c r="J230" s="230" t="s">
        <v>736</v>
      </c>
      <c r="K230" s="127">
        <f t="shared" si="92"/>
        <v>77</v>
      </c>
      <c r="L230" s="179">
        <f t="shared" si="93"/>
        <v>0.24444444444444444</v>
      </c>
      <c r="M230" s="180" t="s">
        <v>599</v>
      </c>
      <c r="N230" s="181">
        <v>43017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100</v>
      </c>
      <c r="B231" s="153">
        <v>43013</v>
      </c>
      <c r="C231" s="153"/>
      <c r="D231" s="154" t="s">
        <v>737</v>
      </c>
      <c r="E231" s="155" t="s">
        <v>623</v>
      </c>
      <c r="F231" s="156">
        <v>145</v>
      </c>
      <c r="G231" s="155"/>
      <c r="H231" s="155">
        <v>179</v>
      </c>
      <c r="I231" s="177">
        <v>180</v>
      </c>
      <c r="J231" s="230" t="s">
        <v>613</v>
      </c>
      <c r="K231" s="127">
        <f t="shared" si="92"/>
        <v>34</v>
      </c>
      <c r="L231" s="179">
        <f t="shared" si="93"/>
        <v>0.23448275862068965</v>
      </c>
      <c r="M231" s="180" t="s">
        <v>599</v>
      </c>
      <c r="N231" s="181">
        <v>43025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101</v>
      </c>
      <c r="B232" s="153">
        <v>43014</v>
      </c>
      <c r="C232" s="153"/>
      <c r="D232" s="154" t="s">
        <v>339</v>
      </c>
      <c r="E232" s="155" t="s">
        <v>623</v>
      </c>
      <c r="F232" s="156">
        <v>256</v>
      </c>
      <c r="G232" s="155"/>
      <c r="H232" s="155">
        <v>323</v>
      </c>
      <c r="I232" s="177">
        <v>320</v>
      </c>
      <c r="J232" s="230" t="s">
        <v>682</v>
      </c>
      <c r="K232" s="127">
        <f t="shared" si="92"/>
        <v>67</v>
      </c>
      <c r="L232" s="179">
        <f t="shared" si="93"/>
        <v>0.26171875</v>
      </c>
      <c r="M232" s="180" t="s">
        <v>599</v>
      </c>
      <c r="N232" s="181">
        <v>43067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102</v>
      </c>
      <c r="B233" s="153">
        <v>43017</v>
      </c>
      <c r="C233" s="153"/>
      <c r="D233" s="154" t="s">
        <v>360</v>
      </c>
      <c r="E233" s="155" t="s">
        <v>623</v>
      </c>
      <c r="F233" s="156">
        <v>137.5</v>
      </c>
      <c r="G233" s="155"/>
      <c r="H233" s="155">
        <v>184</v>
      </c>
      <c r="I233" s="177">
        <v>183</v>
      </c>
      <c r="J233" s="178" t="s">
        <v>738</v>
      </c>
      <c r="K233" s="127">
        <f t="shared" si="92"/>
        <v>46.5</v>
      </c>
      <c r="L233" s="179">
        <f t="shared" si="93"/>
        <v>0.33818181818181819</v>
      </c>
      <c r="M233" s="180" t="s">
        <v>599</v>
      </c>
      <c r="N233" s="181">
        <v>43108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103</v>
      </c>
      <c r="B234" s="153">
        <v>43018</v>
      </c>
      <c r="C234" s="153"/>
      <c r="D234" s="154" t="s">
        <v>739</v>
      </c>
      <c r="E234" s="155" t="s">
        <v>623</v>
      </c>
      <c r="F234" s="156">
        <v>125.5</v>
      </c>
      <c r="G234" s="155"/>
      <c r="H234" s="155">
        <v>158</v>
      </c>
      <c r="I234" s="177">
        <v>155</v>
      </c>
      <c r="J234" s="178" t="s">
        <v>740</v>
      </c>
      <c r="K234" s="127">
        <f t="shared" si="92"/>
        <v>32.5</v>
      </c>
      <c r="L234" s="179">
        <f t="shared" si="93"/>
        <v>0.25896414342629481</v>
      </c>
      <c r="M234" s="180" t="s">
        <v>599</v>
      </c>
      <c r="N234" s="181">
        <v>43067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104</v>
      </c>
      <c r="B235" s="153">
        <v>43018</v>
      </c>
      <c r="C235" s="153"/>
      <c r="D235" s="154" t="s">
        <v>770</v>
      </c>
      <c r="E235" s="155" t="s">
        <v>623</v>
      </c>
      <c r="F235" s="156">
        <v>895</v>
      </c>
      <c r="G235" s="155"/>
      <c r="H235" s="155">
        <v>1122.5</v>
      </c>
      <c r="I235" s="177">
        <v>1078</v>
      </c>
      <c r="J235" s="178" t="s">
        <v>771</v>
      </c>
      <c r="K235" s="127">
        <v>227.5</v>
      </c>
      <c r="L235" s="179">
        <v>0.25418994413407803</v>
      </c>
      <c r="M235" s="180" t="s">
        <v>599</v>
      </c>
      <c r="N235" s="181">
        <v>43117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105</v>
      </c>
      <c r="B236" s="153">
        <v>43020</v>
      </c>
      <c r="C236" s="153"/>
      <c r="D236" s="154" t="s">
        <v>347</v>
      </c>
      <c r="E236" s="155" t="s">
        <v>623</v>
      </c>
      <c r="F236" s="156">
        <v>525</v>
      </c>
      <c r="G236" s="155"/>
      <c r="H236" s="155">
        <v>629</v>
      </c>
      <c r="I236" s="177">
        <v>629</v>
      </c>
      <c r="J236" s="230" t="s">
        <v>682</v>
      </c>
      <c r="K236" s="127">
        <v>104</v>
      </c>
      <c r="L236" s="179">
        <v>0.19809523809523799</v>
      </c>
      <c r="M236" s="180" t="s">
        <v>599</v>
      </c>
      <c r="N236" s="181">
        <v>43119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106</v>
      </c>
      <c r="B237" s="153">
        <v>43046</v>
      </c>
      <c r="C237" s="153"/>
      <c r="D237" s="154" t="s">
        <v>393</v>
      </c>
      <c r="E237" s="155" t="s">
        <v>623</v>
      </c>
      <c r="F237" s="156">
        <v>740</v>
      </c>
      <c r="G237" s="155"/>
      <c r="H237" s="155">
        <v>892.5</v>
      </c>
      <c r="I237" s="177">
        <v>900</v>
      </c>
      <c r="J237" s="178" t="s">
        <v>741</v>
      </c>
      <c r="K237" s="127">
        <f>H237-F237</f>
        <v>152.5</v>
      </c>
      <c r="L237" s="179">
        <f>K237/F237</f>
        <v>0.20608108108108109</v>
      </c>
      <c r="M237" s="180" t="s">
        <v>599</v>
      </c>
      <c r="N237" s="181">
        <v>43052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107</v>
      </c>
      <c r="B238" s="105">
        <v>43073</v>
      </c>
      <c r="C238" s="105"/>
      <c r="D238" s="106" t="s">
        <v>742</v>
      </c>
      <c r="E238" s="107" t="s">
        <v>623</v>
      </c>
      <c r="F238" s="108">
        <v>118.5</v>
      </c>
      <c r="G238" s="107"/>
      <c r="H238" s="107">
        <v>143.5</v>
      </c>
      <c r="I238" s="125">
        <v>145</v>
      </c>
      <c r="J238" s="140" t="s">
        <v>743</v>
      </c>
      <c r="K238" s="127">
        <f>H238-F238</f>
        <v>25</v>
      </c>
      <c r="L238" s="128">
        <f>K238/F238</f>
        <v>0.2109704641350211</v>
      </c>
      <c r="M238" s="129" t="s">
        <v>599</v>
      </c>
      <c r="N238" s="130">
        <v>43097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108</v>
      </c>
      <c r="B239" s="109">
        <v>43090</v>
      </c>
      <c r="C239" s="109"/>
      <c r="D239" s="157" t="s">
        <v>443</v>
      </c>
      <c r="E239" s="111" t="s">
        <v>623</v>
      </c>
      <c r="F239" s="112">
        <v>715</v>
      </c>
      <c r="G239" s="112"/>
      <c r="H239" s="113">
        <v>500</v>
      </c>
      <c r="I239" s="131">
        <v>872</v>
      </c>
      <c r="J239" s="137" t="s">
        <v>744</v>
      </c>
      <c r="K239" s="133">
        <f>H239-F239</f>
        <v>-215</v>
      </c>
      <c r="L239" s="134">
        <f>K239/F239</f>
        <v>-0.30069930069930068</v>
      </c>
      <c r="M239" s="135" t="s">
        <v>663</v>
      </c>
      <c r="N239" s="136">
        <v>43670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109</v>
      </c>
      <c r="B240" s="105">
        <v>43098</v>
      </c>
      <c r="C240" s="105"/>
      <c r="D240" s="106" t="s">
        <v>735</v>
      </c>
      <c r="E240" s="107" t="s">
        <v>623</v>
      </c>
      <c r="F240" s="108">
        <v>435</v>
      </c>
      <c r="G240" s="107"/>
      <c r="H240" s="107">
        <v>542.5</v>
      </c>
      <c r="I240" s="125">
        <v>539</v>
      </c>
      <c r="J240" s="140" t="s">
        <v>682</v>
      </c>
      <c r="K240" s="127">
        <v>107.5</v>
      </c>
      <c r="L240" s="128">
        <v>0.247126436781609</v>
      </c>
      <c r="M240" s="129" t="s">
        <v>599</v>
      </c>
      <c r="N240" s="130">
        <v>43206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110</v>
      </c>
      <c r="B241" s="105">
        <v>43098</v>
      </c>
      <c r="C241" s="105"/>
      <c r="D241" s="106" t="s">
        <v>571</v>
      </c>
      <c r="E241" s="107" t="s">
        <v>623</v>
      </c>
      <c r="F241" s="108">
        <v>885</v>
      </c>
      <c r="G241" s="107"/>
      <c r="H241" s="107">
        <v>1090</v>
      </c>
      <c r="I241" s="125">
        <v>1084</v>
      </c>
      <c r="J241" s="140" t="s">
        <v>682</v>
      </c>
      <c r="K241" s="127">
        <v>205</v>
      </c>
      <c r="L241" s="128">
        <v>0.23163841807909599</v>
      </c>
      <c r="M241" s="129" t="s">
        <v>599</v>
      </c>
      <c r="N241" s="130">
        <v>43213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6">
        <v>111</v>
      </c>
      <c r="B242" s="347">
        <v>43192</v>
      </c>
      <c r="C242" s="347"/>
      <c r="D242" s="115" t="s">
        <v>752</v>
      </c>
      <c r="E242" s="350" t="s">
        <v>623</v>
      </c>
      <c r="F242" s="353">
        <v>478.5</v>
      </c>
      <c r="G242" s="350"/>
      <c r="H242" s="350">
        <v>442</v>
      </c>
      <c r="I242" s="356">
        <v>613</v>
      </c>
      <c r="J242" s="383" t="s">
        <v>3403</v>
      </c>
      <c r="K242" s="133">
        <f>H242-F242</f>
        <v>-36.5</v>
      </c>
      <c r="L242" s="134">
        <f>K242/F242</f>
        <v>-7.6280041797283177E-2</v>
      </c>
      <c r="M242" s="135" t="s">
        <v>663</v>
      </c>
      <c r="N242" s="136">
        <v>43762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112</v>
      </c>
      <c r="B243" s="109">
        <v>43194</v>
      </c>
      <c r="C243" s="109"/>
      <c r="D243" s="373" t="s">
        <v>2978</v>
      </c>
      <c r="E243" s="111" t="s">
        <v>623</v>
      </c>
      <c r="F243" s="112">
        <f>141.5-7.3</f>
        <v>134.19999999999999</v>
      </c>
      <c r="G243" s="112"/>
      <c r="H243" s="113">
        <v>77</v>
      </c>
      <c r="I243" s="131">
        <v>180</v>
      </c>
      <c r="J243" s="383" t="s">
        <v>3402</v>
      </c>
      <c r="K243" s="133">
        <f>H243-F243</f>
        <v>-57.199999999999989</v>
      </c>
      <c r="L243" s="134">
        <f>K243/F243</f>
        <v>-0.42622950819672129</v>
      </c>
      <c r="M243" s="135" t="s">
        <v>663</v>
      </c>
      <c r="N243" s="136">
        <v>43522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113</v>
      </c>
      <c r="B244" s="109">
        <v>43209</v>
      </c>
      <c r="C244" s="109"/>
      <c r="D244" s="110" t="s">
        <v>745</v>
      </c>
      <c r="E244" s="111" t="s">
        <v>623</v>
      </c>
      <c r="F244" s="112">
        <v>430</v>
      </c>
      <c r="G244" s="112"/>
      <c r="H244" s="113">
        <v>220</v>
      </c>
      <c r="I244" s="131">
        <v>537</v>
      </c>
      <c r="J244" s="137" t="s">
        <v>746</v>
      </c>
      <c r="K244" s="133">
        <f>H244-F244</f>
        <v>-210</v>
      </c>
      <c r="L244" s="134">
        <f>K244/F244</f>
        <v>-0.48837209302325579</v>
      </c>
      <c r="M244" s="135" t="s">
        <v>663</v>
      </c>
      <c r="N244" s="136">
        <v>43252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7">
        <v>114</v>
      </c>
      <c r="B245" s="158">
        <v>43220</v>
      </c>
      <c r="C245" s="158"/>
      <c r="D245" s="159" t="s">
        <v>394</v>
      </c>
      <c r="E245" s="160" t="s">
        <v>623</v>
      </c>
      <c r="F245" s="162">
        <v>153.5</v>
      </c>
      <c r="G245" s="162"/>
      <c r="H245" s="162">
        <v>196</v>
      </c>
      <c r="I245" s="162">
        <v>196</v>
      </c>
      <c r="J245" s="358" t="s">
        <v>3494</v>
      </c>
      <c r="K245" s="182">
        <f>H245-F245</f>
        <v>42.5</v>
      </c>
      <c r="L245" s="183">
        <f>K245/F245</f>
        <v>0.27687296416938112</v>
      </c>
      <c r="M245" s="161" t="s">
        <v>599</v>
      </c>
      <c r="N245" s="184">
        <v>43605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115</v>
      </c>
      <c r="B246" s="109">
        <v>43306</v>
      </c>
      <c r="C246" s="109"/>
      <c r="D246" s="110" t="s">
        <v>768</v>
      </c>
      <c r="E246" s="111" t="s">
        <v>623</v>
      </c>
      <c r="F246" s="112">
        <v>27.5</v>
      </c>
      <c r="G246" s="112"/>
      <c r="H246" s="113">
        <v>13.1</v>
      </c>
      <c r="I246" s="131">
        <v>60</v>
      </c>
      <c r="J246" s="137" t="s">
        <v>772</v>
      </c>
      <c r="K246" s="133">
        <v>-14.4</v>
      </c>
      <c r="L246" s="134">
        <v>-0.52363636363636401</v>
      </c>
      <c r="M246" s="135" t="s">
        <v>663</v>
      </c>
      <c r="N246" s="136">
        <v>43138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6">
        <v>116</v>
      </c>
      <c r="B247" s="347">
        <v>43318</v>
      </c>
      <c r="C247" s="347"/>
      <c r="D247" s="115" t="s">
        <v>747</v>
      </c>
      <c r="E247" s="350" t="s">
        <v>623</v>
      </c>
      <c r="F247" s="350">
        <v>148.5</v>
      </c>
      <c r="G247" s="350"/>
      <c r="H247" s="350">
        <v>102</v>
      </c>
      <c r="I247" s="356">
        <v>182</v>
      </c>
      <c r="J247" s="137" t="s">
        <v>3493</v>
      </c>
      <c r="K247" s="133">
        <f>H247-F247</f>
        <v>-46.5</v>
      </c>
      <c r="L247" s="134">
        <f>K247/F247</f>
        <v>-0.31313131313131315</v>
      </c>
      <c r="M247" s="135" t="s">
        <v>663</v>
      </c>
      <c r="N247" s="136">
        <v>43661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117</v>
      </c>
      <c r="B248" s="105">
        <v>43335</v>
      </c>
      <c r="C248" s="105"/>
      <c r="D248" s="106" t="s">
        <v>773</v>
      </c>
      <c r="E248" s="107" t="s">
        <v>623</v>
      </c>
      <c r="F248" s="155">
        <v>285</v>
      </c>
      <c r="G248" s="107"/>
      <c r="H248" s="107">
        <v>355</v>
      </c>
      <c r="I248" s="125">
        <v>364</v>
      </c>
      <c r="J248" s="140" t="s">
        <v>774</v>
      </c>
      <c r="K248" s="127">
        <v>70</v>
      </c>
      <c r="L248" s="128">
        <v>0.24561403508771901</v>
      </c>
      <c r="M248" s="129" t="s">
        <v>599</v>
      </c>
      <c r="N248" s="130">
        <v>43455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118</v>
      </c>
      <c r="B249" s="105">
        <v>43341</v>
      </c>
      <c r="C249" s="105"/>
      <c r="D249" s="106" t="s">
        <v>384</v>
      </c>
      <c r="E249" s="107" t="s">
        <v>623</v>
      </c>
      <c r="F249" s="155">
        <v>525</v>
      </c>
      <c r="G249" s="107"/>
      <c r="H249" s="107">
        <v>585</v>
      </c>
      <c r="I249" s="125">
        <v>635</v>
      </c>
      <c r="J249" s="140" t="s">
        <v>748</v>
      </c>
      <c r="K249" s="127">
        <f t="shared" ref="K249:K261" si="94">H249-F249</f>
        <v>60</v>
      </c>
      <c r="L249" s="128">
        <f t="shared" ref="L249:L261" si="95">K249/F249</f>
        <v>0.11428571428571428</v>
      </c>
      <c r="M249" s="129" t="s">
        <v>599</v>
      </c>
      <c r="N249" s="130">
        <v>43662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119</v>
      </c>
      <c r="B250" s="105">
        <v>43395</v>
      </c>
      <c r="C250" s="105"/>
      <c r="D250" s="106" t="s">
        <v>368</v>
      </c>
      <c r="E250" s="107" t="s">
        <v>623</v>
      </c>
      <c r="F250" s="155">
        <v>475</v>
      </c>
      <c r="G250" s="107"/>
      <c r="H250" s="107">
        <v>574</v>
      </c>
      <c r="I250" s="125">
        <v>570</v>
      </c>
      <c r="J250" s="140" t="s">
        <v>682</v>
      </c>
      <c r="K250" s="127">
        <f t="shared" si="94"/>
        <v>99</v>
      </c>
      <c r="L250" s="128">
        <f t="shared" si="95"/>
        <v>0.20842105263157895</v>
      </c>
      <c r="M250" s="129" t="s">
        <v>599</v>
      </c>
      <c r="N250" s="130">
        <v>43403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120</v>
      </c>
      <c r="B251" s="153">
        <v>43397</v>
      </c>
      <c r="C251" s="153"/>
      <c r="D251" s="400" t="s">
        <v>391</v>
      </c>
      <c r="E251" s="155" t="s">
        <v>623</v>
      </c>
      <c r="F251" s="155">
        <v>707.5</v>
      </c>
      <c r="G251" s="155"/>
      <c r="H251" s="155">
        <v>872</v>
      </c>
      <c r="I251" s="177">
        <v>872</v>
      </c>
      <c r="J251" s="178" t="s">
        <v>682</v>
      </c>
      <c r="K251" s="127">
        <f t="shared" si="94"/>
        <v>164.5</v>
      </c>
      <c r="L251" s="179">
        <f t="shared" si="95"/>
        <v>0.23250883392226149</v>
      </c>
      <c r="M251" s="180" t="s">
        <v>599</v>
      </c>
      <c r="N251" s="181">
        <v>43482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121</v>
      </c>
      <c r="B252" s="153">
        <v>43398</v>
      </c>
      <c r="C252" s="153"/>
      <c r="D252" s="400" t="s">
        <v>348</v>
      </c>
      <c r="E252" s="155" t="s">
        <v>623</v>
      </c>
      <c r="F252" s="155">
        <v>162</v>
      </c>
      <c r="G252" s="155"/>
      <c r="H252" s="155">
        <v>204</v>
      </c>
      <c r="I252" s="177">
        <v>209</v>
      </c>
      <c r="J252" s="178" t="s">
        <v>3492</v>
      </c>
      <c r="K252" s="127">
        <f t="shared" si="94"/>
        <v>42</v>
      </c>
      <c r="L252" s="179">
        <f t="shared" si="95"/>
        <v>0.25925925925925924</v>
      </c>
      <c r="M252" s="180" t="s">
        <v>599</v>
      </c>
      <c r="N252" s="181">
        <v>43539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122</v>
      </c>
      <c r="B253" s="206">
        <v>43399</v>
      </c>
      <c r="C253" s="206"/>
      <c r="D253" s="154" t="s">
        <v>495</v>
      </c>
      <c r="E253" s="207" t="s">
        <v>623</v>
      </c>
      <c r="F253" s="207">
        <v>240</v>
      </c>
      <c r="G253" s="207"/>
      <c r="H253" s="207">
        <v>297</v>
      </c>
      <c r="I253" s="231">
        <v>297</v>
      </c>
      <c r="J253" s="178" t="s">
        <v>682</v>
      </c>
      <c r="K253" s="232">
        <f t="shared" si="94"/>
        <v>57</v>
      </c>
      <c r="L253" s="233">
        <f t="shared" si="95"/>
        <v>0.23749999999999999</v>
      </c>
      <c r="M253" s="234" t="s">
        <v>599</v>
      </c>
      <c r="N253" s="235">
        <v>43417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123</v>
      </c>
      <c r="B254" s="105">
        <v>43439</v>
      </c>
      <c r="C254" s="105"/>
      <c r="D254" s="147" t="s">
        <v>749</v>
      </c>
      <c r="E254" s="107" t="s">
        <v>623</v>
      </c>
      <c r="F254" s="107">
        <v>202.5</v>
      </c>
      <c r="G254" s="107"/>
      <c r="H254" s="107">
        <v>255</v>
      </c>
      <c r="I254" s="125">
        <v>252</v>
      </c>
      <c r="J254" s="140" t="s">
        <v>682</v>
      </c>
      <c r="K254" s="127">
        <f t="shared" si="94"/>
        <v>52.5</v>
      </c>
      <c r="L254" s="128">
        <f t="shared" si="95"/>
        <v>0.25925925925925924</v>
      </c>
      <c r="M254" s="129" t="s">
        <v>599</v>
      </c>
      <c r="N254" s="130">
        <v>43542</v>
      </c>
      <c r="O254" s="57"/>
      <c r="P254" s="16"/>
      <c r="Q254" s="16"/>
      <c r="R254" s="93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124</v>
      </c>
      <c r="B255" s="206">
        <v>43465</v>
      </c>
      <c r="C255" s="105"/>
      <c r="D255" s="400" t="s">
        <v>423</v>
      </c>
      <c r="E255" s="207" t="s">
        <v>623</v>
      </c>
      <c r="F255" s="207">
        <v>710</v>
      </c>
      <c r="G255" s="207"/>
      <c r="H255" s="207">
        <v>866</v>
      </c>
      <c r="I255" s="231">
        <v>866</v>
      </c>
      <c r="J255" s="178" t="s">
        <v>682</v>
      </c>
      <c r="K255" s="127">
        <f t="shared" si="94"/>
        <v>156</v>
      </c>
      <c r="L255" s="128">
        <f t="shared" si="95"/>
        <v>0.21971830985915494</v>
      </c>
      <c r="M255" s="129" t="s">
        <v>599</v>
      </c>
      <c r="N255" s="361">
        <v>43553</v>
      </c>
      <c r="O255" s="57"/>
      <c r="P255" s="16"/>
      <c r="Q255" s="16"/>
      <c r="R255" s="17" t="s">
        <v>751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125</v>
      </c>
      <c r="B256" s="206">
        <v>43522</v>
      </c>
      <c r="C256" s="206"/>
      <c r="D256" s="400" t="s">
        <v>141</v>
      </c>
      <c r="E256" s="207" t="s">
        <v>623</v>
      </c>
      <c r="F256" s="207">
        <v>337.25</v>
      </c>
      <c r="G256" s="207"/>
      <c r="H256" s="207">
        <v>398.5</v>
      </c>
      <c r="I256" s="231">
        <v>411</v>
      </c>
      <c r="J256" s="140" t="s">
        <v>3491</v>
      </c>
      <c r="K256" s="127">
        <f t="shared" si="94"/>
        <v>61.25</v>
      </c>
      <c r="L256" s="128">
        <f t="shared" si="95"/>
        <v>0.1816160118606375</v>
      </c>
      <c r="M256" s="129" t="s">
        <v>599</v>
      </c>
      <c r="N256" s="361">
        <v>43760</v>
      </c>
      <c r="O256" s="57"/>
      <c r="P256" s="16"/>
      <c r="Q256" s="16"/>
      <c r="R256" s="93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8">
        <v>126</v>
      </c>
      <c r="B257" s="163">
        <v>43559</v>
      </c>
      <c r="C257" s="163"/>
      <c r="D257" s="164" t="s">
        <v>410</v>
      </c>
      <c r="E257" s="165" t="s">
        <v>623</v>
      </c>
      <c r="F257" s="165">
        <v>130</v>
      </c>
      <c r="G257" s="165"/>
      <c r="H257" s="165">
        <v>65</v>
      </c>
      <c r="I257" s="185">
        <v>158</v>
      </c>
      <c r="J257" s="137" t="s">
        <v>750</v>
      </c>
      <c r="K257" s="133">
        <f t="shared" si="94"/>
        <v>-65</v>
      </c>
      <c r="L257" s="134">
        <f t="shared" si="95"/>
        <v>-0.5</v>
      </c>
      <c r="M257" s="135" t="s">
        <v>663</v>
      </c>
      <c r="N257" s="136">
        <v>43726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9">
        <v>127</v>
      </c>
      <c r="B258" s="186">
        <v>43017</v>
      </c>
      <c r="C258" s="186"/>
      <c r="D258" s="187" t="s">
        <v>169</v>
      </c>
      <c r="E258" s="188" t="s">
        <v>623</v>
      </c>
      <c r="F258" s="189">
        <v>141.5</v>
      </c>
      <c r="G258" s="190"/>
      <c r="H258" s="190">
        <v>183.5</v>
      </c>
      <c r="I258" s="190">
        <v>210</v>
      </c>
      <c r="J258" s="217" t="s">
        <v>3440</v>
      </c>
      <c r="K258" s="218">
        <f t="shared" si="94"/>
        <v>42</v>
      </c>
      <c r="L258" s="219">
        <f t="shared" si="95"/>
        <v>0.29681978798586572</v>
      </c>
      <c r="M258" s="189" t="s">
        <v>599</v>
      </c>
      <c r="N258" s="220">
        <v>43042</v>
      </c>
      <c r="O258" s="57"/>
      <c r="P258" s="16"/>
      <c r="Q258" s="16"/>
      <c r="R258" s="93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128</v>
      </c>
      <c r="B259" s="163">
        <v>43074</v>
      </c>
      <c r="C259" s="163"/>
      <c r="D259" s="164" t="s">
        <v>303</v>
      </c>
      <c r="E259" s="165" t="s">
        <v>623</v>
      </c>
      <c r="F259" s="166">
        <v>172</v>
      </c>
      <c r="G259" s="165"/>
      <c r="H259" s="165">
        <v>155.25</v>
      </c>
      <c r="I259" s="185">
        <v>230</v>
      </c>
      <c r="J259" s="383" t="s">
        <v>3400</v>
      </c>
      <c r="K259" s="133">
        <f t="shared" ref="K259" si="96">H259-F259</f>
        <v>-16.75</v>
      </c>
      <c r="L259" s="134">
        <f t="shared" ref="L259" si="97">K259/F259</f>
        <v>-9.7383720930232565E-2</v>
      </c>
      <c r="M259" s="135" t="s">
        <v>663</v>
      </c>
      <c r="N259" s="136">
        <v>43787</v>
      </c>
      <c r="O259" s="57"/>
      <c r="P259" s="16"/>
      <c r="Q259" s="16"/>
      <c r="R259" s="17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129</v>
      </c>
      <c r="B260" s="186">
        <v>43398</v>
      </c>
      <c r="C260" s="186"/>
      <c r="D260" s="187" t="s">
        <v>104</v>
      </c>
      <c r="E260" s="188" t="s">
        <v>623</v>
      </c>
      <c r="F260" s="190">
        <v>698.5</v>
      </c>
      <c r="G260" s="190"/>
      <c r="H260" s="190">
        <v>850</v>
      </c>
      <c r="I260" s="190">
        <v>890</v>
      </c>
      <c r="J260" s="221" t="s">
        <v>3488</v>
      </c>
      <c r="K260" s="218">
        <f t="shared" si="94"/>
        <v>151.5</v>
      </c>
      <c r="L260" s="219">
        <f t="shared" si="95"/>
        <v>0.21689334287759485</v>
      </c>
      <c r="M260" s="189" t="s">
        <v>599</v>
      </c>
      <c r="N260" s="220">
        <v>43453</v>
      </c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130</v>
      </c>
      <c r="B261" s="158">
        <v>42877</v>
      </c>
      <c r="C261" s="158"/>
      <c r="D261" s="159" t="s">
        <v>383</v>
      </c>
      <c r="E261" s="160" t="s">
        <v>623</v>
      </c>
      <c r="F261" s="161">
        <v>127.6</v>
      </c>
      <c r="G261" s="162"/>
      <c r="H261" s="162">
        <v>138</v>
      </c>
      <c r="I261" s="162">
        <v>190</v>
      </c>
      <c r="J261" s="384" t="s">
        <v>3404</v>
      </c>
      <c r="K261" s="182">
        <f t="shared" si="94"/>
        <v>10.400000000000006</v>
      </c>
      <c r="L261" s="183">
        <f t="shared" si="95"/>
        <v>8.1504702194357417E-2</v>
      </c>
      <c r="M261" s="161" t="s">
        <v>599</v>
      </c>
      <c r="N261" s="184">
        <v>43774</v>
      </c>
      <c r="O261" s="57"/>
      <c r="P261" s="16"/>
      <c r="Q261" s="16"/>
      <c r="R261" s="93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0">
        <v>131</v>
      </c>
      <c r="B262" s="194">
        <v>43158</v>
      </c>
      <c r="C262" s="194"/>
      <c r="D262" s="191" t="s">
        <v>754</v>
      </c>
      <c r="E262" s="195" t="s">
        <v>623</v>
      </c>
      <c r="F262" s="196">
        <v>317</v>
      </c>
      <c r="G262" s="195"/>
      <c r="H262" s="195"/>
      <c r="I262" s="224">
        <v>398</v>
      </c>
      <c r="J262" s="237" t="s">
        <v>601</v>
      </c>
      <c r="K262" s="193"/>
      <c r="L262" s="192"/>
      <c r="M262" s="223" t="s">
        <v>601</v>
      </c>
      <c r="N262" s="222"/>
      <c r="O262" s="57"/>
      <c r="P262" s="16"/>
      <c r="Q262" s="16"/>
      <c r="R262" s="341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8">
        <v>132</v>
      </c>
      <c r="B263" s="163">
        <v>43164</v>
      </c>
      <c r="C263" s="163"/>
      <c r="D263" s="164" t="s">
        <v>135</v>
      </c>
      <c r="E263" s="165" t="s">
        <v>623</v>
      </c>
      <c r="F263" s="166">
        <f>510-14.4</f>
        <v>495.6</v>
      </c>
      <c r="G263" s="165"/>
      <c r="H263" s="165">
        <v>350</v>
      </c>
      <c r="I263" s="185">
        <v>672</v>
      </c>
      <c r="J263" s="383" t="s">
        <v>3461</v>
      </c>
      <c r="K263" s="133">
        <f t="shared" ref="K263" si="98">H263-F263</f>
        <v>-145.60000000000002</v>
      </c>
      <c r="L263" s="134">
        <f t="shared" ref="L263" si="99">K263/F263</f>
        <v>-0.29378531073446329</v>
      </c>
      <c r="M263" s="135" t="s">
        <v>663</v>
      </c>
      <c r="N263" s="136">
        <v>43887</v>
      </c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8">
        <v>133</v>
      </c>
      <c r="B264" s="163">
        <v>43237</v>
      </c>
      <c r="C264" s="163"/>
      <c r="D264" s="164" t="s">
        <v>489</v>
      </c>
      <c r="E264" s="165" t="s">
        <v>623</v>
      </c>
      <c r="F264" s="166">
        <v>230.3</v>
      </c>
      <c r="G264" s="165"/>
      <c r="H264" s="165">
        <v>102.5</v>
      </c>
      <c r="I264" s="185">
        <v>348</v>
      </c>
      <c r="J264" s="383" t="s">
        <v>3482</v>
      </c>
      <c r="K264" s="133">
        <f t="shared" ref="K264" si="100">H264-F264</f>
        <v>-127.80000000000001</v>
      </c>
      <c r="L264" s="134">
        <f t="shared" ref="L264" si="101">K264/F264</f>
        <v>-0.55492835432045162</v>
      </c>
      <c r="M264" s="135" t="s">
        <v>663</v>
      </c>
      <c r="N264" s="136">
        <v>43896</v>
      </c>
      <c r="O264" s="57"/>
      <c r="P264" s="16"/>
      <c r="Q264" s="16"/>
      <c r="R264" s="343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4">
        <v>134</v>
      </c>
      <c r="B265" s="197">
        <v>43258</v>
      </c>
      <c r="C265" s="197"/>
      <c r="D265" s="200" t="s">
        <v>449</v>
      </c>
      <c r="E265" s="198" t="s">
        <v>623</v>
      </c>
      <c r="F265" s="196">
        <f>342.5-5.1</f>
        <v>337.4</v>
      </c>
      <c r="G265" s="198"/>
      <c r="H265" s="198"/>
      <c r="I265" s="225">
        <v>439</v>
      </c>
      <c r="J265" s="237" t="s">
        <v>601</v>
      </c>
      <c r="K265" s="227"/>
      <c r="L265" s="228"/>
      <c r="M265" s="226" t="s">
        <v>601</v>
      </c>
      <c r="N265" s="229"/>
      <c r="O265" s="57"/>
      <c r="P265" s="16"/>
      <c r="Q265" s="16"/>
      <c r="R265" s="341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4">
        <v>135</v>
      </c>
      <c r="B266" s="197">
        <v>43285</v>
      </c>
      <c r="C266" s="197"/>
      <c r="D266" s="201" t="s">
        <v>49</v>
      </c>
      <c r="E266" s="198" t="s">
        <v>623</v>
      </c>
      <c r="F266" s="196">
        <f>127.5-5.53</f>
        <v>121.97</v>
      </c>
      <c r="G266" s="198"/>
      <c r="H266" s="198"/>
      <c r="I266" s="225">
        <v>170</v>
      </c>
      <c r="J266" s="237" t="s">
        <v>601</v>
      </c>
      <c r="K266" s="227"/>
      <c r="L266" s="228"/>
      <c r="M266" s="226" t="s">
        <v>601</v>
      </c>
      <c r="N266" s="229"/>
      <c r="O266" s="57"/>
      <c r="P266" s="16"/>
      <c r="Q266" s="16"/>
      <c r="R266" s="17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8">
        <v>136</v>
      </c>
      <c r="B267" s="163">
        <v>43294</v>
      </c>
      <c r="C267" s="163"/>
      <c r="D267" s="164" t="s">
        <v>243</v>
      </c>
      <c r="E267" s="165" t="s">
        <v>623</v>
      </c>
      <c r="F267" s="166">
        <v>46.5</v>
      </c>
      <c r="G267" s="165"/>
      <c r="H267" s="165">
        <v>17</v>
      </c>
      <c r="I267" s="185">
        <v>59</v>
      </c>
      <c r="J267" s="383" t="s">
        <v>3460</v>
      </c>
      <c r="K267" s="133">
        <f t="shared" ref="K267" si="102">H267-F267</f>
        <v>-29.5</v>
      </c>
      <c r="L267" s="134">
        <f t="shared" ref="L267" si="103">K267/F267</f>
        <v>-0.63440860215053763</v>
      </c>
      <c r="M267" s="135" t="s">
        <v>663</v>
      </c>
      <c r="N267" s="136">
        <v>43887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0">
        <v>137</v>
      </c>
      <c r="B268" s="194">
        <v>43396</v>
      </c>
      <c r="C268" s="194"/>
      <c r="D268" s="201" t="s">
        <v>425</v>
      </c>
      <c r="E268" s="198" t="s">
        <v>623</v>
      </c>
      <c r="F268" s="199">
        <v>156.5</v>
      </c>
      <c r="G268" s="198"/>
      <c r="H268" s="198"/>
      <c r="I268" s="225">
        <v>191</v>
      </c>
      <c r="J268" s="237" t="s">
        <v>601</v>
      </c>
      <c r="K268" s="227"/>
      <c r="L268" s="228"/>
      <c r="M268" s="226" t="s">
        <v>601</v>
      </c>
      <c r="N268" s="229"/>
      <c r="O268" s="57"/>
      <c r="P268" s="16"/>
      <c r="Q268" s="16"/>
      <c r="R268" s="17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0">
        <v>138</v>
      </c>
      <c r="B269" s="194">
        <v>43439</v>
      </c>
      <c r="C269" s="194"/>
      <c r="D269" s="201" t="s">
        <v>330</v>
      </c>
      <c r="E269" s="198" t="s">
        <v>623</v>
      </c>
      <c r="F269" s="199">
        <v>259.5</v>
      </c>
      <c r="G269" s="198"/>
      <c r="H269" s="198"/>
      <c r="I269" s="225">
        <v>321</v>
      </c>
      <c r="J269" s="237" t="s">
        <v>601</v>
      </c>
      <c r="K269" s="227"/>
      <c r="L269" s="228"/>
      <c r="M269" s="226" t="s">
        <v>601</v>
      </c>
      <c r="N269" s="229"/>
      <c r="O269" s="16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8">
        <v>139</v>
      </c>
      <c r="B270" s="163">
        <v>43439</v>
      </c>
      <c r="C270" s="163"/>
      <c r="D270" s="164" t="s">
        <v>775</v>
      </c>
      <c r="E270" s="165" t="s">
        <v>623</v>
      </c>
      <c r="F270" s="165">
        <v>715</v>
      </c>
      <c r="G270" s="165"/>
      <c r="H270" s="165">
        <v>445</v>
      </c>
      <c r="I270" s="185">
        <v>840</v>
      </c>
      <c r="J270" s="137" t="s">
        <v>2994</v>
      </c>
      <c r="K270" s="133">
        <f t="shared" ref="K270:K273" si="104">H270-F270</f>
        <v>-270</v>
      </c>
      <c r="L270" s="134">
        <f t="shared" ref="L270:L273" si="105">K270/F270</f>
        <v>-0.3776223776223776</v>
      </c>
      <c r="M270" s="135" t="s">
        <v>663</v>
      </c>
      <c r="N270" s="136">
        <v>43800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140</v>
      </c>
      <c r="B271" s="206">
        <v>43469</v>
      </c>
      <c r="C271" s="206"/>
      <c r="D271" s="154" t="s">
        <v>145</v>
      </c>
      <c r="E271" s="207" t="s">
        <v>623</v>
      </c>
      <c r="F271" s="207">
        <v>875</v>
      </c>
      <c r="G271" s="207"/>
      <c r="H271" s="207">
        <v>1165</v>
      </c>
      <c r="I271" s="231">
        <v>1185</v>
      </c>
      <c r="J271" s="140" t="s">
        <v>3489</v>
      </c>
      <c r="K271" s="127">
        <f t="shared" si="104"/>
        <v>290</v>
      </c>
      <c r="L271" s="128">
        <f t="shared" si="105"/>
        <v>0.33142857142857141</v>
      </c>
      <c r="M271" s="129" t="s">
        <v>599</v>
      </c>
      <c r="N271" s="361">
        <v>43847</v>
      </c>
      <c r="O271" s="57"/>
      <c r="P271" s="16"/>
      <c r="Q271" s="16"/>
      <c r="R271" s="343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5">
        <v>141</v>
      </c>
      <c r="B272" s="206">
        <v>43559</v>
      </c>
      <c r="C272" s="206"/>
      <c r="D272" s="400" t="s">
        <v>345</v>
      </c>
      <c r="E272" s="207" t="s">
        <v>623</v>
      </c>
      <c r="F272" s="207">
        <f>387-14.63</f>
        <v>372.37</v>
      </c>
      <c r="G272" s="207"/>
      <c r="H272" s="207">
        <v>490</v>
      </c>
      <c r="I272" s="231">
        <v>490</v>
      </c>
      <c r="J272" s="140" t="s">
        <v>682</v>
      </c>
      <c r="K272" s="127">
        <f t="shared" si="104"/>
        <v>117.63</v>
      </c>
      <c r="L272" s="128">
        <f t="shared" si="105"/>
        <v>0.31589548030185027</v>
      </c>
      <c r="M272" s="129" t="s">
        <v>599</v>
      </c>
      <c r="N272" s="361">
        <v>43850</v>
      </c>
      <c r="O272" s="57"/>
      <c r="P272" s="16"/>
      <c r="Q272" s="16"/>
      <c r="R272" s="343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8">
        <v>142</v>
      </c>
      <c r="B273" s="163">
        <v>43578</v>
      </c>
      <c r="C273" s="163"/>
      <c r="D273" s="164" t="s">
        <v>776</v>
      </c>
      <c r="E273" s="165" t="s">
        <v>600</v>
      </c>
      <c r="F273" s="165">
        <v>220</v>
      </c>
      <c r="G273" s="165"/>
      <c r="H273" s="165">
        <v>127.5</v>
      </c>
      <c r="I273" s="185">
        <v>284</v>
      </c>
      <c r="J273" s="383" t="s">
        <v>3483</v>
      </c>
      <c r="K273" s="133">
        <f t="shared" si="104"/>
        <v>-92.5</v>
      </c>
      <c r="L273" s="134">
        <f t="shared" si="105"/>
        <v>-0.42045454545454547</v>
      </c>
      <c r="M273" s="135" t="s">
        <v>663</v>
      </c>
      <c r="N273" s="136">
        <v>43896</v>
      </c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143</v>
      </c>
      <c r="B274" s="206">
        <v>43622</v>
      </c>
      <c r="C274" s="206"/>
      <c r="D274" s="400" t="s">
        <v>496</v>
      </c>
      <c r="E274" s="207" t="s">
        <v>600</v>
      </c>
      <c r="F274" s="207">
        <v>332.8</v>
      </c>
      <c r="G274" s="207"/>
      <c r="H274" s="207">
        <v>405</v>
      </c>
      <c r="I274" s="231">
        <v>419</v>
      </c>
      <c r="J274" s="140" t="s">
        <v>3490</v>
      </c>
      <c r="K274" s="127">
        <f t="shared" ref="K274" si="106">H274-F274</f>
        <v>72.199999999999989</v>
      </c>
      <c r="L274" s="128">
        <f t="shared" ref="L274" si="107">K274/F274</f>
        <v>0.21694711538461534</v>
      </c>
      <c r="M274" s="129" t="s">
        <v>599</v>
      </c>
      <c r="N274" s="361">
        <v>43860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143">
        <v>144</v>
      </c>
      <c r="B275" s="142">
        <v>43641</v>
      </c>
      <c r="C275" s="142"/>
      <c r="D275" s="143" t="s">
        <v>139</v>
      </c>
      <c r="E275" s="144" t="s">
        <v>623</v>
      </c>
      <c r="F275" s="145">
        <v>386</v>
      </c>
      <c r="G275" s="146"/>
      <c r="H275" s="146">
        <v>395</v>
      </c>
      <c r="I275" s="146">
        <v>452</v>
      </c>
      <c r="J275" s="169" t="s">
        <v>3405</v>
      </c>
      <c r="K275" s="170">
        <f t="shared" ref="K275" si="108">H275-F275</f>
        <v>9</v>
      </c>
      <c r="L275" s="171">
        <f t="shared" ref="L275" si="109">K275/F275</f>
        <v>2.3316062176165803E-2</v>
      </c>
      <c r="M275" s="172" t="s">
        <v>708</v>
      </c>
      <c r="N275" s="173">
        <v>43868</v>
      </c>
      <c r="O275" s="16"/>
      <c r="P275" s="16"/>
      <c r="Q275" s="16"/>
      <c r="R275" s="17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145</v>
      </c>
      <c r="B276" s="194">
        <v>43707</v>
      </c>
      <c r="C276" s="194"/>
      <c r="D276" s="201" t="s">
        <v>260</v>
      </c>
      <c r="E276" s="198" t="s">
        <v>623</v>
      </c>
      <c r="F276" s="198" t="s">
        <v>755</v>
      </c>
      <c r="G276" s="198"/>
      <c r="H276" s="198"/>
      <c r="I276" s="225">
        <v>190</v>
      </c>
      <c r="J276" s="237" t="s">
        <v>601</v>
      </c>
      <c r="K276" s="227"/>
      <c r="L276" s="228"/>
      <c r="M276" s="357" t="s">
        <v>601</v>
      </c>
      <c r="N276" s="229"/>
      <c r="O276" s="16"/>
      <c r="P276" s="16"/>
      <c r="Q276" s="16"/>
      <c r="R276" s="343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146</v>
      </c>
      <c r="B277" s="206">
        <v>43731</v>
      </c>
      <c r="C277" s="206"/>
      <c r="D277" s="154" t="s">
        <v>440</v>
      </c>
      <c r="E277" s="207" t="s">
        <v>623</v>
      </c>
      <c r="F277" s="207">
        <v>235</v>
      </c>
      <c r="G277" s="207"/>
      <c r="H277" s="207">
        <v>295</v>
      </c>
      <c r="I277" s="231">
        <v>296</v>
      </c>
      <c r="J277" s="140" t="s">
        <v>3147</v>
      </c>
      <c r="K277" s="127">
        <f t="shared" ref="K277" si="110">H277-F277</f>
        <v>60</v>
      </c>
      <c r="L277" s="128">
        <f t="shared" ref="L277" si="111">K277/F277</f>
        <v>0.25531914893617019</v>
      </c>
      <c r="M277" s="129" t="s">
        <v>599</v>
      </c>
      <c r="N277" s="361">
        <v>43844</v>
      </c>
      <c r="O277" s="57"/>
      <c r="P277" s="16"/>
      <c r="Q277" s="16"/>
      <c r="R277" s="17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147</v>
      </c>
      <c r="B278" s="206">
        <v>43752</v>
      </c>
      <c r="C278" s="206"/>
      <c r="D278" s="154" t="s">
        <v>2977</v>
      </c>
      <c r="E278" s="207" t="s">
        <v>623</v>
      </c>
      <c r="F278" s="207">
        <v>277.5</v>
      </c>
      <c r="G278" s="207"/>
      <c r="H278" s="207">
        <v>333</v>
      </c>
      <c r="I278" s="231">
        <v>333</v>
      </c>
      <c r="J278" s="140" t="s">
        <v>3148</v>
      </c>
      <c r="K278" s="127">
        <f t="shared" ref="K278" si="112">H278-F278</f>
        <v>55.5</v>
      </c>
      <c r="L278" s="128">
        <f t="shared" ref="L278" si="113">K278/F278</f>
        <v>0.2</v>
      </c>
      <c r="M278" s="129" t="s">
        <v>599</v>
      </c>
      <c r="N278" s="361">
        <v>43846</v>
      </c>
      <c r="O278" s="57"/>
      <c r="P278" s="16"/>
      <c r="Q278" s="16"/>
      <c r="R278" s="34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148</v>
      </c>
      <c r="B279" s="206">
        <v>43752</v>
      </c>
      <c r="C279" s="206"/>
      <c r="D279" s="154" t="s">
        <v>2976</v>
      </c>
      <c r="E279" s="207" t="s">
        <v>623</v>
      </c>
      <c r="F279" s="207">
        <v>930</v>
      </c>
      <c r="G279" s="207"/>
      <c r="H279" s="207">
        <v>1165</v>
      </c>
      <c r="I279" s="231">
        <v>1200</v>
      </c>
      <c r="J279" s="140" t="s">
        <v>3150</v>
      </c>
      <c r="K279" s="127">
        <f t="shared" ref="K279" si="114">H279-F279</f>
        <v>235</v>
      </c>
      <c r="L279" s="128">
        <f t="shared" ref="L279" si="115">K279/F279</f>
        <v>0.25268817204301075</v>
      </c>
      <c r="M279" s="129" t="s">
        <v>599</v>
      </c>
      <c r="N279" s="361">
        <v>43847</v>
      </c>
      <c r="O279" s="57"/>
      <c r="P279" s="16"/>
      <c r="Q279" s="16"/>
      <c r="R279" s="343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0">
        <v>149</v>
      </c>
      <c r="B280" s="346">
        <v>43753</v>
      </c>
      <c r="C280" s="211"/>
      <c r="D280" s="372" t="s">
        <v>2975</v>
      </c>
      <c r="E280" s="349" t="s">
        <v>623</v>
      </c>
      <c r="F280" s="352">
        <v>111</v>
      </c>
      <c r="G280" s="349"/>
      <c r="H280" s="349"/>
      <c r="I280" s="355">
        <v>141</v>
      </c>
      <c r="J280" s="237" t="s">
        <v>601</v>
      </c>
      <c r="K280" s="237"/>
      <c r="L280" s="122"/>
      <c r="M280" s="360" t="s">
        <v>601</v>
      </c>
      <c r="N280" s="239"/>
      <c r="O280" s="16"/>
      <c r="P280" s="16"/>
      <c r="Q280" s="16"/>
      <c r="R280" s="343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150</v>
      </c>
      <c r="B281" s="206">
        <v>43753</v>
      </c>
      <c r="C281" s="206"/>
      <c r="D281" s="154" t="s">
        <v>2974</v>
      </c>
      <c r="E281" s="207" t="s">
        <v>623</v>
      </c>
      <c r="F281" s="208">
        <v>296</v>
      </c>
      <c r="G281" s="207"/>
      <c r="H281" s="207">
        <v>370</v>
      </c>
      <c r="I281" s="231">
        <v>370</v>
      </c>
      <c r="J281" s="140" t="s">
        <v>682</v>
      </c>
      <c r="K281" s="127">
        <f t="shared" ref="K281" si="116">H281-F281</f>
        <v>74</v>
      </c>
      <c r="L281" s="128">
        <f t="shared" ref="L281" si="117">K281/F281</f>
        <v>0.25</v>
      </c>
      <c r="M281" s="129" t="s">
        <v>599</v>
      </c>
      <c r="N281" s="361">
        <v>43853</v>
      </c>
      <c r="O281" s="57"/>
      <c r="P281" s="16"/>
      <c r="Q281" s="16"/>
      <c r="R281" s="343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1">
        <v>151</v>
      </c>
      <c r="B282" s="210">
        <v>43754</v>
      </c>
      <c r="C282" s="210"/>
      <c r="D282" s="191" t="s">
        <v>2973</v>
      </c>
      <c r="E282" s="348" t="s">
        <v>623</v>
      </c>
      <c r="F282" s="351" t="s">
        <v>2939</v>
      </c>
      <c r="G282" s="348"/>
      <c r="H282" s="348"/>
      <c r="I282" s="354">
        <v>344</v>
      </c>
      <c r="J282" s="237" t="s">
        <v>601</v>
      </c>
      <c r="K282" s="240"/>
      <c r="L282" s="359"/>
      <c r="M282" s="342" t="s">
        <v>601</v>
      </c>
      <c r="N282" s="362"/>
      <c r="O282" s="16"/>
      <c r="P282" s="16"/>
      <c r="Q282" s="16"/>
      <c r="R282" s="343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45">
        <v>152</v>
      </c>
      <c r="B283" s="211">
        <v>43832</v>
      </c>
      <c r="C283" s="211"/>
      <c r="D283" s="215" t="s">
        <v>2253</v>
      </c>
      <c r="E283" s="212" t="s">
        <v>623</v>
      </c>
      <c r="F283" s="213" t="s">
        <v>3135</v>
      </c>
      <c r="G283" s="212"/>
      <c r="H283" s="212"/>
      <c r="I283" s="236">
        <v>590</v>
      </c>
      <c r="J283" s="237" t="s">
        <v>601</v>
      </c>
      <c r="K283" s="237"/>
      <c r="L283" s="122"/>
      <c r="M283" s="342" t="s">
        <v>601</v>
      </c>
      <c r="N283" s="239"/>
      <c r="O283" s="16"/>
      <c r="P283" s="16"/>
      <c r="Q283" s="16"/>
      <c r="R283" s="343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153</v>
      </c>
      <c r="B284" s="206">
        <v>43966</v>
      </c>
      <c r="C284" s="206"/>
      <c r="D284" s="154" t="s">
        <v>65</v>
      </c>
      <c r="E284" s="207" t="s">
        <v>623</v>
      </c>
      <c r="F284" s="208">
        <v>67.5</v>
      </c>
      <c r="G284" s="207"/>
      <c r="H284" s="207">
        <v>86</v>
      </c>
      <c r="I284" s="231">
        <v>86</v>
      </c>
      <c r="J284" s="140" t="s">
        <v>3628</v>
      </c>
      <c r="K284" s="127">
        <f t="shared" ref="K284" si="118">H284-F284</f>
        <v>18.5</v>
      </c>
      <c r="L284" s="128">
        <f t="shared" ref="L284" si="119">K284/F284</f>
        <v>0.27407407407407408</v>
      </c>
      <c r="M284" s="129" t="s">
        <v>599</v>
      </c>
      <c r="N284" s="361">
        <v>44008</v>
      </c>
      <c r="O284" s="57"/>
      <c r="P284" s="16"/>
      <c r="Q284" s="16"/>
      <c r="R284" s="343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9">
        <v>154</v>
      </c>
      <c r="B285" s="211">
        <v>44035</v>
      </c>
      <c r="C285" s="211"/>
      <c r="D285" s="215" t="s">
        <v>495</v>
      </c>
      <c r="E285" s="212" t="s">
        <v>623</v>
      </c>
      <c r="F285" s="213" t="s">
        <v>3631</v>
      </c>
      <c r="G285" s="212"/>
      <c r="H285" s="212"/>
      <c r="I285" s="236">
        <v>296</v>
      </c>
      <c r="J285" s="237" t="s">
        <v>601</v>
      </c>
      <c r="K285" s="237"/>
      <c r="L285" s="122"/>
      <c r="M285" s="238"/>
      <c r="N285" s="239"/>
      <c r="O285" s="16"/>
      <c r="P285" s="16"/>
      <c r="Q285" s="16"/>
      <c r="R285" s="343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9">
        <v>155</v>
      </c>
      <c r="B286" s="211">
        <v>44092</v>
      </c>
      <c r="C286" s="211"/>
      <c r="D286" s="215" t="s">
        <v>416</v>
      </c>
      <c r="E286" s="212" t="s">
        <v>623</v>
      </c>
      <c r="F286" s="213" t="s">
        <v>3635</v>
      </c>
      <c r="G286" s="212"/>
      <c r="H286" s="212"/>
      <c r="I286" s="236">
        <v>248</v>
      </c>
      <c r="J286" s="237" t="s">
        <v>601</v>
      </c>
      <c r="K286" s="237"/>
      <c r="L286" s="122"/>
      <c r="M286" s="238"/>
      <c r="N286" s="239"/>
      <c r="O286" s="16"/>
      <c r="P286" s="16"/>
      <c r="Q286" s="16"/>
      <c r="R286" s="343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156</v>
      </c>
      <c r="B287" s="186">
        <v>44140</v>
      </c>
      <c r="C287" s="186"/>
      <c r="D287" s="187" t="s">
        <v>416</v>
      </c>
      <c r="E287" s="188" t="s">
        <v>623</v>
      </c>
      <c r="F287" s="190">
        <v>182.5</v>
      </c>
      <c r="G287" s="190"/>
      <c r="H287" s="190">
        <v>221</v>
      </c>
      <c r="I287" s="190">
        <v>248</v>
      </c>
      <c r="J287" s="483" t="s">
        <v>3639</v>
      </c>
      <c r="K287" s="218">
        <f t="shared" ref="K287" si="120">H287-F287</f>
        <v>38.5</v>
      </c>
      <c r="L287" s="219">
        <f t="shared" ref="L287" si="121">K287/F287</f>
        <v>0.21095890410958903</v>
      </c>
      <c r="M287" s="189" t="s">
        <v>599</v>
      </c>
      <c r="N287" s="220">
        <v>44167</v>
      </c>
      <c r="O287" s="16"/>
      <c r="P287" s="16"/>
      <c r="Q287" s="16"/>
      <c r="R287" s="343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9">
        <v>157</v>
      </c>
      <c r="B288" s="211">
        <v>44140</v>
      </c>
      <c r="C288" s="211"/>
      <c r="D288" s="215" t="s">
        <v>330</v>
      </c>
      <c r="E288" s="212" t="s">
        <v>623</v>
      </c>
      <c r="F288" s="213" t="s">
        <v>3636</v>
      </c>
      <c r="G288" s="212"/>
      <c r="H288" s="212"/>
      <c r="I288" s="236">
        <v>320</v>
      </c>
      <c r="J288" s="237" t="s">
        <v>601</v>
      </c>
      <c r="K288" s="237"/>
      <c r="L288" s="122"/>
      <c r="M288" s="238"/>
      <c r="N288" s="239"/>
      <c r="O288" s="16"/>
      <c r="P288" s="16"/>
      <c r="Q288" s="16"/>
      <c r="R288" s="343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5">
        <v>158</v>
      </c>
      <c r="B289" s="206">
        <v>44140</v>
      </c>
      <c r="C289" s="206"/>
      <c r="D289" s="154" t="s">
        <v>491</v>
      </c>
      <c r="E289" s="207" t="s">
        <v>623</v>
      </c>
      <c r="F289" s="208">
        <v>925</v>
      </c>
      <c r="G289" s="207"/>
      <c r="H289" s="207">
        <v>1095</v>
      </c>
      <c r="I289" s="231">
        <v>1093</v>
      </c>
      <c r="J289" s="546" t="s">
        <v>3690</v>
      </c>
      <c r="K289" s="127">
        <f t="shared" ref="K289" si="122">H289-F289</f>
        <v>170</v>
      </c>
      <c r="L289" s="128">
        <f t="shared" ref="L289" si="123">K289/F289</f>
        <v>0.18378378378378379</v>
      </c>
      <c r="M289" s="129" t="s">
        <v>599</v>
      </c>
      <c r="N289" s="361">
        <v>44201</v>
      </c>
      <c r="O289" s="16"/>
      <c r="P289" s="16"/>
      <c r="Q289" s="16"/>
      <c r="R289" s="343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9">
        <v>159</v>
      </c>
      <c r="B290" s="211">
        <v>44140</v>
      </c>
      <c r="C290" s="211"/>
      <c r="D290" s="215" t="s">
        <v>345</v>
      </c>
      <c r="E290" s="212" t="s">
        <v>623</v>
      </c>
      <c r="F290" s="213" t="s">
        <v>3637</v>
      </c>
      <c r="G290" s="212"/>
      <c r="H290" s="212"/>
      <c r="I290" s="236">
        <v>406</v>
      </c>
      <c r="J290" s="237" t="s">
        <v>601</v>
      </c>
      <c r="K290" s="237"/>
      <c r="L290" s="122"/>
      <c r="M290" s="238"/>
      <c r="N290" s="239"/>
      <c r="O290" s="16"/>
      <c r="P290" s="16"/>
      <c r="Q290" s="16"/>
      <c r="R290" s="343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9">
        <v>160</v>
      </c>
      <c r="B291" s="211">
        <v>44141</v>
      </c>
      <c r="C291" s="211"/>
      <c r="D291" s="215" t="s">
        <v>495</v>
      </c>
      <c r="E291" s="212" t="s">
        <v>623</v>
      </c>
      <c r="F291" s="213" t="s">
        <v>3638</v>
      </c>
      <c r="G291" s="212"/>
      <c r="H291" s="212"/>
      <c r="I291" s="236">
        <v>290</v>
      </c>
      <c r="J291" s="237" t="s">
        <v>601</v>
      </c>
      <c r="K291" s="237"/>
      <c r="L291" s="122"/>
      <c r="M291" s="238"/>
      <c r="N291" s="239"/>
      <c r="O291" s="16"/>
      <c r="P291" s="16"/>
      <c r="Q291" s="16"/>
      <c r="R291" s="343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9">
        <v>161</v>
      </c>
      <c r="B292" s="211">
        <v>44187</v>
      </c>
      <c r="C292" s="211"/>
      <c r="D292" s="215" t="s">
        <v>1975</v>
      </c>
      <c r="E292" s="212" t="s">
        <v>623</v>
      </c>
      <c r="F292" s="515" t="s">
        <v>3649</v>
      </c>
      <c r="G292" s="212"/>
      <c r="H292" s="212"/>
      <c r="I292" s="236">
        <v>239</v>
      </c>
      <c r="J292" s="516" t="s">
        <v>601</v>
      </c>
      <c r="K292" s="237"/>
      <c r="L292" s="122"/>
      <c r="M292" s="238"/>
      <c r="N292" s="239"/>
      <c r="O292" s="16"/>
      <c r="P292" s="16"/>
      <c r="Q292" s="16"/>
      <c r="R292" s="343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9"/>
      <c r="B293" s="211"/>
      <c r="C293" s="211"/>
      <c r="D293" s="215"/>
      <c r="E293" s="212"/>
      <c r="F293" s="213"/>
      <c r="G293" s="212"/>
      <c r="H293" s="212"/>
      <c r="I293" s="236"/>
      <c r="J293" s="237"/>
      <c r="K293" s="237"/>
      <c r="L293" s="122"/>
      <c r="M293" s="238"/>
      <c r="N293" s="239"/>
      <c r="O293" s="16"/>
      <c r="P293" s="16"/>
      <c r="R293" s="343"/>
    </row>
    <row r="294" spans="1:26">
      <c r="A294" s="209"/>
      <c r="B294" s="211"/>
      <c r="C294" s="211"/>
      <c r="D294" s="215"/>
      <c r="E294" s="212"/>
      <c r="F294" s="213"/>
      <c r="G294" s="212"/>
      <c r="H294" s="212"/>
      <c r="I294" s="236"/>
      <c r="J294" s="237"/>
      <c r="K294" s="237"/>
      <c r="L294" s="122"/>
      <c r="M294" s="238"/>
      <c r="N294" s="239"/>
      <c r="O294" s="16"/>
      <c r="R294" s="241"/>
    </row>
    <row r="295" spans="1:26">
      <c r="A295" s="209"/>
      <c r="B295" s="211"/>
      <c r="C295" s="211"/>
      <c r="D295" s="215"/>
      <c r="E295" s="212"/>
      <c r="F295" s="213"/>
      <c r="G295" s="212"/>
      <c r="H295" s="212"/>
      <c r="I295" s="236"/>
      <c r="J295" s="237"/>
      <c r="K295" s="237"/>
      <c r="L295" s="122"/>
      <c r="M295" s="238"/>
      <c r="N295" s="239"/>
      <c r="O295" s="16"/>
      <c r="R295" s="241"/>
    </row>
    <row r="296" spans="1:26">
      <c r="A296" s="209"/>
      <c r="B296" s="211"/>
      <c r="C296" s="211"/>
      <c r="D296" s="215"/>
      <c r="E296" s="212"/>
      <c r="F296" s="213"/>
      <c r="G296" s="212"/>
      <c r="H296" s="212"/>
      <c r="I296" s="236"/>
      <c r="J296" s="237"/>
      <c r="K296" s="237"/>
      <c r="L296" s="122"/>
      <c r="M296" s="238"/>
      <c r="N296" s="239"/>
      <c r="O296" s="16"/>
      <c r="R296" s="241"/>
    </row>
    <row r="297" spans="1:26">
      <c r="A297" s="209"/>
      <c r="B297" s="199" t="s">
        <v>2980</v>
      </c>
      <c r="O297" s="16"/>
      <c r="R297" s="241"/>
    </row>
    <row r="298" spans="1:26">
      <c r="R298" s="241"/>
    </row>
    <row r="299" spans="1:26">
      <c r="R299" s="241"/>
    </row>
    <row r="300" spans="1:26">
      <c r="R300" s="241"/>
    </row>
    <row r="301" spans="1:26">
      <c r="R301" s="241"/>
    </row>
    <row r="302" spans="1:26">
      <c r="R302" s="241"/>
    </row>
    <row r="303" spans="1:26">
      <c r="R303" s="241"/>
    </row>
    <row r="304" spans="1:26">
      <c r="R304" s="241"/>
    </row>
    <row r="314" spans="1:6">
      <c r="A314" s="216"/>
    </row>
    <row r="315" spans="1:6">
      <c r="A315" s="216"/>
      <c r="F315" s="517"/>
    </row>
    <row r="316" spans="1:6">
      <c r="A316" s="212"/>
    </row>
  </sheetData>
  <autoFilter ref="R1:R31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2021-01-13T02:14:19Z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