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0B7FFC3F-D645-425D-AEEE-0052DED9E4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F&amp;O)'!$S$1:$S$297</definedName>
  </definedNames>
  <calcPr calcId="191029"/>
</workbook>
</file>

<file path=xl/calcChain.xml><?xml version="1.0" encoding="utf-8"?>
<calcChain xmlns="http://schemas.openxmlformats.org/spreadsheetml/2006/main">
  <c r="K76" i="6" l="1"/>
  <c r="M76" i="6" s="1"/>
  <c r="L47" i="6"/>
  <c r="K47" i="6"/>
  <c r="L44" i="6"/>
  <c r="K44" i="6"/>
  <c r="M47" i="6" l="1"/>
  <c r="M44" i="6"/>
  <c r="P23" i="6" l="1"/>
  <c r="L16" i="6"/>
  <c r="K16" i="6"/>
  <c r="K73" i="6"/>
  <c r="K72" i="6"/>
  <c r="L21" i="6"/>
  <c r="K21" i="6"/>
  <c r="M21" i="6" l="1"/>
  <c r="M16" i="6"/>
  <c r="K71" i="6"/>
  <c r="M71" i="6" s="1"/>
  <c r="L46" i="6"/>
  <c r="K46" i="6"/>
  <c r="L19" i="6"/>
  <c r="K19" i="6"/>
  <c r="K70" i="6"/>
  <c r="K69" i="6"/>
  <c r="M19" i="6" l="1"/>
  <c r="M46" i="6"/>
  <c r="P20" i="6" l="1"/>
  <c r="K66" i="6"/>
  <c r="K65" i="6"/>
  <c r="K63" i="6"/>
  <c r="K62" i="6"/>
  <c r="L42" i="6"/>
  <c r="K42" i="6"/>
  <c r="L43" i="6"/>
  <c r="K43" i="6"/>
  <c r="L40" i="6"/>
  <c r="K40" i="6"/>
  <c r="M42" i="6" l="1"/>
  <c r="M40" i="6"/>
  <c r="M43" i="6"/>
  <c r="K39" i="6" l="1"/>
  <c r="L39" i="6"/>
  <c r="L38" i="6"/>
  <c r="K38" i="6"/>
  <c r="L41" i="6" l="1"/>
  <c r="K41" i="6"/>
  <c r="M41" i="6" l="1"/>
  <c r="K64" i="6"/>
  <c r="M64" i="6" s="1"/>
  <c r="L13" i="6"/>
  <c r="K13" i="6"/>
  <c r="M13" i="6" l="1"/>
  <c r="K57" i="6"/>
  <c r="K61" i="6"/>
  <c r="M61" i="6" s="1"/>
  <c r="L37" i="6"/>
  <c r="K37" i="6"/>
  <c r="P18" i="6"/>
  <c r="M37" i="6" l="1"/>
  <c r="P17" i="6" l="1"/>
  <c r="P15" i="6" l="1"/>
  <c r="P14" i="6" l="1"/>
  <c r="P12" i="6" l="1"/>
  <c r="P11" i="6" l="1"/>
  <c r="P10" i="6" l="1"/>
  <c r="K286" i="6" l="1"/>
  <c r="L286" i="6" s="1"/>
  <c r="K280" i="6"/>
  <c r="L280" i="6" s="1"/>
  <c r="K288" i="6" l="1"/>
  <c r="L288" i="6" s="1"/>
  <c r="K276" i="6" l="1"/>
  <c r="L276" i="6" s="1"/>
  <c r="K277" i="6" l="1"/>
  <c r="L277" i="6" s="1"/>
  <c r="K270" i="6"/>
  <c r="L270" i="6" s="1"/>
  <c r="K287" i="6" l="1"/>
  <c r="L287" i="6" s="1"/>
  <c r="K281" i="6"/>
  <c r="L281" i="6" s="1"/>
  <c r="K283" i="6" l="1"/>
  <c r="L283" i="6" s="1"/>
  <c r="L6" i="2" l="1"/>
  <c r="K6" i="3"/>
  <c r="D7" i="5" l="1"/>
  <c r="M7" i="6"/>
  <c r="K278" i="6" l="1"/>
  <c r="L278" i="6" s="1"/>
  <c r="K275" i="6" l="1"/>
  <c r="L275" i="6" s="1"/>
  <c r="K279" i="6" l="1"/>
  <c r="L279" i="6" s="1"/>
  <c r="K274" i="6"/>
  <c r="L274" i="6" s="1"/>
  <c r="K273" i="6"/>
  <c r="L273" i="6" s="1"/>
  <c r="K271" i="6"/>
  <c r="L271" i="6" s="1"/>
  <c r="H269" i="6"/>
  <c r="K269" i="6" s="1"/>
  <c r="L269" i="6" s="1"/>
  <c r="K268" i="6"/>
  <c r="L268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F237" i="6"/>
  <c r="K237" i="6" s="1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F231" i="6"/>
  <c r="K231" i="6" s="1"/>
  <c r="L231" i="6" s="1"/>
  <c r="F230" i="6"/>
  <c r="K230" i="6" s="1"/>
  <c r="L230" i="6" s="1"/>
  <c r="K229" i="6"/>
  <c r="L229" i="6" s="1"/>
  <c r="F228" i="6"/>
  <c r="K228" i="6" s="1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0" i="6"/>
  <c r="L210" i="6" s="1"/>
  <c r="K209" i="6"/>
  <c r="L209" i="6" s="1"/>
  <c r="F208" i="6"/>
  <c r="K208" i="6" s="1"/>
  <c r="L208" i="6" s="1"/>
  <c r="K207" i="6"/>
  <c r="L207" i="6" s="1"/>
  <c r="K204" i="6"/>
  <c r="L204" i="6" s="1"/>
  <c r="K203" i="6"/>
  <c r="L203" i="6" s="1"/>
  <c r="K202" i="6"/>
  <c r="L202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8" i="6"/>
  <c r="L178" i="6" s="1"/>
  <c r="K176" i="6"/>
  <c r="L176" i="6" s="1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L162" i="6" s="1"/>
  <c r="K161" i="6"/>
  <c r="L161" i="6" s="1"/>
  <c r="F160" i="6"/>
  <c r="K160" i="6" s="1"/>
  <c r="L160" i="6" s="1"/>
  <c r="H159" i="6"/>
  <c r="K159" i="6" s="1"/>
  <c r="L159" i="6" s="1"/>
  <c r="K156" i="6"/>
  <c r="L156" i="6" s="1"/>
  <c r="K155" i="6"/>
  <c r="L155" i="6" s="1"/>
  <c r="K154" i="6"/>
  <c r="L154" i="6" s="1"/>
  <c r="K153" i="6"/>
  <c r="L153" i="6" s="1"/>
  <c r="K152" i="6"/>
  <c r="L152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H125" i="6"/>
  <c r="K125" i="6" s="1"/>
  <c r="L125" i="6" s="1"/>
  <c r="F124" i="6"/>
  <c r="K124" i="6" s="1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6" i="4"/>
</calcChain>
</file>

<file path=xl/sharedStrings.xml><?xml version="1.0" encoding="utf-8"?>
<sst xmlns="http://schemas.openxmlformats.org/spreadsheetml/2006/main" count="3175" uniqueCount="1163">
  <si>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</si>
  <si>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</si>
  <si>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</si>
  <si>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</si>
  <si>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</si>
  <si>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</si>
  <si>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</si>
  <si>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</si>
  <si>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</si>
  <si>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</si>
  <si>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</si>
  <si>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</si>
  <si>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</si>
  <si>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</si>
  <si>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</si>
  <si>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</si>
  <si>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</si>
  <si>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</si>
  <si>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</si>
  <si>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</si>
  <si>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</si>
  <si>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</si>
  <si>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</si>
  <si>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</si>
  <si>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</si>
  <si>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</si>
  <si>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</si>
  <si>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</si>
  <si>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</si>
  <si>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</si>
  <si>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</si>
  <si>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</si>
  <si>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</si>
  <si>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</si>
  <si>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</si>
  <si>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</si>
  <si>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</si>
  <si>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</si>
  <si>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</si>
  <si>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</si>
  <si>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</si>
  <si>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</si>
  <si>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</si>
  <si>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</si>
  <si>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</si>
  <si>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</si>
  <si>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</si>
  <si>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</si>
  <si>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</si>
  <si>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</si>
  <si>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</si>
  <si>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</si>
  <si>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</si>
  <si>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</si>
  <si>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</si>
  <si>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</si>
  <si>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</si>
  <si>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</si>
  <si>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</si>
  <si>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</si>
  <si>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</si>
  <si>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</si>
  <si>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</si>
  <si>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</si>
  <si>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</si>
  <si>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</si>
  <si>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</si>
  <si>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</si>
  <si>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</si>
  <si>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</si>
  <si>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</si>
  <si>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</si>
  <si>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</si>
  <si>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</si>
  <si>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</si>
  <si>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</si>
  <si>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</si>
  <si>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</si>
  <si>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</si>
  <si>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</si>
  <si>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</si>
  <si>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</si>
  <si>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</si>
  <si>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</si>
  <si>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</si>
  <si>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</si>
  <si>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</si>
  <si>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</si>
  <si>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</si>
  <si>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</si>
  <si>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</si>
  <si>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</si>
  <si>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</si>
  <si>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</si>
  <si>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</si>
  <si>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</si>
  <si>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</si>
  <si>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</si>
  <si>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</si>
  <si>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</si>
  <si>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</si>
  <si>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</si>
  <si>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</si>
  <si>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</si>
  <si>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</si>
  <si>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</si>
  <si>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</si>
  <si>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</si>
  <si>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</si>
  <si>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</si>
  <si>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</si>
  <si>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</si>
  <si>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</si>
  <si>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</si>
  <si>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</si>
  <si>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</si>
  <si>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</si>
  <si>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</si>
  <si>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</si>
  <si>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</si>
  <si>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</si>
  <si>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</si>
  <si>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</si>
  <si>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</si>
  <si>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</si>
  <si>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</si>
  <si>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</si>
  <si>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</si>
  <si>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</si>
  <si>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</si>
  <si>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</si>
  <si>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</si>
  <si>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</si>
  <si>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</si>
  <si>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</si>
  <si>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</si>
  <si>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</si>
  <si>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</si>
  <si>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</si>
  <si>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</si>
  <si>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</si>
  <si>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</si>
  <si>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</si>
  <si>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</si>
  <si>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</si>
  <si>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</si>
  <si>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</si>
  <si>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</si>
  <si>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</si>
  <si>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</si>
  <si>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</si>
  <si>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</si>
  <si>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</si>
  <si>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</si>
  <si>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</si>
  <si>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</si>
  <si>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</si>
  <si>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</si>
  <si>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</si>
  <si>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</si>
  <si>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</si>
  <si>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</si>
  <si>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</si>
  <si>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</si>
  <si>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</si>
  <si>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</si>
  <si>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</si>
  <si>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</si>
  <si>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</si>
  <si>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</si>
  <si>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</si>
  <si>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</si>
  <si>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</si>
  <si>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</si>
  <si>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</si>
  <si>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</si>
  <si>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</si>
  <si>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</si>
  <si>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</si>
  <si>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</si>
  <si>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</si>
  <si>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</si>
  <si>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</si>
  <si>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</si>
  <si>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</si>
  <si>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</si>
  <si>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</si>
  <si>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</si>
  <si>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</si>
  <si>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</si>
  <si>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</si>
  <si>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</si>
  <si>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</si>
  <si>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</si>
  <si>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</si>
  <si>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</si>
  <si>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</si>
  <si>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</si>
  <si>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</si>
  <si>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</si>
  <si>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</si>
  <si>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</si>
  <si>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</si>
  <si>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</si>
  <si>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</si>
  <si>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</si>
  <si>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</si>
  <si>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</si>
  <si>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</si>
  <si>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</si>
  <si>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</si>
  <si>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</si>
  <si>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</si>
  <si>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</si>
  <si>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</si>
  <si>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</si>
  <si>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</si>
  <si>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</si>
  <si>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</si>
  <si>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</si>
  <si>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</si>
  <si>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</si>
  <si>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</si>
  <si>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</si>
  <si>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</si>
  <si>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</si>
  <si>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</si>
  <si>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</si>
  <si>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</si>
  <si>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</si>
  <si>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</si>
  <si>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</si>
  <si>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</si>
  <si>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</si>
  <si>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</si>
  <si>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</si>
  <si>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</si>
  <si>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</si>
  <si>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</si>
  <si>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</si>
  <si>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</si>
  <si>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</si>
  <si>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</si>
  <si>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</si>
  <si>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</si>
  <si>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</si>
  <si>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</si>
  <si>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</si>
  <si>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</si>
  <si>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</si>
  <si>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</si>
  <si>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</si>
  <si>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</si>
  <si>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</si>
  <si>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</si>
  <si>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</si>
  <si>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</si>
  <si>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</si>
  <si>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</si>
  <si>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</si>
  <si>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</si>
  <si>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</si>
  <si>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</si>
  <si>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</si>
  <si>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</si>
  <si>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</si>
  <si>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</si>
  <si>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</si>
  <si>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</si>
  <si>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</si>
  <si>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</si>
  <si>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</si>
  <si>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</si>
  <si>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</si>
  <si>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</si>
  <si>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</si>
  <si>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</si>
  <si>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</si>
  <si>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</si>
  <si>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</si>
  <si>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</si>
  <si>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</si>
  <si>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</si>
  <si>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</si>
  <si>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</si>
  <si>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</si>
  <si>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</si>
  <si>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</si>
  <si>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</si>
  <si>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</si>
  <si>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</si>
  <si>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</si>
  <si>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</si>
  <si>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</si>
  <si>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</si>
  <si>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</si>
  <si>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</si>
  <si>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</si>
  <si>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</si>
  <si>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</si>
  <si>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</si>
  <si>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</si>
  <si>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</si>
  <si>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</si>
  <si>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</si>
  <si>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</si>
  <si>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</si>
  <si>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</si>
  <si>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</si>
  <si>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</si>
  <si>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</si>
  <si>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</si>
  <si>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</si>
  <si>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</si>
  <si>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</si>
  <si>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</si>
  <si>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</si>
  <si>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</si>
  <si>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</si>
  <si>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</si>
  <si>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</si>
  <si>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</si>
  <si>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</si>
  <si>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</si>
  <si>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</si>
  <si>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</si>
  <si>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</si>
  <si>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</si>
  <si>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</si>
  <si>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</si>
  <si>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</si>
  <si>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</si>
  <si>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</si>
  <si>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</si>
  <si>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</si>
  <si>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</si>
  <si>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</si>
  <si>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</si>
  <si>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</si>
  <si>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</si>
  <si>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</si>
  <si>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</si>
  <si>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</si>
  <si>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</si>
  <si>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</si>
  <si>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</si>
  <si>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</si>
  <si>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</si>
  <si>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</si>
  <si>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</si>
  <si>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</si>
  <si>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</si>
  <si>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</si>
  <si>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</si>
  <si>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</si>
  <si>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</si>
  <si>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</si>
  <si>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</si>
  <si>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</si>
  <si>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</si>
  <si>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</si>
  <si>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</si>
  <si>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</si>
  <si>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</si>
  <si>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</si>
  <si>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</si>
  <si>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</si>
  <si>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</si>
  <si>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</si>
  <si>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</si>
  <si>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</si>
  <si>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</si>
  <si>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</si>
  <si>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</si>
  <si>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</si>
  <si>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</si>
  <si>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</si>
  <si>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</si>
  <si>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</si>
  <si>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</si>
  <si>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</si>
  <si>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</si>
  <si>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</si>
  <si>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</si>
  <si>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</si>
  <si>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</si>
  <si>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</si>
  <si>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</si>
  <si>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</si>
  <si>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</si>
  <si>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</si>
  <si>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</si>
  <si>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</si>
  <si>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</si>
  <si>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</si>
  <si>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</si>
  <si>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</si>
  <si>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</si>
  <si>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</si>
  <si>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</si>
  <si>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</si>
  <si>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</si>
  <si>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</si>
  <si>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</si>
  <si>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</si>
  <si>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</si>
  <si>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</si>
  <si>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</si>
  <si>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</si>
  <si>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</si>
  <si>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</si>
  <si>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</si>
  <si>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</si>
  <si>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</si>
  <si>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</si>
  <si>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</si>
  <si>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</si>
  <si>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</si>
  <si>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</si>
  <si>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</si>
  <si>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</si>
  <si>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</si>
  <si>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</si>
  <si>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</si>
  <si>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</si>
  <si>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</si>
  <si>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</si>
  <si>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</si>
  <si>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</si>
  <si>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</si>
  <si>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</si>
  <si>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</si>
  <si>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</si>
  <si>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</si>
  <si>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</si>
  <si>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</si>
  <si>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</si>
  <si>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</si>
  <si>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</si>
  <si>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</si>
  <si>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</si>
  <si>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</si>
  <si>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</si>
  <si>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</si>
  <si>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</si>
  <si>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</si>
  <si>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</si>
  <si>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</si>
  <si>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</si>
  <si>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</si>
  <si>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</si>
  <si>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</si>
  <si>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</si>
  <si>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</si>
  <si>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</si>
  <si>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</si>
  <si>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</si>
  <si>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</si>
  <si>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</si>
  <si>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</si>
  <si>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</si>
  <si>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</si>
  <si>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</si>
  <si>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</si>
  <si>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</si>
  <si>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</si>
  <si>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</si>
  <si>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</si>
  <si>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</si>
  <si>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</si>
  <si>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</si>
  <si>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</si>
  <si>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</si>
  <si>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</si>
  <si>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</si>
  <si>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</si>
  <si>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</si>
  <si>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</si>
  <si>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</si>
  <si>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</si>
  <si>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</si>
  <si>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</si>
  <si>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</si>
  <si>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</si>
  <si>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</si>
  <si>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</si>
  <si>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</si>
  <si>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</si>
  <si>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</si>
  <si>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</si>
  <si>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</si>
  <si>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</si>
  <si>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</si>
  <si>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</si>
  <si>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</si>
  <si>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</si>
  <si>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</si>
  <si>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</si>
  <si>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</si>
  <si>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</si>
  <si>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</si>
  <si>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</si>
  <si>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</si>
  <si>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</si>
  <si>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</si>
  <si>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</si>
  <si>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</si>
  <si>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</si>
  <si>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</si>
  <si>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</si>
  <si>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</si>
  <si>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</si>
  <si>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</si>
  <si>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</si>
  <si>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</si>
  <si>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</si>
  <si>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</si>
  <si>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</si>
  <si>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</si>
  <si>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</si>
  <si>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</si>
  <si>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</si>
  <si>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</si>
  <si>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</si>
  <si>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</si>
  <si>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</si>
  <si>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</si>
  <si>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</si>
  <si>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</si>
  <si>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</si>
  <si>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</si>
  <si>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</si>
  <si>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</si>
  <si>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</si>
  <si>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</si>
  <si>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</si>
  <si>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</si>
  <si>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</si>
  <si>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</si>
  <si>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</si>
  <si>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</si>
  <si>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</si>
  <si>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</si>
  <si>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</si>
  <si>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</si>
  <si>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</si>
  <si>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</si>
  <si>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</si>
  <si>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</si>
  <si>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</si>
  <si>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</si>
  <si>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</si>
  <si>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</si>
  <si>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</si>
  <si>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</si>
  <si>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</si>
  <si>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</si>
  <si>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</si>
  <si>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</si>
  <si>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</si>
  <si>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</si>
  <si>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</si>
  <si>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</si>
  <si>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</si>
  <si>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</si>
  <si>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</si>
  <si>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</si>
  <si>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</si>
  <si>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</si>
  <si>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</si>
  <si>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</si>
  <si>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</si>
  <si>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</si>
  <si>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</si>
  <si>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</si>
  <si>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</si>
  <si>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</si>
  <si>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</si>
  <si>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</si>
  <si>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</si>
  <si>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</si>
  <si>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</si>
  <si>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</si>
  <si>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</si>
  <si>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</si>
  <si>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</si>
  <si>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</si>
  <si>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</si>
  <si>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</si>
  <si>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</si>
  <si>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</si>
  <si>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</si>
  <si>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</si>
  <si>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</si>
  <si>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</si>
  <si>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</si>
  <si>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</si>
  <si>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</si>
  <si>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</si>
  <si>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</si>
  <si>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</si>
  <si>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</si>
  <si>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</si>
  <si>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</si>
  <si>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</si>
  <si>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</si>
  <si>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</si>
  <si>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</si>
  <si>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</si>
  <si>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</si>
  <si>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</si>
  <si>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</si>
  <si>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</si>
  <si>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</si>
  <si>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</si>
  <si>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</si>
  <si>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</si>
  <si>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</si>
  <si>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</si>
  <si>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</si>
  <si>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</si>
  <si>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</si>
  <si>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</si>
  <si>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</si>
  <si>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</si>
  <si>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</si>
  <si>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</si>
  <si>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</si>
  <si>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</si>
  <si>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</si>
  <si>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</si>
  <si>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</si>
  <si>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</si>
  <si>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</si>
  <si>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</si>
  <si>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</si>
  <si>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</si>
  <si>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</si>
  <si>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</si>
  <si>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</si>
  <si>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</si>
  <si>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</si>
  <si>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</si>
  <si>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</si>
  <si>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</si>
  <si>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</si>
  <si>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</si>
  <si>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</si>
  <si>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</si>
  <si>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</si>
  <si>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</si>
  <si>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</si>
  <si>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</si>
  <si>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</si>
  <si>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</si>
  <si>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</si>
  <si>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</si>
  <si>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</si>
  <si>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</si>
  <si>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</si>
  <si>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</si>
  <si>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</si>
  <si>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</si>
  <si>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</si>
  <si>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</si>
  <si>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</si>
  <si>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</si>
  <si>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</si>
  <si>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</si>
  <si>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</si>
  <si>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</si>
  <si>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</si>
  <si>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</si>
  <si>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</si>
  <si>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</si>
  <si>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</si>
  <si>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</si>
  <si>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</si>
  <si>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</si>
  <si>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</si>
  <si>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</si>
  <si>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</si>
  <si>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</si>
  <si>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</si>
  <si>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</si>
  <si>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</si>
  <si>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</si>
  <si>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</si>
  <si>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</si>
  <si>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</si>
  <si>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</si>
  <si>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</si>
  <si>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</si>
  <si>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</si>
  <si>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</si>
  <si>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</si>
  <si>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</si>
  <si>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</si>
  <si>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</si>
  <si>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</si>
  <si>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</si>
  <si>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</si>
  <si>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</si>
  <si>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</si>
  <si>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</si>
  <si>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</si>
  <si>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</si>
  <si>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</si>
  <si>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</si>
  <si>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</si>
  <si>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</si>
  <si>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</si>
  <si>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</si>
  <si>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</si>
  <si>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</si>
  <si>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</si>
  <si>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</si>
  <si>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</si>
  <si>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</si>
  <si>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</si>
  <si>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</si>
  <si>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</si>
  <si>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</si>
  <si>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</si>
  <si>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</si>
  <si>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</si>
  <si>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</si>
  <si>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</si>
  <si>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</si>
  <si>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</si>
  <si>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</si>
  <si>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</si>
  <si>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</si>
  <si>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</si>
  <si>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</si>
  <si>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</si>
  <si>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</si>
  <si>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</si>
  <si>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</si>
  <si>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</si>
  <si>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</si>
  <si>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</si>
  <si>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</si>
  <si>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</si>
  <si>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</si>
  <si>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</si>
  <si>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</si>
  <si>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</si>
  <si>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</si>
  <si>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</si>
  <si>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</si>
  <si>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</si>
  <si>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</si>
  <si>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</si>
  <si>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</si>
  <si>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</si>
  <si>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</si>
  <si>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</si>
  <si>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</si>
  <si>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</si>
  <si>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</si>
  <si>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</si>
  <si>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</si>
  <si>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</si>
  <si>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</si>
  <si>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</si>
  <si>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</si>
  <si>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</si>
  <si>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</si>
  <si>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</si>
  <si>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</si>
  <si>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</si>
  <si>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</si>
  <si>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</si>
  <si>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</si>
  <si>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</si>
  <si>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</si>
  <si>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</si>
  <si>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</si>
  <si>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</si>
  <si>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</si>
  <si>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</si>
  <si>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</si>
  <si>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</si>
  <si>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</si>
  <si>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</si>
  <si>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</si>
  <si>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</si>
  <si>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</si>
  <si>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</si>
  <si>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</si>
  <si>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</si>
  <si>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</si>
  <si>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</si>
  <si>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</si>
  <si>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</si>
  <si>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</si>
  <si>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</si>
  <si>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</si>
  <si>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</si>
  <si>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</si>
  <si>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</si>
  <si>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</si>
  <si>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</si>
  <si>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</si>
  <si>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</si>
  <si>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</si>
  <si>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</si>
  <si>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</si>
  <si>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</si>
  <si>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</si>
  <si>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</si>
  <si>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</si>
  <si>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</si>
  <si>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</si>
  <si>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</si>
  <si>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</si>
  <si>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</si>
  <si>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</si>
  <si>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</si>
  <si>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</si>
  <si>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</si>
  <si>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</si>
  <si>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</si>
  <si>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</si>
  <si>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</si>
  <si>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</si>
  <si>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</si>
  <si>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</si>
  <si>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</si>
  <si>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</si>
  <si>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</si>
  <si>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</si>
  <si>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</si>
  <si>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</si>
  <si>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</si>
  <si>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</si>
  <si>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</si>
  <si>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</si>
  <si>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</si>
  <si>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</si>
  <si>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</si>
  <si>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</si>
  <si>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</si>
  <si>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</si>
  <si>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</si>
  <si>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</si>
  <si>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</si>
  <si>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</si>
  <si>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</si>
  <si>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</si>
  <si>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</si>
  <si>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</si>
  <si>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</si>
  <si>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</si>
  <si>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</si>
  <si>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</si>
  <si>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</si>
  <si>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</si>
  <si>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</si>
  <si>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</si>
  <si>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</si>
  <si>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</si>
  <si>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</si>
  <si>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</si>
  <si>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</si>
  <si>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</si>
  <si>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</si>
  <si>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</si>
  <si>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</si>
  <si>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</si>
  <si>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</si>
  <si>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</si>
  <si>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</si>
  <si>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5020-5270</t>
  </si>
  <si>
    <t>5700-6000</t>
  </si>
  <si>
    <t>629-649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</si>
  <si>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</si>
  <si>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</si>
  <si>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</si>
  <si>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</si>
  <si>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</si>
  <si>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</si>
  <si>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</si>
  <si>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</si>
  <si>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</si>
  <si>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QE SECURITIES LLP</t>
  </si>
  <si>
    <t>132-140</t>
  </si>
  <si>
    <t>3450-3550</t>
  </si>
  <si>
    <t>3800-4000</t>
  </si>
  <si>
    <t>5400-5450</t>
  </si>
  <si>
    <t>CAPLIPOINT</t>
  </si>
  <si>
    <t>1085-1095</t>
  </si>
  <si>
    <t>JAI VINAYAK SECURITIES</t>
  </si>
  <si>
    <t>245-265</t>
  </si>
  <si>
    <t>417-437</t>
  </si>
  <si>
    <t>465-495</t>
  </si>
  <si>
    <t>LIBAS</t>
  </si>
  <si>
    <t>Libas Consu Products Ltd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</si>
  <si>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</si>
  <si>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</si>
  <si>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</si>
  <si>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</si>
  <si>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</si>
  <si>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</si>
  <si>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</si>
  <si>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</si>
  <si>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</si>
  <si>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</si>
  <si>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</si>
  <si>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</si>
  <si>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</si>
  <si>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</si>
  <si>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</si>
  <si>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</si>
  <si>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</si>
  <si>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</si>
  <si>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</si>
  <si>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</si>
  <si>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</si>
  <si>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</si>
  <si>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</si>
  <si>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</si>
  <si>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</si>
  <si>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</si>
  <si>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</si>
  <si>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</si>
  <si>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</si>
  <si>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</si>
  <si>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JPPOWER</t>
  </si>
  <si>
    <t>Jaiprakash Power Ven. Lt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</si>
  <si>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</si>
  <si>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</si>
  <si>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</si>
  <si>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</si>
  <si>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</si>
  <si>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</si>
  <si>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</si>
  <si>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</si>
  <si>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</si>
  <si>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16-17</t>
  </si>
  <si>
    <t>06-07</t>
  </si>
  <si>
    <t>GALACTICO</t>
  </si>
  <si>
    <t>CHARUSHILA VIPUL LATHI</t>
  </si>
  <si>
    <t>TOPGAIN FINANCE PRIVATE LIMITED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</si>
  <si>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</si>
  <si>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</si>
  <si>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</si>
  <si>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</si>
  <si>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</si>
  <si>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</si>
  <si>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</si>
  <si>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1260-1280</t>
  </si>
  <si>
    <t>COALINDIA NOV FUT</t>
  </si>
  <si>
    <t>320-325</t>
  </si>
  <si>
    <t>COFORGE NOV FUT</t>
  </si>
  <si>
    <t>5190-5260</t>
  </si>
  <si>
    <t>79.5-82.50</t>
  </si>
  <si>
    <t>88-94</t>
  </si>
  <si>
    <t>375-400</t>
  </si>
  <si>
    <t>181.5-189.5</t>
  </si>
  <si>
    <t>204-214</t>
  </si>
  <si>
    <t>FINNIFTY 19500 PE 07-NOV</t>
  </si>
  <si>
    <t>SAHASTRAA ADVISORS PRIVATE LIMITED</t>
  </si>
  <si>
    <t>VIVANTA</t>
  </si>
  <si>
    <t>GODHA</t>
  </si>
  <si>
    <t>Godha Cabcon Insulat Ltd</t>
  </si>
  <si>
    <t>CITADEL SECURITIES INDIA MARKETS PRIVATE LIMITED</t>
  </si>
  <si>
    <t>MANSI SHARE AND STOCK ADVISORS PVT LTD</t>
  </si>
  <si>
    <t>ACHINTYA SECURITIES PRIVATE LIMITED</t>
  </si>
  <si>
    <t>SW CAPITAL PRIVATE LIMITED</t>
  </si>
  <si>
    <t>SETU SECURITIES PVT LTD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</si>
  <si>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</si>
  <si>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</si>
  <si>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</si>
  <si>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</si>
  <si>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</si>
  <si>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</si>
  <si>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</si>
  <si>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</si>
  <si>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</si>
  <si>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ANKITA VISHAL SHAH</t>
  </si>
  <si>
    <t>PLAZACABLE</t>
  </si>
  <si>
    <t>RAJKOTINV</t>
  </si>
  <si>
    <t>HI GROWTH CORPORATE SERVICES PVT LTD</t>
  </si>
  <si>
    <t>HBSL</t>
  </si>
  <si>
    <t>HB Stockholdings Limited</t>
  </si>
  <si>
    <t>VEENA RAJESH SHAH</t>
  </si>
  <si>
    <t>VT CAPITAL MARKET PVT LTD</t>
  </si>
  <si>
    <t>MITTAL</t>
  </si>
  <si>
    <t>Mittal Life Style Limited</t>
  </si>
  <si>
    <t>COMFORT CAPITAL PRIVATE LIMITED</t>
  </si>
  <si>
    <t>MONARCH</t>
  </si>
  <si>
    <t>Monarch Networth Cap Ltd</t>
  </si>
  <si>
    <t>HEMALI PATHIK THAKKAR</t>
  </si>
  <si>
    <t>Plaza Wires Limited</t>
  </si>
  <si>
    <t>NK SECURITIES RESEARCH PRIVATE LIMITED</t>
  </si>
  <si>
    <t>SONUINFRA</t>
  </si>
  <si>
    <t>Sonu Infratech Limited</t>
  </si>
  <si>
    <t>MALTI  SALVI</t>
  </si>
  <si>
    <t>Profit of Rs.38.5/-</t>
  </si>
  <si>
    <t>Profit of Rs.26.5/-</t>
  </si>
  <si>
    <t>FINNIFTY 19550 CE 13-NOV</t>
  </si>
  <si>
    <t>88-92</t>
  </si>
  <si>
    <t>120-150</t>
  </si>
  <si>
    <t>GRANULES NOV FUT</t>
  </si>
  <si>
    <t>366-371</t>
  </si>
  <si>
    <t>107.50-112.50</t>
  </si>
  <si>
    <t>119-125</t>
  </si>
  <si>
    <t>Profit of Rs.65/-</t>
  </si>
  <si>
    <t>NIFTY 19550 CE 16-NOV</t>
  </si>
  <si>
    <t>NIFTY 19550 CE 09-NOV</t>
  </si>
  <si>
    <t>70-74</t>
  </si>
  <si>
    <t>GOPAIST</t>
  </si>
  <si>
    <t>JAYCH</t>
  </si>
  <si>
    <t>SANJEEV VINODCHANDRA PAREKH</t>
  </si>
  <si>
    <t>KKSHL</t>
  </si>
  <si>
    <t>VASANTKUMAR DHANJIBHAI SHAH</t>
  </si>
  <si>
    <t>MITHANI INVESTMENT AND TRADING PRIVATE LIMITED</t>
  </si>
  <si>
    <t>SBLI</t>
  </si>
  <si>
    <t>SICALLOG</t>
  </si>
  <si>
    <t>INFOLLION</t>
  </si>
  <si>
    <t>Infollion Research Ser L</t>
  </si>
  <si>
    <t>CRONY VYAPAR PVT LTD</t>
  </si>
  <si>
    <t>SKSE SECURITIES LTD</t>
  </si>
  <si>
    <t>NIKUNJ KAUSHIK SHAH</t>
  </si>
  <si>
    <t>GREENPOWER</t>
  </si>
  <si>
    <t>Orient Green Power Co Ltd</t>
  </si>
  <si>
    <t>AXIS TRUSTEE SERVICES LIMITED</t>
  </si>
  <si>
    <t>Profit of Rs.6/-</t>
  </si>
  <si>
    <t>CUMMINSIND NOV FUT</t>
  </si>
  <si>
    <t>1753-1757</t>
  </si>
  <si>
    <t>1790-1825</t>
  </si>
  <si>
    <t>LUPIN NOV FUT</t>
  </si>
  <si>
    <t>1218-1220</t>
  </si>
  <si>
    <t>1231-1244</t>
  </si>
  <si>
    <t>PETRONET NOV FUT</t>
  </si>
  <si>
    <t>200.8-201.2</t>
  </si>
  <si>
    <t>198-194</t>
  </si>
  <si>
    <t>Profit of Rs.16/-</t>
  </si>
  <si>
    <t>ANUPAM</t>
  </si>
  <si>
    <t>MANISH YADAV</t>
  </si>
  <si>
    <t>BESTEAST</t>
  </si>
  <si>
    <t>RABIYA BASARI YUNUS KHAKHANDKI</t>
  </si>
  <si>
    <t>TANAYA VINCOM PRIVATE LIMITED</t>
  </si>
  <si>
    <t>BGIL</t>
  </si>
  <si>
    <t>NIMISH PRAVIN TALSANIA</t>
  </si>
  <si>
    <t>CAMEXLTD</t>
  </si>
  <si>
    <t>ANAND KANTILAL BAFNA</t>
  </si>
  <si>
    <t>SETU SECURITIES PVT. LTD.</t>
  </si>
  <si>
    <t>VIPUL DILEEP LATHI</t>
  </si>
  <si>
    <t>GGL</t>
  </si>
  <si>
    <t>GAUTAM PRAVINCHANDRA SHETH</t>
  </si>
  <si>
    <t>CHANKARANPALLIL KUNCHANDI ALEXANDER</t>
  </si>
  <si>
    <t>IFL</t>
  </si>
  <si>
    <t>NISHANT SUBHASHCHANDRA GANDHI</t>
  </si>
  <si>
    <t>JUMBO</t>
  </si>
  <si>
    <t>SPACE AGE POLYMERS LLP</t>
  </si>
  <si>
    <t>SKA ASSET SOLUTIONS LLP</t>
  </si>
  <si>
    <t>KOCL</t>
  </si>
  <si>
    <t>AJAY JOTIRAM JADHAV</t>
  </si>
  <si>
    <t>MAHACORP</t>
  </si>
  <si>
    <t>MISHDESIGN</t>
  </si>
  <si>
    <t>MANSI SHARE &amp; STOCK ADVISORS PRIVATE LIMITED</t>
  </si>
  <si>
    <t>NAVODAYENT</t>
  </si>
  <si>
    <t>BHASKAR BHAVIKDAS LOHAKARE</t>
  </si>
  <si>
    <t>ESPEON CONSULTING PRIVATE LIMITED.</t>
  </si>
  <si>
    <t>OMNIPOTENT</t>
  </si>
  <si>
    <t>PUNIT KIRITKUMAR POPAT</t>
  </si>
  <si>
    <t>RAMJI</t>
  </si>
  <si>
    <t>PRESSURS</t>
  </si>
  <si>
    <t>KRUPA KRUPESH THAKKAR</t>
  </si>
  <si>
    <t>RAFL</t>
  </si>
  <si>
    <t>SHERWOOD SECURITIES PVT LTD</t>
  </si>
  <si>
    <t>BAZZ COMMOTRADE PRIVATE LIMITED</t>
  </si>
  <si>
    <t>RAMAN HANDA</t>
  </si>
  <si>
    <t>RISHI JOSHI</t>
  </si>
  <si>
    <t>RAJNISH</t>
  </si>
  <si>
    <t>NIRAJ RAJNIKANT SHAH</t>
  </si>
  <si>
    <t>AMI NIRAJ SHAH</t>
  </si>
  <si>
    <t>PANCHAL JAYESHKUMAR</t>
  </si>
  <si>
    <t>NX BLOCK TRADES PRIVATE LIMITED</t>
  </si>
  <si>
    <t>CINCO STOCK VISION LLP</t>
  </si>
  <si>
    <t>STOCK VERTEX VENTURES</t>
  </si>
  <si>
    <t>SUUMAYA</t>
  </si>
  <si>
    <t>DHWANI PARESH DATTANI</t>
  </si>
  <si>
    <t>SWAGTAM</t>
  </si>
  <si>
    <t>DEEPIKA GUPTA</t>
  </si>
  <si>
    <t>PURSHOTTAM AGARWAL</t>
  </si>
  <si>
    <t>NIDHI PANDEY</t>
  </si>
  <si>
    <t>LOKESH GUPTA (HUF)</t>
  </si>
  <si>
    <t>SUNITA RANI</t>
  </si>
  <si>
    <t>VIVEK KANDA</t>
  </si>
  <si>
    <t>SYLPH</t>
  </si>
  <si>
    <t>SAURABH GUPTA</t>
  </si>
  <si>
    <t>SRESTHA FINVEST LIMITED</t>
  </si>
  <si>
    <t>TAAZAINT</t>
  </si>
  <si>
    <t>SAMIDHA SAMIDHA</t>
  </si>
  <si>
    <t>AMRISH DULRAJ PIPADA</t>
  </si>
  <si>
    <t>BHAVESH KUMAR PUROHIT</t>
  </si>
  <si>
    <t>SAHIL BIPIN MEHTA</t>
  </si>
  <si>
    <t>TARLA AMRISHBHAI PARIKH</t>
  </si>
  <si>
    <t>Ador Welding Limited</t>
  </si>
  <si>
    <t>AKG</t>
  </si>
  <si>
    <t>AKG Exim Limited</t>
  </si>
  <si>
    <t>ANNAPURNA</t>
  </si>
  <si>
    <t>Annapurna Swadisht Ltd</t>
  </si>
  <si>
    <t>CAPRI GLOBAL HOLDINGS PRIVATE LIMITED</t>
  </si>
  <si>
    <t>ASTRON</t>
  </si>
  <si>
    <t>Astron Paper Bord Mil Ltd</t>
  </si>
  <si>
    <t>DWARKESH FINANCE LIMITED</t>
  </si>
  <si>
    <t>DENORA</t>
  </si>
  <si>
    <t>De Nora India Limited</t>
  </si>
  <si>
    <t>FOODSIN</t>
  </si>
  <si>
    <t>Foods &amp; Inns Limited</t>
  </si>
  <si>
    <t>HI-TECH CHEMICALS LIMITED</t>
  </si>
  <si>
    <t>MUDUPULAVEMULA SURENDRANADHA REDDY</t>
  </si>
  <si>
    <t>SANDEEP PRAKASHCHANDRA JAIN (HUF)</t>
  </si>
  <si>
    <t>KBCGLOBAL</t>
  </si>
  <si>
    <t>KBC Global Limited</t>
  </si>
  <si>
    <t>MAGSON</t>
  </si>
  <si>
    <t>Magson Retail And Dist L</t>
  </si>
  <si>
    <t>SHREEKANT PHUMBHRA</t>
  </si>
  <si>
    <t>ZAKI ABBAS NASSER</t>
  </si>
  <si>
    <t>MARSHALL</t>
  </si>
  <si>
    <t>Marshall Machines Ltd</t>
  </si>
  <si>
    <t>Multi Commodity Exchange</t>
  </si>
  <si>
    <t>DEVEN SHEVANTILAL MEHTA</t>
  </si>
  <si>
    <t>MKPL</t>
  </si>
  <si>
    <t>M K Proteins Limited</t>
  </si>
  <si>
    <t>SAROJ GUPTA</t>
  </si>
  <si>
    <t>MADHUDEVI SANJAY BUCHA</t>
  </si>
  <si>
    <t>MTAR Technologies Limited</t>
  </si>
  <si>
    <t>MARWADI CHANDARANA INTERMEDIARIES BROKERS PRIVATE LIMITED</t>
  </si>
  <si>
    <t>NELCAST</t>
  </si>
  <si>
    <t>Nelcast Limited</t>
  </si>
  <si>
    <t>MAGPRO SECURITIES PVT LTD</t>
  </si>
  <si>
    <t>PARAGON</t>
  </si>
  <si>
    <t>PARAGON FINE S.C. LTD.</t>
  </si>
  <si>
    <t>SSPL WEALTH PRIVATE LIMITED</t>
  </si>
  <si>
    <t>SAMBHAVNATH INVESTMENTS AND FINANCES PRIVATE LIMITED</t>
  </si>
  <si>
    <t>UNIHEALTH</t>
  </si>
  <si>
    <t>Unihealth Consultancy Ltd</t>
  </si>
  <si>
    <t>RIKHAV SECURITIES LIMITED</t>
  </si>
  <si>
    <t>VERTOZ</t>
  </si>
  <si>
    <t>Vertoz Advertising Ltd</t>
  </si>
  <si>
    <t>WOMANCART</t>
  </si>
  <si>
    <t>Womancart Limited</t>
  </si>
  <si>
    <t>ELANKUMARANPERIAKARUPPAN</t>
  </si>
  <si>
    <t>Aegis Logistics Ltd</t>
  </si>
  <si>
    <t>SMALLCAPWORLD FUND INC</t>
  </si>
  <si>
    <t>SAMIKSHA  BANGUR</t>
  </si>
  <si>
    <t>KAVVERITEL</t>
  </si>
  <si>
    <t>Kavveri Telecom Products</t>
  </si>
  <si>
    <t>GENERAL INSURANCE CORPORATION OF INDIA</t>
  </si>
  <si>
    <t>LATTEYS</t>
  </si>
  <si>
    <t>Latteys Industries Ltd</t>
  </si>
  <si>
    <t>PIYUSH JASHWANTLAL SHAH</t>
  </si>
  <si>
    <t>CHANAKYA OPPORTUNITIES FUND I</t>
  </si>
  <si>
    <t>ASTORNE CAPITAL VCC ARVEN</t>
  </si>
  <si>
    <t>ZEAL</t>
  </si>
  <si>
    <t>Zeal Global Services Ltd</t>
  </si>
  <si>
    <t>HARYANA REFRACTORIES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</si>
</sst>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31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0" borderId="7" xfId="0" applyFont="1" applyBorder="1"/>
    <xf numFmtId="0" fontId="36" fillId="0" borderId="7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1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26" xfId="0" applyFont="1" applyBorder="1"/>
    <xf numFmtId="0" fontId="36" fillId="0" borderId="52" xfId="0" applyFont="1" applyBorder="1" applyAlignment="1">
      <alignment horizontal="center" vertical="center"/>
    </xf>
    <xf numFmtId="166" fontId="36" fillId="0" borderId="26" xfId="0" applyNumberFormat="1" applyFont="1" applyBorder="1" applyAlignment="1">
      <alignment horizontal="center" vertical="center"/>
    </xf>
    <xf numFmtId="0" fontId="36" fillId="0" borderId="41" xfId="0" applyFont="1" applyBorder="1"/>
    <xf numFmtId="166" fontId="36" fillId="0" borderId="41" xfId="0" applyNumberFormat="1" applyFont="1" applyBorder="1" applyAlignment="1">
      <alignment horizontal="center" vertical="center"/>
    </xf>
    <xf numFmtId="16" fontId="36" fillId="0" borderId="46" xfId="0" applyNumberFormat="1" applyFont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0" fillId="0" borderId="41" xfId="0" applyBorder="1"/>
    <xf numFmtId="0" fontId="36" fillId="0" borderId="7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166" fontId="36" fillId="6" borderId="49" xfId="0" applyNumberFormat="1" applyFont="1" applyFill="1" applyBorder="1" applyAlignment="1">
      <alignment horizontal="center" vertical="center"/>
    </xf>
    <xf numFmtId="16" fontId="36" fillId="11" borderId="49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45240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45240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6" t="s">
        <v>16</v>
      </c>
      <c r="B9" s="388" t="s">
        <v>17</v>
      </c>
      <c r="C9" s="388" t="s">
        <v>18</v>
      </c>
      <c r="D9" s="388" t="s">
        <v>19</v>
      </c>
      <c r="E9" s="26" t="s">
        <v>20</v>
      </c>
      <c r="F9" s="26" t="s">
        <v>21</v>
      </c>
      <c r="G9" s="383" t="s">
        <v>22</v>
      </c>
      <c r="H9" s="384"/>
      <c r="I9" s="385"/>
      <c r="J9" s="383" t="s">
        <v>23</v>
      </c>
      <c r="K9" s="384"/>
      <c r="L9" s="385"/>
      <c r="M9" s="26"/>
      <c r="N9" s="27"/>
      <c r="O9" s="27"/>
      <c r="P9" s="27"/>
    </row>
    <row r="10" spans="1:16" ht="40.200000000000003">
      <c r="A10" s="387"/>
      <c r="B10" s="389"/>
      <c r="C10" s="389"/>
      <c r="D10" s="389"/>
      <c r="E10" s="28" t="s">
        <v>24</v>
      </c>
      <c r="F10" s="28" t="s">
        <v>24</v>
      </c>
      <c r="G10" s="258" t="s">
        <v>25</v>
      </c>
      <c r="H10" s="258" t="s">
        <v>26</v>
      </c>
      <c r="I10" s="258" t="s">
        <v>27</v>
      </c>
      <c r="J10" s="258" t="s">
        <v>28</v>
      </c>
      <c r="K10" s="258" t="s">
        <v>29</v>
      </c>
      <c r="L10" s="258" t="s">
        <v>30</v>
      </c>
      <c r="M10" s="258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5">
        <v>1</v>
      </c>
      <c r="B11" s="278" t="s">
        <v>34</v>
      </c>
      <c r="C11" s="254" t="s">
        <v>35</v>
      </c>
      <c r="D11" s="269">
        <v>45260</v>
      </c>
      <c r="E11" s="254">
        <v>19484.599999999999</v>
      </c>
      <c r="F11" s="254">
        <v>19494.033333333333</v>
      </c>
      <c r="G11" s="253">
        <v>19461.666666666664</v>
      </c>
      <c r="H11" s="253">
        <v>19438.73333333333</v>
      </c>
      <c r="I11" s="253">
        <v>19406.366666666661</v>
      </c>
      <c r="J11" s="253">
        <v>19516.966666666667</v>
      </c>
      <c r="K11" s="253">
        <v>19549.333333333336</v>
      </c>
      <c r="L11" s="253">
        <v>19572.26666666667</v>
      </c>
      <c r="M11" s="252">
        <v>19526.400000000001</v>
      </c>
      <c r="N11" s="252">
        <v>19471.099999999999</v>
      </c>
      <c r="O11" s="252">
        <v>12624000</v>
      </c>
      <c r="P11" s="255">
        <v>3.206818321172359E-2</v>
      </c>
    </row>
    <row r="12" spans="1:16" ht="12.75" customHeight="1">
      <c r="A12" s="265">
        <v>2</v>
      </c>
      <c r="B12" s="278" t="s">
        <v>34</v>
      </c>
      <c r="C12" s="254" t="s">
        <v>36</v>
      </c>
      <c r="D12" s="269">
        <v>45260</v>
      </c>
      <c r="E12" s="254">
        <v>43916.6</v>
      </c>
      <c r="F12" s="254">
        <v>43912.766666666663</v>
      </c>
      <c r="G12" s="253">
        <v>43750.533333333326</v>
      </c>
      <c r="H12" s="253">
        <v>43584.46666666666</v>
      </c>
      <c r="I12" s="253">
        <v>43422.233333333323</v>
      </c>
      <c r="J12" s="253">
        <v>44078.833333333328</v>
      </c>
      <c r="K12" s="253">
        <v>44241.066666666666</v>
      </c>
      <c r="L12" s="253">
        <v>44407.133333333331</v>
      </c>
      <c r="M12" s="252">
        <v>44075</v>
      </c>
      <c r="N12" s="252">
        <v>43746.7</v>
      </c>
      <c r="O12" s="252">
        <v>2977395</v>
      </c>
      <c r="P12" s="255">
        <v>2.278547541879003E-2</v>
      </c>
    </row>
    <row r="13" spans="1:16" ht="12.75" customHeight="1">
      <c r="A13" s="265">
        <v>3</v>
      </c>
      <c r="B13" s="278" t="s">
        <v>34</v>
      </c>
      <c r="C13" s="277" t="s">
        <v>37</v>
      </c>
      <c r="D13" s="271">
        <v>45258</v>
      </c>
      <c r="E13" s="270">
        <v>19589.650000000001</v>
      </c>
      <c r="F13" s="270">
        <v>19595.55</v>
      </c>
      <c r="G13" s="272">
        <v>19540.099999999999</v>
      </c>
      <c r="H13" s="272">
        <v>19490.55</v>
      </c>
      <c r="I13" s="272">
        <v>19435.099999999999</v>
      </c>
      <c r="J13" s="272">
        <v>19645.099999999999</v>
      </c>
      <c r="K13" s="272">
        <v>19700.550000000003</v>
      </c>
      <c r="L13" s="272">
        <v>19750.099999999999</v>
      </c>
      <c r="M13" s="273">
        <v>19651</v>
      </c>
      <c r="N13" s="273">
        <v>19546</v>
      </c>
      <c r="O13" s="273">
        <v>59160</v>
      </c>
      <c r="P13" s="274">
        <v>-4.1477640959170448E-2</v>
      </c>
    </row>
    <row r="14" spans="1:16" ht="12.75" customHeight="1">
      <c r="A14" s="265">
        <v>4</v>
      </c>
      <c r="B14" s="278" t="s">
        <v>34</v>
      </c>
      <c r="C14" s="277" t="s">
        <v>38</v>
      </c>
      <c r="D14" s="271">
        <v>45254</v>
      </c>
      <c r="E14" s="270">
        <v>9113.15</v>
      </c>
      <c r="F14" s="270">
        <v>9108.7499999999982</v>
      </c>
      <c r="G14" s="272">
        <v>9071.1999999999971</v>
      </c>
      <c r="H14" s="272">
        <v>9029.2499999999982</v>
      </c>
      <c r="I14" s="272">
        <v>8991.6999999999971</v>
      </c>
      <c r="J14" s="272">
        <v>9150.6999999999971</v>
      </c>
      <c r="K14" s="272">
        <v>9188.2499999999964</v>
      </c>
      <c r="L14" s="272">
        <v>9230.1999999999971</v>
      </c>
      <c r="M14" s="273">
        <v>9146.2999999999993</v>
      </c>
      <c r="N14" s="273">
        <v>9066.7999999999993</v>
      </c>
      <c r="O14" s="273">
        <v>679575</v>
      </c>
      <c r="P14" s="274">
        <v>2.4652267330091598E-2</v>
      </c>
    </row>
    <row r="15" spans="1:16" ht="12.75" customHeight="1">
      <c r="A15" s="265">
        <v>5</v>
      </c>
      <c r="B15" s="278" t="s">
        <v>39</v>
      </c>
      <c r="C15" s="270" t="s">
        <v>40</v>
      </c>
      <c r="D15" s="271">
        <v>45260</v>
      </c>
      <c r="E15" s="270">
        <v>511.15</v>
      </c>
      <c r="F15" s="270">
        <v>513.29999999999995</v>
      </c>
      <c r="G15" s="272">
        <v>508.29999999999995</v>
      </c>
      <c r="H15" s="272">
        <v>505.45</v>
      </c>
      <c r="I15" s="272">
        <v>500.45</v>
      </c>
      <c r="J15" s="272">
        <v>516.14999999999986</v>
      </c>
      <c r="K15" s="272">
        <v>521.14999999999986</v>
      </c>
      <c r="L15" s="272">
        <v>523.99999999999989</v>
      </c>
      <c r="M15" s="273">
        <v>518.29999999999995</v>
      </c>
      <c r="N15" s="273">
        <v>510.45</v>
      </c>
      <c r="O15" s="273">
        <v>13973000</v>
      </c>
      <c r="P15" s="274">
        <v>-1.4311270125223614E-4</v>
      </c>
    </row>
    <row r="16" spans="1:16" ht="12.75" customHeight="1">
      <c r="A16" s="265">
        <v>6</v>
      </c>
      <c r="B16" s="278" t="s">
        <v>41</v>
      </c>
      <c r="C16" s="275" t="s">
        <v>42</v>
      </c>
      <c r="D16" s="271">
        <v>45260</v>
      </c>
      <c r="E16" s="270">
        <v>4326.2</v>
      </c>
      <c r="F16" s="270">
        <v>4318.0666666666666</v>
      </c>
      <c r="G16" s="272">
        <v>4239.1333333333332</v>
      </c>
      <c r="H16" s="272">
        <v>4152.0666666666666</v>
      </c>
      <c r="I16" s="272">
        <v>4073.1333333333332</v>
      </c>
      <c r="J16" s="272">
        <v>4405.1333333333332</v>
      </c>
      <c r="K16" s="272">
        <v>4484.0666666666657</v>
      </c>
      <c r="L16" s="272">
        <v>4571.1333333333332</v>
      </c>
      <c r="M16" s="273">
        <v>4397</v>
      </c>
      <c r="N16" s="273">
        <v>4231</v>
      </c>
      <c r="O16" s="273">
        <v>1751750</v>
      </c>
      <c r="P16" s="274">
        <v>6.4650915444807416E-2</v>
      </c>
    </row>
    <row r="17" spans="1:16" ht="12.75" customHeight="1">
      <c r="A17" s="265">
        <v>7</v>
      </c>
      <c r="B17" s="278" t="s">
        <v>43</v>
      </c>
      <c r="C17" s="275" t="s">
        <v>44</v>
      </c>
      <c r="D17" s="271">
        <v>45260</v>
      </c>
      <c r="E17" s="270">
        <v>24001.05</v>
      </c>
      <c r="F17" s="270">
        <v>24146.600000000002</v>
      </c>
      <c r="G17" s="272">
        <v>23758.950000000004</v>
      </c>
      <c r="H17" s="272">
        <v>23516.850000000002</v>
      </c>
      <c r="I17" s="272">
        <v>23129.200000000004</v>
      </c>
      <c r="J17" s="272">
        <v>24388.700000000004</v>
      </c>
      <c r="K17" s="272">
        <v>24776.350000000006</v>
      </c>
      <c r="L17" s="272">
        <v>25018.450000000004</v>
      </c>
      <c r="M17" s="273">
        <v>24534.25</v>
      </c>
      <c r="N17" s="273">
        <v>23904.5</v>
      </c>
      <c r="O17" s="273">
        <v>61600</v>
      </c>
      <c r="P17" s="274">
        <v>1.5161502966381015E-2</v>
      </c>
    </row>
    <row r="18" spans="1:16" ht="12.75" customHeight="1">
      <c r="A18" s="265">
        <v>8</v>
      </c>
      <c r="B18" s="278" t="s">
        <v>45</v>
      </c>
      <c r="C18" s="276" t="s">
        <v>46</v>
      </c>
      <c r="D18" s="271">
        <v>45260</v>
      </c>
      <c r="E18" s="270">
        <v>174.75</v>
      </c>
      <c r="F18" s="270">
        <v>175.35</v>
      </c>
      <c r="G18" s="272">
        <v>173.79999999999998</v>
      </c>
      <c r="H18" s="272">
        <v>172.85</v>
      </c>
      <c r="I18" s="272">
        <v>171.29999999999998</v>
      </c>
      <c r="J18" s="272">
        <v>176.29999999999998</v>
      </c>
      <c r="K18" s="272">
        <v>177.85</v>
      </c>
      <c r="L18" s="272">
        <v>178.79999999999998</v>
      </c>
      <c r="M18" s="273">
        <v>176.9</v>
      </c>
      <c r="N18" s="273">
        <v>174.4</v>
      </c>
      <c r="O18" s="273">
        <v>48427200</v>
      </c>
      <c r="P18" s="274">
        <v>-1.7809439002671415E-3</v>
      </c>
    </row>
    <row r="19" spans="1:16" ht="12.75" customHeight="1">
      <c r="A19" s="265">
        <v>9</v>
      </c>
      <c r="B19" s="278" t="s">
        <v>47</v>
      </c>
      <c r="C19" s="273" t="s">
        <v>48</v>
      </c>
      <c r="D19" s="271">
        <v>45260</v>
      </c>
      <c r="E19" s="270">
        <v>213.85</v>
      </c>
      <c r="F19" s="270">
        <v>214.91666666666666</v>
      </c>
      <c r="G19" s="272">
        <v>210.68333333333331</v>
      </c>
      <c r="H19" s="272">
        <v>207.51666666666665</v>
      </c>
      <c r="I19" s="272">
        <v>203.2833333333333</v>
      </c>
      <c r="J19" s="272">
        <v>218.08333333333331</v>
      </c>
      <c r="K19" s="272">
        <v>222.31666666666666</v>
      </c>
      <c r="L19" s="272">
        <v>225.48333333333332</v>
      </c>
      <c r="M19" s="273">
        <v>219.15</v>
      </c>
      <c r="N19" s="273">
        <v>211.75</v>
      </c>
      <c r="O19" s="273">
        <v>32856200</v>
      </c>
      <c r="P19" s="274">
        <v>1.8209652727419225E-2</v>
      </c>
    </row>
    <row r="20" spans="1:16" ht="12.75" customHeight="1">
      <c r="A20" s="265">
        <v>10</v>
      </c>
      <c r="B20" s="278" t="s">
        <v>49</v>
      </c>
      <c r="C20" s="270" t="s">
        <v>50</v>
      </c>
      <c r="D20" s="271">
        <v>45260</v>
      </c>
      <c r="E20" s="270">
        <v>1849</v>
      </c>
      <c r="F20" s="270">
        <v>1853.5666666666666</v>
      </c>
      <c r="G20" s="272">
        <v>1840.4833333333331</v>
      </c>
      <c r="H20" s="272">
        <v>1831.9666666666665</v>
      </c>
      <c r="I20" s="272">
        <v>1818.883333333333</v>
      </c>
      <c r="J20" s="272">
        <v>1862.0833333333333</v>
      </c>
      <c r="K20" s="272">
        <v>1875.1666666666667</v>
      </c>
      <c r="L20" s="272">
        <v>1883.6833333333334</v>
      </c>
      <c r="M20" s="273">
        <v>1866.65</v>
      </c>
      <c r="N20" s="273">
        <v>1845.05</v>
      </c>
      <c r="O20" s="273">
        <v>5278800</v>
      </c>
      <c r="P20" s="274">
        <v>2.8423625717696548E-4</v>
      </c>
    </row>
    <row r="21" spans="1:16" ht="12.75" customHeight="1">
      <c r="A21" s="265">
        <v>11</v>
      </c>
      <c r="B21" s="278" t="s">
        <v>45</v>
      </c>
      <c r="C21" s="270" t="s">
        <v>51</v>
      </c>
      <c r="D21" s="271">
        <v>45260</v>
      </c>
      <c r="E21" s="270">
        <v>2224.65</v>
      </c>
      <c r="F21" s="270">
        <v>2240.6833333333329</v>
      </c>
      <c r="G21" s="272">
        <v>2201.3666666666659</v>
      </c>
      <c r="H21" s="272">
        <v>2178.083333333333</v>
      </c>
      <c r="I21" s="272">
        <v>2138.766666666666</v>
      </c>
      <c r="J21" s="272">
        <v>2263.9666666666658</v>
      </c>
      <c r="K21" s="272">
        <v>2303.2833333333324</v>
      </c>
      <c r="L21" s="272">
        <v>2326.5666666666657</v>
      </c>
      <c r="M21" s="273">
        <v>2280</v>
      </c>
      <c r="N21" s="273">
        <v>2217.4</v>
      </c>
      <c r="O21" s="273">
        <v>9639600</v>
      </c>
      <c r="P21" s="274">
        <v>2.6975198159038608E-2</v>
      </c>
    </row>
    <row r="22" spans="1:16" ht="12.75" customHeight="1">
      <c r="A22" s="265">
        <v>12</v>
      </c>
      <c r="B22" s="278" t="s">
        <v>45</v>
      </c>
      <c r="C22" s="270" t="s">
        <v>52</v>
      </c>
      <c r="D22" s="271">
        <v>45260</v>
      </c>
      <c r="E22" s="270">
        <v>809.25</v>
      </c>
      <c r="F22" s="270">
        <v>813.06666666666661</v>
      </c>
      <c r="G22" s="272">
        <v>796.38333333333321</v>
      </c>
      <c r="H22" s="272">
        <v>783.51666666666665</v>
      </c>
      <c r="I22" s="272">
        <v>766.83333333333326</v>
      </c>
      <c r="J22" s="272">
        <v>825.93333333333317</v>
      </c>
      <c r="K22" s="272">
        <v>842.61666666666656</v>
      </c>
      <c r="L22" s="272">
        <v>855.48333333333312</v>
      </c>
      <c r="M22" s="273">
        <v>829.75</v>
      </c>
      <c r="N22" s="273">
        <v>800.2</v>
      </c>
      <c r="O22" s="273">
        <v>57328000</v>
      </c>
      <c r="P22" s="274">
        <v>3.8382876194211751E-3</v>
      </c>
    </row>
    <row r="23" spans="1:16" ht="12.75" customHeight="1">
      <c r="A23" s="265">
        <v>13</v>
      </c>
      <c r="B23" s="278" t="s">
        <v>43</v>
      </c>
      <c r="C23" s="270" t="s">
        <v>53</v>
      </c>
      <c r="D23" s="271">
        <v>45260</v>
      </c>
      <c r="E23" s="270">
        <v>4300.5</v>
      </c>
      <c r="F23" s="270">
        <v>4300.833333333333</v>
      </c>
      <c r="G23" s="272">
        <v>4258.6666666666661</v>
      </c>
      <c r="H23" s="272">
        <v>4216.833333333333</v>
      </c>
      <c r="I23" s="272">
        <v>4174.6666666666661</v>
      </c>
      <c r="J23" s="272">
        <v>4342.6666666666661</v>
      </c>
      <c r="K23" s="272">
        <v>4384.8333333333321</v>
      </c>
      <c r="L23" s="272">
        <v>4426.6666666666661</v>
      </c>
      <c r="M23" s="273">
        <v>4343</v>
      </c>
      <c r="N23" s="273">
        <v>4259</v>
      </c>
      <c r="O23" s="273">
        <v>835600</v>
      </c>
      <c r="P23" s="274">
        <v>3.1212484993997599E-3</v>
      </c>
    </row>
    <row r="24" spans="1:16" ht="12.75" customHeight="1">
      <c r="A24" s="265">
        <v>14</v>
      </c>
      <c r="B24" s="278" t="s">
        <v>49</v>
      </c>
      <c r="C24" s="270" t="s">
        <v>54</v>
      </c>
      <c r="D24" s="271">
        <v>45260</v>
      </c>
      <c r="E24" s="270">
        <v>419.4</v>
      </c>
      <c r="F24" s="270">
        <v>420.25</v>
      </c>
      <c r="G24" s="272">
        <v>416</v>
      </c>
      <c r="H24" s="272">
        <v>412.6</v>
      </c>
      <c r="I24" s="272">
        <v>408.35</v>
      </c>
      <c r="J24" s="272">
        <v>423.65</v>
      </c>
      <c r="K24" s="272">
        <v>427.9</v>
      </c>
      <c r="L24" s="272">
        <v>431.29999999999995</v>
      </c>
      <c r="M24" s="273">
        <v>424.5</v>
      </c>
      <c r="N24" s="273">
        <v>416.85</v>
      </c>
      <c r="O24" s="273">
        <v>59419800</v>
      </c>
      <c r="P24" s="274">
        <v>4.8398879824668208E-3</v>
      </c>
    </row>
    <row r="25" spans="1:16" ht="12.75" customHeight="1">
      <c r="A25" s="265">
        <v>15</v>
      </c>
      <c r="B25" s="278" t="s">
        <v>45</v>
      </c>
      <c r="C25" s="270" t="s">
        <v>55</v>
      </c>
      <c r="D25" s="271">
        <v>45260</v>
      </c>
      <c r="E25" s="270">
        <v>5323.4</v>
      </c>
      <c r="F25" s="270">
        <v>5268.6333333333341</v>
      </c>
      <c r="G25" s="272">
        <v>5199.9666666666681</v>
      </c>
      <c r="H25" s="272">
        <v>5076.5333333333338</v>
      </c>
      <c r="I25" s="272">
        <v>5007.8666666666677</v>
      </c>
      <c r="J25" s="272">
        <v>5392.0666666666684</v>
      </c>
      <c r="K25" s="272">
        <v>5460.7333333333345</v>
      </c>
      <c r="L25" s="272">
        <v>5584.1666666666688</v>
      </c>
      <c r="M25" s="273">
        <v>5337.3</v>
      </c>
      <c r="N25" s="273">
        <v>5145.2</v>
      </c>
      <c r="O25" s="273">
        <v>2527375</v>
      </c>
      <c r="P25" s="274">
        <v>7.5021267545725218E-2</v>
      </c>
    </row>
    <row r="26" spans="1:16" ht="12.75" customHeight="1">
      <c r="A26" s="265">
        <v>16</v>
      </c>
      <c r="B26" s="278" t="s">
        <v>56</v>
      </c>
      <c r="C26" s="270" t="s">
        <v>57</v>
      </c>
      <c r="D26" s="271">
        <v>45260</v>
      </c>
      <c r="E26" s="270">
        <v>420.05</v>
      </c>
      <c r="F26" s="270">
        <v>420.95</v>
      </c>
      <c r="G26" s="272">
        <v>412.09999999999997</v>
      </c>
      <c r="H26" s="272">
        <v>404.15</v>
      </c>
      <c r="I26" s="272">
        <v>395.29999999999995</v>
      </c>
      <c r="J26" s="272">
        <v>428.9</v>
      </c>
      <c r="K26" s="272">
        <v>437.75</v>
      </c>
      <c r="L26" s="272">
        <v>445.7</v>
      </c>
      <c r="M26" s="273">
        <v>429.8</v>
      </c>
      <c r="N26" s="273">
        <v>413</v>
      </c>
      <c r="O26" s="273">
        <v>13834600</v>
      </c>
      <c r="P26" s="274">
        <v>2.7006562342251388E-2</v>
      </c>
    </row>
    <row r="27" spans="1:16" ht="12.75" customHeight="1">
      <c r="A27" s="265">
        <v>17</v>
      </c>
      <c r="B27" s="278" t="s">
        <v>56</v>
      </c>
      <c r="C27" s="270" t="s">
        <v>58</v>
      </c>
      <c r="D27" s="271">
        <v>45260</v>
      </c>
      <c r="E27" s="270">
        <v>170.8</v>
      </c>
      <c r="F27" s="270">
        <v>171.58333333333334</v>
      </c>
      <c r="G27" s="272">
        <v>168.36666666666667</v>
      </c>
      <c r="H27" s="272">
        <v>165.93333333333334</v>
      </c>
      <c r="I27" s="272">
        <v>162.71666666666667</v>
      </c>
      <c r="J27" s="272">
        <v>174.01666666666668</v>
      </c>
      <c r="K27" s="272">
        <v>177.23333333333332</v>
      </c>
      <c r="L27" s="272">
        <v>179.66666666666669</v>
      </c>
      <c r="M27" s="273">
        <v>174.8</v>
      </c>
      <c r="N27" s="273">
        <v>169.15</v>
      </c>
      <c r="O27" s="273">
        <v>77355000</v>
      </c>
      <c r="P27" s="274">
        <v>8.897022594495671E-2</v>
      </c>
    </row>
    <row r="28" spans="1:16" ht="12.75" customHeight="1">
      <c r="A28" s="265">
        <v>18</v>
      </c>
      <c r="B28" s="278" t="s">
        <v>59</v>
      </c>
      <c r="C28" s="270" t="s">
        <v>60</v>
      </c>
      <c r="D28" s="271">
        <v>45260</v>
      </c>
      <c r="E28" s="270">
        <v>3093.5</v>
      </c>
      <c r="F28" s="270">
        <v>3099.85</v>
      </c>
      <c r="G28" s="272">
        <v>3080.7</v>
      </c>
      <c r="H28" s="272">
        <v>3067.9</v>
      </c>
      <c r="I28" s="272">
        <v>3048.75</v>
      </c>
      <c r="J28" s="272">
        <v>3112.6499999999996</v>
      </c>
      <c r="K28" s="272">
        <v>3131.8</v>
      </c>
      <c r="L28" s="272">
        <v>3144.5999999999995</v>
      </c>
      <c r="M28" s="273">
        <v>3119</v>
      </c>
      <c r="N28" s="273">
        <v>3087.05</v>
      </c>
      <c r="O28" s="273">
        <v>5481200</v>
      </c>
      <c r="P28" s="274">
        <v>1.8247509214992154E-4</v>
      </c>
    </row>
    <row r="29" spans="1:16" ht="12.75" customHeight="1">
      <c r="A29" s="265">
        <v>19</v>
      </c>
      <c r="B29" s="278" t="s">
        <v>45</v>
      </c>
      <c r="C29" s="270" t="s">
        <v>61</v>
      </c>
      <c r="D29" s="271">
        <v>45260</v>
      </c>
      <c r="E29" s="270">
        <v>1904.2</v>
      </c>
      <c r="F29" s="270">
        <v>1898.1666666666667</v>
      </c>
      <c r="G29" s="272">
        <v>1888.3333333333335</v>
      </c>
      <c r="H29" s="272">
        <v>1872.4666666666667</v>
      </c>
      <c r="I29" s="272">
        <v>1862.6333333333334</v>
      </c>
      <c r="J29" s="272">
        <v>1914.0333333333335</v>
      </c>
      <c r="K29" s="272">
        <v>1923.866666666667</v>
      </c>
      <c r="L29" s="272">
        <v>1939.7333333333336</v>
      </c>
      <c r="M29" s="273">
        <v>1908</v>
      </c>
      <c r="N29" s="273">
        <v>1882.3</v>
      </c>
      <c r="O29" s="273">
        <v>3246115</v>
      </c>
      <c r="P29" s="274">
        <v>5.6561085972850684E-4</v>
      </c>
    </row>
    <row r="30" spans="1:16" ht="12.75" customHeight="1">
      <c r="A30" s="265">
        <v>20</v>
      </c>
      <c r="B30" s="278" t="s">
        <v>45</v>
      </c>
      <c r="C30" s="275" t="s">
        <v>62</v>
      </c>
      <c r="D30" s="271">
        <v>45260</v>
      </c>
      <c r="E30" s="270">
        <v>6587.35</v>
      </c>
      <c r="F30" s="270">
        <v>6583.8500000000013</v>
      </c>
      <c r="G30" s="272">
        <v>6535.1500000000024</v>
      </c>
      <c r="H30" s="272">
        <v>6482.9500000000007</v>
      </c>
      <c r="I30" s="272">
        <v>6434.2500000000018</v>
      </c>
      <c r="J30" s="272">
        <v>6636.0500000000029</v>
      </c>
      <c r="K30" s="272">
        <v>6684.7500000000018</v>
      </c>
      <c r="L30" s="272">
        <v>6736.9500000000035</v>
      </c>
      <c r="M30" s="273">
        <v>6632.55</v>
      </c>
      <c r="N30" s="273">
        <v>6531.65</v>
      </c>
      <c r="O30" s="273">
        <v>423150</v>
      </c>
      <c r="P30" s="274">
        <v>-4.920795416245366E-2</v>
      </c>
    </row>
    <row r="31" spans="1:16" ht="12.75" customHeight="1">
      <c r="A31" s="265">
        <v>21</v>
      </c>
      <c r="B31" s="278" t="s">
        <v>63</v>
      </c>
      <c r="C31" s="270" t="s">
        <v>64</v>
      </c>
      <c r="D31" s="271">
        <v>45260</v>
      </c>
      <c r="E31" s="270">
        <v>691.15</v>
      </c>
      <c r="F31" s="270">
        <v>689.96666666666658</v>
      </c>
      <c r="G31" s="272">
        <v>679.63333333333321</v>
      </c>
      <c r="H31" s="272">
        <v>668.11666666666667</v>
      </c>
      <c r="I31" s="272">
        <v>657.7833333333333</v>
      </c>
      <c r="J31" s="272">
        <v>701.48333333333312</v>
      </c>
      <c r="K31" s="272">
        <v>711.81666666666638</v>
      </c>
      <c r="L31" s="272">
        <v>723.33333333333303</v>
      </c>
      <c r="M31" s="273">
        <v>700.3</v>
      </c>
      <c r="N31" s="273">
        <v>678.45</v>
      </c>
      <c r="O31" s="273">
        <v>15475000</v>
      </c>
      <c r="P31" s="274">
        <v>2.5377683540948846E-2</v>
      </c>
    </row>
    <row r="32" spans="1:16" ht="12.75" customHeight="1">
      <c r="A32" s="265">
        <v>22</v>
      </c>
      <c r="B32" s="278" t="s">
        <v>43</v>
      </c>
      <c r="C32" s="270" t="s">
        <v>65</v>
      </c>
      <c r="D32" s="271">
        <v>45260</v>
      </c>
      <c r="E32" s="270">
        <v>950.75</v>
      </c>
      <c r="F32" s="270">
        <v>946.9</v>
      </c>
      <c r="G32" s="272">
        <v>935.8</v>
      </c>
      <c r="H32" s="272">
        <v>920.85</v>
      </c>
      <c r="I32" s="272">
        <v>909.75</v>
      </c>
      <c r="J32" s="272">
        <v>961.84999999999991</v>
      </c>
      <c r="K32" s="272">
        <v>972.95</v>
      </c>
      <c r="L32" s="272">
        <v>987.89999999999986</v>
      </c>
      <c r="M32" s="273">
        <v>958</v>
      </c>
      <c r="N32" s="273">
        <v>931.95</v>
      </c>
      <c r="O32" s="273">
        <v>17229300</v>
      </c>
      <c r="P32" s="274">
        <v>-1.011186247867029E-2</v>
      </c>
    </row>
    <row r="33" spans="1:16" ht="12.75" customHeight="1">
      <c r="A33" s="265">
        <v>23</v>
      </c>
      <c r="B33" s="278" t="s">
        <v>63</v>
      </c>
      <c r="C33" s="270" t="s">
        <v>66</v>
      </c>
      <c r="D33" s="271">
        <v>45260</v>
      </c>
      <c r="E33" s="270">
        <v>1026.3</v>
      </c>
      <c r="F33" s="270">
        <v>1025.6166666666666</v>
      </c>
      <c r="G33" s="272">
        <v>1019.7833333333331</v>
      </c>
      <c r="H33" s="272">
        <v>1013.2666666666665</v>
      </c>
      <c r="I33" s="272">
        <v>1007.4333333333331</v>
      </c>
      <c r="J33" s="272">
        <v>1032.1333333333332</v>
      </c>
      <c r="K33" s="272">
        <v>1037.9666666666667</v>
      </c>
      <c r="L33" s="272">
        <v>1044.4833333333331</v>
      </c>
      <c r="M33" s="273">
        <v>1031.45</v>
      </c>
      <c r="N33" s="273">
        <v>1019.1</v>
      </c>
      <c r="O33" s="273">
        <v>47678125</v>
      </c>
      <c r="P33" s="274">
        <v>4.7150552504379205E-3</v>
      </c>
    </row>
    <row r="34" spans="1:16" ht="12.75" customHeight="1">
      <c r="A34" s="265">
        <v>24</v>
      </c>
      <c r="B34" s="278" t="s">
        <v>56</v>
      </c>
      <c r="C34" s="270" t="s">
        <v>67</v>
      </c>
      <c r="D34" s="271">
        <v>45260</v>
      </c>
      <c r="E34" s="270">
        <v>5443.35</v>
      </c>
      <c r="F34" s="270">
        <v>5442.5666666666666</v>
      </c>
      <c r="G34" s="272">
        <v>5413.7833333333328</v>
      </c>
      <c r="H34" s="272">
        <v>5384.2166666666662</v>
      </c>
      <c r="I34" s="272">
        <v>5355.4333333333325</v>
      </c>
      <c r="J34" s="272">
        <v>5472.1333333333332</v>
      </c>
      <c r="K34" s="272">
        <v>5500.9166666666679</v>
      </c>
      <c r="L34" s="272">
        <v>5530.4833333333336</v>
      </c>
      <c r="M34" s="273">
        <v>5471.35</v>
      </c>
      <c r="N34" s="273">
        <v>5413</v>
      </c>
      <c r="O34" s="273">
        <v>2539625</v>
      </c>
      <c r="P34" s="274">
        <v>5.59295189071471E-3</v>
      </c>
    </row>
    <row r="35" spans="1:16" ht="12.75" customHeight="1">
      <c r="A35" s="265">
        <v>25</v>
      </c>
      <c r="B35" s="278" t="s">
        <v>68</v>
      </c>
      <c r="C35" s="270" t="s">
        <v>69</v>
      </c>
      <c r="D35" s="271">
        <v>45260</v>
      </c>
      <c r="E35" s="270">
        <v>1585.05</v>
      </c>
      <c r="F35" s="270">
        <v>1582.7</v>
      </c>
      <c r="G35" s="272">
        <v>1575.45</v>
      </c>
      <c r="H35" s="272">
        <v>1565.85</v>
      </c>
      <c r="I35" s="272">
        <v>1558.6</v>
      </c>
      <c r="J35" s="272">
        <v>1592.3000000000002</v>
      </c>
      <c r="K35" s="272">
        <v>1599.5500000000002</v>
      </c>
      <c r="L35" s="272">
        <v>1609.1500000000003</v>
      </c>
      <c r="M35" s="273">
        <v>1589.95</v>
      </c>
      <c r="N35" s="273">
        <v>1573.1</v>
      </c>
      <c r="O35" s="273">
        <v>7999000</v>
      </c>
      <c r="P35" s="274">
        <v>-2.2664793206671148E-2</v>
      </c>
    </row>
    <row r="36" spans="1:16" ht="12.75" customHeight="1">
      <c r="A36" s="265">
        <v>26</v>
      </c>
      <c r="B36" s="278" t="s">
        <v>68</v>
      </c>
      <c r="C36" s="270" t="s">
        <v>70</v>
      </c>
      <c r="D36" s="271">
        <v>45260</v>
      </c>
      <c r="E36" s="270">
        <v>7421.3</v>
      </c>
      <c r="F36" s="270">
        <v>7432.0999999999995</v>
      </c>
      <c r="G36" s="272">
        <v>7370.2499999999991</v>
      </c>
      <c r="H36" s="272">
        <v>7319.2</v>
      </c>
      <c r="I36" s="272">
        <v>7257.3499999999995</v>
      </c>
      <c r="J36" s="272">
        <v>7483.1499999999987</v>
      </c>
      <c r="K36" s="272">
        <v>7544.9999999999991</v>
      </c>
      <c r="L36" s="272">
        <v>7596.0499999999984</v>
      </c>
      <c r="M36" s="273">
        <v>7493.95</v>
      </c>
      <c r="N36" s="273">
        <v>7381.05</v>
      </c>
      <c r="O36" s="273">
        <v>5397250</v>
      </c>
      <c r="P36" s="274">
        <v>3.3733151380210206E-2</v>
      </c>
    </row>
    <row r="37" spans="1:16" ht="12.75" customHeight="1">
      <c r="A37" s="265">
        <v>27</v>
      </c>
      <c r="B37" s="278" t="s">
        <v>56</v>
      </c>
      <c r="C37" s="270" t="s">
        <v>71</v>
      </c>
      <c r="D37" s="271">
        <v>45260</v>
      </c>
      <c r="E37" s="270">
        <v>2592.8000000000002</v>
      </c>
      <c r="F37" s="270">
        <v>2599.2333333333336</v>
      </c>
      <c r="G37" s="272">
        <v>2570.5666666666671</v>
      </c>
      <c r="H37" s="272">
        <v>2548.3333333333335</v>
      </c>
      <c r="I37" s="272">
        <v>2519.666666666667</v>
      </c>
      <c r="J37" s="272">
        <v>2621.4666666666672</v>
      </c>
      <c r="K37" s="272">
        <v>2650.1333333333332</v>
      </c>
      <c r="L37" s="272">
        <v>2672.3666666666672</v>
      </c>
      <c r="M37" s="273">
        <v>2627.9</v>
      </c>
      <c r="N37" s="273">
        <v>2577</v>
      </c>
      <c r="O37" s="273">
        <v>1813200</v>
      </c>
      <c r="P37" s="274">
        <v>-2.3586429725363491E-2</v>
      </c>
    </row>
    <row r="38" spans="1:16" ht="12.75" customHeight="1">
      <c r="A38" s="265">
        <v>28</v>
      </c>
      <c r="B38" s="278" t="s">
        <v>45</v>
      </c>
      <c r="C38" s="276" t="s">
        <v>72</v>
      </c>
      <c r="D38" s="271">
        <v>45260</v>
      </c>
      <c r="E38" s="270">
        <v>431.75</v>
      </c>
      <c r="F38" s="270">
        <v>432.11666666666662</v>
      </c>
      <c r="G38" s="272">
        <v>428.43333333333322</v>
      </c>
      <c r="H38" s="272">
        <v>425.11666666666662</v>
      </c>
      <c r="I38" s="272">
        <v>421.43333333333322</v>
      </c>
      <c r="J38" s="272">
        <v>435.43333333333322</v>
      </c>
      <c r="K38" s="272">
        <v>439.11666666666662</v>
      </c>
      <c r="L38" s="272">
        <v>442.43333333333322</v>
      </c>
      <c r="M38" s="273">
        <v>435.8</v>
      </c>
      <c r="N38" s="273">
        <v>428.8</v>
      </c>
      <c r="O38" s="273">
        <v>11558400</v>
      </c>
      <c r="P38" s="274">
        <v>-1.4864312014182464E-2</v>
      </c>
    </row>
    <row r="39" spans="1:16" ht="12.75" customHeight="1">
      <c r="A39" s="265">
        <v>29</v>
      </c>
      <c r="B39" s="278" t="s">
        <v>63</v>
      </c>
      <c r="C39" s="270" t="s">
        <v>73</v>
      </c>
      <c r="D39" s="271">
        <v>45260</v>
      </c>
      <c r="E39" s="270">
        <v>217.75</v>
      </c>
      <c r="F39" s="270">
        <v>218.18333333333331</v>
      </c>
      <c r="G39" s="272">
        <v>216.96666666666661</v>
      </c>
      <c r="H39" s="272">
        <v>216.18333333333331</v>
      </c>
      <c r="I39" s="272">
        <v>214.96666666666661</v>
      </c>
      <c r="J39" s="272">
        <v>218.96666666666661</v>
      </c>
      <c r="K39" s="272">
        <v>220.18333333333331</v>
      </c>
      <c r="L39" s="272">
        <v>220.96666666666661</v>
      </c>
      <c r="M39" s="273">
        <v>219.4</v>
      </c>
      <c r="N39" s="273">
        <v>217.4</v>
      </c>
      <c r="O39" s="273">
        <v>62637500</v>
      </c>
      <c r="P39" s="274">
        <v>1.3188394213092479E-3</v>
      </c>
    </row>
    <row r="40" spans="1:16" ht="12.75" customHeight="1">
      <c r="A40" s="265">
        <v>30</v>
      </c>
      <c r="B40" s="278" t="s">
        <v>63</v>
      </c>
      <c r="C40" s="270" t="s">
        <v>74</v>
      </c>
      <c r="D40" s="271">
        <v>45260</v>
      </c>
      <c r="E40" s="270">
        <v>193.65</v>
      </c>
      <c r="F40" s="270">
        <v>193.83333333333334</v>
      </c>
      <c r="G40" s="272">
        <v>192.91666666666669</v>
      </c>
      <c r="H40" s="272">
        <v>192.18333333333334</v>
      </c>
      <c r="I40" s="272">
        <v>191.26666666666668</v>
      </c>
      <c r="J40" s="272">
        <v>194.56666666666669</v>
      </c>
      <c r="K40" s="272">
        <v>195.48333333333338</v>
      </c>
      <c r="L40" s="272">
        <v>196.2166666666667</v>
      </c>
      <c r="M40" s="273">
        <v>194.75</v>
      </c>
      <c r="N40" s="273">
        <v>193.1</v>
      </c>
      <c r="O40" s="273">
        <v>151863075</v>
      </c>
      <c r="P40" s="274">
        <v>-8.214101511012626E-3</v>
      </c>
    </row>
    <row r="41" spans="1:16" ht="12.75" customHeight="1">
      <c r="A41" s="265">
        <v>31</v>
      </c>
      <c r="B41" s="278" t="s">
        <v>59</v>
      </c>
      <c r="C41" s="270" t="s">
        <v>75</v>
      </c>
      <c r="D41" s="271">
        <v>45260</v>
      </c>
      <c r="E41" s="270">
        <v>1572.9</v>
      </c>
      <c r="F41" s="270">
        <v>1575.6166666666668</v>
      </c>
      <c r="G41" s="272">
        <v>1541.2833333333335</v>
      </c>
      <c r="H41" s="272">
        <v>1509.6666666666667</v>
      </c>
      <c r="I41" s="272">
        <v>1475.3333333333335</v>
      </c>
      <c r="J41" s="272">
        <v>1607.2333333333336</v>
      </c>
      <c r="K41" s="272">
        <v>1641.5666666666666</v>
      </c>
      <c r="L41" s="272">
        <v>1673.1833333333336</v>
      </c>
      <c r="M41" s="273">
        <v>1609.95</v>
      </c>
      <c r="N41" s="273">
        <v>1544</v>
      </c>
      <c r="O41" s="273">
        <v>2278875</v>
      </c>
      <c r="P41" s="274">
        <v>-5.2097956637030103E-2</v>
      </c>
    </row>
    <row r="42" spans="1:16" ht="12.75" customHeight="1">
      <c r="A42" s="265">
        <v>32</v>
      </c>
      <c r="B42" s="278" t="s">
        <v>41</v>
      </c>
      <c r="C42" s="270" t="s">
        <v>76</v>
      </c>
      <c r="D42" s="271">
        <v>45260</v>
      </c>
      <c r="E42" s="270">
        <v>138.6</v>
      </c>
      <c r="F42" s="270">
        <v>139.15</v>
      </c>
      <c r="G42" s="272">
        <v>137.80000000000001</v>
      </c>
      <c r="H42" s="272">
        <v>137</v>
      </c>
      <c r="I42" s="272">
        <v>135.65</v>
      </c>
      <c r="J42" s="272">
        <v>139.95000000000002</v>
      </c>
      <c r="K42" s="272">
        <v>141.29999999999998</v>
      </c>
      <c r="L42" s="272">
        <v>142.10000000000002</v>
      </c>
      <c r="M42" s="273">
        <v>140.5</v>
      </c>
      <c r="N42" s="273">
        <v>138.35</v>
      </c>
      <c r="O42" s="273">
        <v>51915600</v>
      </c>
      <c r="P42" s="274">
        <v>7.8565895761867881E-3</v>
      </c>
    </row>
    <row r="43" spans="1:16" ht="12.75" customHeight="1">
      <c r="A43" s="265">
        <v>33</v>
      </c>
      <c r="B43" s="278" t="s">
        <v>59</v>
      </c>
      <c r="C43" s="270" t="s">
        <v>77</v>
      </c>
      <c r="D43" s="271">
        <v>45260</v>
      </c>
      <c r="E43" s="270">
        <v>581.29999999999995</v>
      </c>
      <c r="F43" s="270">
        <v>585.15</v>
      </c>
      <c r="G43" s="272">
        <v>576.5</v>
      </c>
      <c r="H43" s="272">
        <v>571.70000000000005</v>
      </c>
      <c r="I43" s="272">
        <v>563.05000000000007</v>
      </c>
      <c r="J43" s="272">
        <v>589.94999999999993</v>
      </c>
      <c r="K43" s="272">
        <v>598.5999999999998</v>
      </c>
      <c r="L43" s="272">
        <v>603.39999999999986</v>
      </c>
      <c r="M43" s="273">
        <v>593.79999999999995</v>
      </c>
      <c r="N43" s="273">
        <v>580.35</v>
      </c>
      <c r="O43" s="273">
        <v>8828160</v>
      </c>
      <c r="P43" s="274">
        <v>-1.9067175124669992E-2</v>
      </c>
    </row>
    <row r="44" spans="1:16" ht="12.75" customHeight="1">
      <c r="A44" s="265">
        <v>34</v>
      </c>
      <c r="B44" s="278" t="s">
        <v>56</v>
      </c>
      <c r="C44" s="270" t="s">
        <v>78</v>
      </c>
      <c r="D44" s="271">
        <v>45260</v>
      </c>
      <c r="E44" s="270">
        <v>1038</v>
      </c>
      <c r="F44" s="270">
        <v>1040.1833333333334</v>
      </c>
      <c r="G44" s="272">
        <v>1032.2166666666667</v>
      </c>
      <c r="H44" s="272">
        <v>1026.4333333333334</v>
      </c>
      <c r="I44" s="272">
        <v>1018.4666666666667</v>
      </c>
      <c r="J44" s="272">
        <v>1045.9666666666667</v>
      </c>
      <c r="K44" s="272">
        <v>1053.9333333333334</v>
      </c>
      <c r="L44" s="272">
        <v>1059.7166666666667</v>
      </c>
      <c r="M44" s="273">
        <v>1048.1500000000001</v>
      </c>
      <c r="N44" s="273">
        <v>1034.4000000000001</v>
      </c>
      <c r="O44" s="273">
        <v>7726500</v>
      </c>
      <c r="P44" s="274">
        <v>-1.2777103430652271E-2</v>
      </c>
    </row>
    <row r="45" spans="1:16" ht="12.75" customHeight="1">
      <c r="A45" s="265">
        <v>35</v>
      </c>
      <c r="B45" s="278" t="s">
        <v>79</v>
      </c>
      <c r="C45" s="270" t="s">
        <v>80</v>
      </c>
      <c r="D45" s="271">
        <v>45260</v>
      </c>
      <c r="E45" s="270">
        <v>937</v>
      </c>
      <c r="F45" s="270">
        <v>937.65</v>
      </c>
      <c r="G45" s="272">
        <v>934.8</v>
      </c>
      <c r="H45" s="272">
        <v>932.6</v>
      </c>
      <c r="I45" s="272">
        <v>929.75</v>
      </c>
      <c r="J45" s="272">
        <v>939.84999999999991</v>
      </c>
      <c r="K45" s="272">
        <v>942.7</v>
      </c>
      <c r="L45" s="272">
        <v>944.89999999999986</v>
      </c>
      <c r="M45" s="273">
        <v>940.5</v>
      </c>
      <c r="N45" s="273">
        <v>935.45</v>
      </c>
      <c r="O45" s="273">
        <v>35101550</v>
      </c>
      <c r="P45" s="274">
        <v>1.6786372767550014E-2</v>
      </c>
    </row>
    <row r="46" spans="1:16" ht="12.75" customHeight="1">
      <c r="A46" s="265">
        <v>36</v>
      </c>
      <c r="B46" s="278" t="s">
        <v>41</v>
      </c>
      <c r="C46" s="270" t="s">
        <v>81</v>
      </c>
      <c r="D46" s="271">
        <v>45260</v>
      </c>
      <c r="E46" s="270">
        <v>126.65</v>
      </c>
      <c r="F46" s="270">
        <v>125.68333333333334</v>
      </c>
      <c r="G46" s="272">
        <v>123.31666666666666</v>
      </c>
      <c r="H46" s="272">
        <v>119.98333333333332</v>
      </c>
      <c r="I46" s="272">
        <v>117.61666666666665</v>
      </c>
      <c r="J46" s="272">
        <v>129.01666666666668</v>
      </c>
      <c r="K46" s="272">
        <v>131.38333333333335</v>
      </c>
      <c r="L46" s="272">
        <v>134.7166666666667</v>
      </c>
      <c r="M46" s="273">
        <v>128.05000000000001</v>
      </c>
      <c r="N46" s="273">
        <v>122.35</v>
      </c>
      <c r="O46" s="273">
        <v>101955000</v>
      </c>
      <c r="P46" s="274">
        <v>4.8639138983752458E-3</v>
      </c>
    </row>
    <row r="47" spans="1:16" ht="12.75" customHeight="1">
      <c r="A47" s="265">
        <v>37</v>
      </c>
      <c r="B47" s="278" t="s">
        <v>43</v>
      </c>
      <c r="C47" s="270" t="s">
        <v>82</v>
      </c>
      <c r="D47" s="271">
        <v>45260</v>
      </c>
      <c r="E47" s="270">
        <v>227.65</v>
      </c>
      <c r="F47" s="270">
        <v>228</v>
      </c>
      <c r="G47" s="272">
        <v>226.05</v>
      </c>
      <c r="H47" s="272">
        <v>224.45000000000002</v>
      </c>
      <c r="I47" s="272">
        <v>222.50000000000003</v>
      </c>
      <c r="J47" s="272">
        <v>229.6</v>
      </c>
      <c r="K47" s="272">
        <v>231.54999999999998</v>
      </c>
      <c r="L47" s="272">
        <v>233.14999999999998</v>
      </c>
      <c r="M47" s="273">
        <v>229.95</v>
      </c>
      <c r="N47" s="273">
        <v>226.4</v>
      </c>
      <c r="O47" s="273">
        <v>39445000</v>
      </c>
      <c r="P47" s="274">
        <v>5.0961905975283476E-3</v>
      </c>
    </row>
    <row r="48" spans="1:16" ht="12.75" customHeight="1">
      <c r="A48" s="265">
        <v>38</v>
      </c>
      <c r="B48" s="278" t="s">
        <v>56</v>
      </c>
      <c r="C48" s="270" t="s">
        <v>83</v>
      </c>
      <c r="D48" s="271">
        <v>45260</v>
      </c>
      <c r="E48" s="270">
        <v>19469.75</v>
      </c>
      <c r="F48" s="270">
        <v>19475.283333333333</v>
      </c>
      <c r="G48" s="272">
        <v>19314.466666666667</v>
      </c>
      <c r="H48" s="272">
        <v>19159.183333333334</v>
      </c>
      <c r="I48" s="272">
        <v>18998.366666666669</v>
      </c>
      <c r="J48" s="272">
        <v>19630.566666666666</v>
      </c>
      <c r="K48" s="272">
        <v>19791.383333333331</v>
      </c>
      <c r="L48" s="272">
        <v>19946.666666666664</v>
      </c>
      <c r="M48" s="273">
        <v>19636.099999999999</v>
      </c>
      <c r="N48" s="273">
        <v>19320</v>
      </c>
      <c r="O48" s="273">
        <v>157200</v>
      </c>
      <c r="P48" s="274">
        <v>1.7475728155339806E-2</v>
      </c>
    </row>
    <row r="49" spans="1:16" ht="12.75" customHeight="1">
      <c r="A49" s="265">
        <v>39</v>
      </c>
      <c r="B49" s="278" t="s">
        <v>84</v>
      </c>
      <c r="C49" s="270" t="s">
        <v>85</v>
      </c>
      <c r="D49" s="271">
        <v>45260</v>
      </c>
      <c r="E49" s="270">
        <v>384.85</v>
      </c>
      <c r="F49" s="270">
        <v>386.8</v>
      </c>
      <c r="G49" s="272">
        <v>381.95000000000005</v>
      </c>
      <c r="H49" s="272">
        <v>379.05</v>
      </c>
      <c r="I49" s="272">
        <v>374.20000000000005</v>
      </c>
      <c r="J49" s="272">
        <v>389.70000000000005</v>
      </c>
      <c r="K49" s="272">
        <v>394.55000000000007</v>
      </c>
      <c r="L49" s="272">
        <v>397.45000000000005</v>
      </c>
      <c r="M49" s="273">
        <v>391.65</v>
      </c>
      <c r="N49" s="273">
        <v>383.9</v>
      </c>
      <c r="O49" s="273">
        <v>26393400</v>
      </c>
      <c r="P49" s="274">
        <v>-2.3508257858284497E-2</v>
      </c>
    </row>
    <row r="50" spans="1:16" ht="12.75" customHeight="1">
      <c r="A50" s="265">
        <v>40</v>
      </c>
      <c r="B50" s="278" t="s">
        <v>59</v>
      </c>
      <c r="C50" s="270" t="s">
        <v>86</v>
      </c>
      <c r="D50" s="271">
        <v>45260</v>
      </c>
      <c r="E50" s="270">
        <v>4664.8999999999996</v>
      </c>
      <c r="F50" s="270">
        <v>4671.1500000000005</v>
      </c>
      <c r="G50" s="272">
        <v>4642.7500000000009</v>
      </c>
      <c r="H50" s="272">
        <v>4620.6000000000004</v>
      </c>
      <c r="I50" s="272">
        <v>4592.2000000000007</v>
      </c>
      <c r="J50" s="272">
        <v>4693.3000000000011</v>
      </c>
      <c r="K50" s="272">
        <v>4721.7000000000007</v>
      </c>
      <c r="L50" s="272">
        <v>4743.8500000000013</v>
      </c>
      <c r="M50" s="273">
        <v>4699.55</v>
      </c>
      <c r="N50" s="273">
        <v>4649</v>
      </c>
      <c r="O50" s="273">
        <v>2085600</v>
      </c>
      <c r="P50" s="274">
        <v>-1.1751326762699014E-2</v>
      </c>
    </row>
    <row r="51" spans="1:16" ht="12.75" customHeight="1">
      <c r="A51" s="265">
        <v>41</v>
      </c>
      <c r="B51" s="278" t="s">
        <v>87</v>
      </c>
      <c r="C51" s="275" t="s">
        <v>88</v>
      </c>
      <c r="D51" s="271">
        <v>45260</v>
      </c>
      <c r="E51" s="270">
        <v>585</v>
      </c>
      <c r="F51" s="270">
        <v>585.23333333333335</v>
      </c>
      <c r="G51" s="272">
        <v>581.2166666666667</v>
      </c>
      <c r="H51" s="272">
        <v>577.43333333333339</v>
      </c>
      <c r="I51" s="272">
        <v>573.41666666666674</v>
      </c>
      <c r="J51" s="272">
        <v>589.01666666666665</v>
      </c>
      <c r="K51" s="272">
        <v>593.0333333333333</v>
      </c>
      <c r="L51" s="272">
        <v>596.81666666666661</v>
      </c>
      <c r="M51" s="273">
        <v>589.25</v>
      </c>
      <c r="N51" s="273">
        <v>581.45000000000005</v>
      </c>
      <c r="O51" s="273">
        <v>7424000</v>
      </c>
      <c r="P51" s="274">
        <v>-5.9777102330293819E-2</v>
      </c>
    </row>
    <row r="52" spans="1:16" ht="12.75" customHeight="1">
      <c r="A52" s="265">
        <v>42</v>
      </c>
      <c r="B52" s="278" t="s">
        <v>63</v>
      </c>
      <c r="C52" s="270" t="s">
        <v>89</v>
      </c>
      <c r="D52" s="271">
        <v>45260</v>
      </c>
      <c r="E52" s="270">
        <v>386.05</v>
      </c>
      <c r="F52" s="270">
        <v>387.13333333333338</v>
      </c>
      <c r="G52" s="272">
        <v>384.21666666666675</v>
      </c>
      <c r="H52" s="272">
        <v>382.38333333333338</v>
      </c>
      <c r="I52" s="272">
        <v>379.46666666666675</v>
      </c>
      <c r="J52" s="272">
        <v>388.96666666666675</v>
      </c>
      <c r="K52" s="272">
        <v>391.88333333333338</v>
      </c>
      <c r="L52" s="272">
        <v>393.71666666666675</v>
      </c>
      <c r="M52" s="273">
        <v>390.05</v>
      </c>
      <c r="N52" s="273">
        <v>385.3</v>
      </c>
      <c r="O52" s="273">
        <v>46631700</v>
      </c>
      <c r="P52" s="274">
        <v>-7.9269343443046699E-3</v>
      </c>
    </row>
    <row r="53" spans="1:16" ht="12.75" customHeight="1">
      <c r="A53" s="265">
        <v>43</v>
      </c>
      <c r="B53" s="278" t="s">
        <v>68</v>
      </c>
      <c r="C53" s="277" t="s">
        <v>90</v>
      </c>
      <c r="D53" s="271">
        <v>45260</v>
      </c>
      <c r="E53" s="270">
        <v>757.15</v>
      </c>
      <c r="F53" s="270">
        <v>761.1</v>
      </c>
      <c r="G53" s="272">
        <v>751.75</v>
      </c>
      <c r="H53" s="272">
        <v>746.35</v>
      </c>
      <c r="I53" s="272">
        <v>737</v>
      </c>
      <c r="J53" s="272">
        <v>766.5</v>
      </c>
      <c r="K53" s="272">
        <v>775.85000000000014</v>
      </c>
      <c r="L53" s="272">
        <v>781.25</v>
      </c>
      <c r="M53" s="273">
        <v>770.45</v>
      </c>
      <c r="N53" s="273">
        <v>755.7</v>
      </c>
      <c r="O53" s="273">
        <v>3201900</v>
      </c>
      <c r="P53" s="274">
        <v>-2.4071322436849927E-2</v>
      </c>
    </row>
    <row r="54" spans="1:16" ht="12.75" customHeight="1">
      <c r="A54" s="265">
        <v>44</v>
      </c>
      <c r="B54" s="278" t="s">
        <v>45</v>
      </c>
      <c r="C54" s="275" t="s">
        <v>91</v>
      </c>
      <c r="D54" s="271">
        <v>45260</v>
      </c>
      <c r="E54" s="270">
        <v>303.3</v>
      </c>
      <c r="F54" s="270">
        <v>302.96666666666664</v>
      </c>
      <c r="G54" s="272">
        <v>299.48333333333329</v>
      </c>
      <c r="H54" s="272">
        <v>295.66666666666663</v>
      </c>
      <c r="I54" s="272">
        <v>292.18333333333328</v>
      </c>
      <c r="J54" s="272">
        <v>306.7833333333333</v>
      </c>
      <c r="K54" s="272">
        <v>310.26666666666665</v>
      </c>
      <c r="L54" s="272">
        <v>314.08333333333331</v>
      </c>
      <c r="M54" s="273">
        <v>306.45</v>
      </c>
      <c r="N54" s="273">
        <v>299.14999999999998</v>
      </c>
      <c r="O54" s="273">
        <v>18468000</v>
      </c>
      <c r="P54" s="274">
        <v>9.7808899932234017E-2</v>
      </c>
    </row>
    <row r="55" spans="1:16" ht="12.75" customHeight="1">
      <c r="A55" s="265">
        <v>45</v>
      </c>
      <c r="B55" s="278" t="s">
        <v>68</v>
      </c>
      <c r="C55" s="270" t="s">
        <v>92</v>
      </c>
      <c r="D55" s="271">
        <v>45260</v>
      </c>
      <c r="E55" s="270">
        <v>1154.1500000000001</v>
      </c>
      <c r="F55" s="270">
        <v>1150.9833333333333</v>
      </c>
      <c r="G55" s="272">
        <v>1144.1666666666667</v>
      </c>
      <c r="H55" s="272">
        <v>1134.1833333333334</v>
      </c>
      <c r="I55" s="272">
        <v>1127.3666666666668</v>
      </c>
      <c r="J55" s="272">
        <v>1160.9666666666667</v>
      </c>
      <c r="K55" s="272">
        <v>1167.7833333333333</v>
      </c>
      <c r="L55" s="272">
        <v>1177.7666666666667</v>
      </c>
      <c r="M55" s="273">
        <v>1157.8</v>
      </c>
      <c r="N55" s="273">
        <v>1141</v>
      </c>
      <c r="O55" s="273">
        <v>13838750</v>
      </c>
      <c r="P55" s="274">
        <v>-8.6411461831206633E-3</v>
      </c>
    </row>
    <row r="56" spans="1:16" ht="12.75" customHeight="1">
      <c r="A56" s="265">
        <v>46</v>
      </c>
      <c r="B56" s="278" t="s">
        <v>43</v>
      </c>
      <c r="C56" s="270" t="s">
        <v>93</v>
      </c>
      <c r="D56" s="271">
        <v>45260</v>
      </c>
      <c r="E56" s="270">
        <v>1243.95</v>
      </c>
      <c r="F56" s="270">
        <v>1242.5333333333335</v>
      </c>
      <c r="G56" s="272">
        <v>1237.666666666667</v>
      </c>
      <c r="H56" s="272">
        <v>1231.3833333333334</v>
      </c>
      <c r="I56" s="272">
        <v>1226.5166666666669</v>
      </c>
      <c r="J56" s="272">
        <v>1248.8166666666671</v>
      </c>
      <c r="K56" s="272">
        <v>1253.6833333333334</v>
      </c>
      <c r="L56" s="272">
        <v>1259.9666666666672</v>
      </c>
      <c r="M56" s="273">
        <v>1247.4000000000001</v>
      </c>
      <c r="N56" s="273">
        <v>1236.25</v>
      </c>
      <c r="O56" s="273">
        <v>9088300</v>
      </c>
      <c r="P56" s="274">
        <v>-5.1938811810743508E-3</v>
      </c>
    </row>
    <row r="57" spans="1:16" ht="12.75" customHeight="1">
      <c r="A57" s="265">
        <v>47</v>
      </c>
      <c r="B57" s="278" t="s">
        <v>45</v>
      </c>
      <c r="C57" s="270" t="s">
        <v>94</v>
      </c>
      <c r="D57" s="271">
        <v>45260</v>
      </c>
      <c r="E57" s="270">
        <v>325</v>
      </c>
      <c r="F57" s="270">
        <v>322.45</v>
      </c>
      <c r="G57" s="272">
        <v>318.64999999999998</v>
      </c>
      <c r="H57" s="272">
        <v>312.3</v>
      </c>
      <c r="I57" s="272">
        <v>308.5</v>
      </c>
      <c r="J57" s="272">
        <v>328.79999999999995</v>
      </c>
      <c r="K57" s="272">
        <v>332.6</v>
      </c>
      <c r="L57" s="272">
        <v>338.94999999999993</v>
      </c>
      <c r="M57" s="273">
        <v>326.25</v>
      </c>
      <c r="N57" s="273">
        <v>316.10000000000002</v>
      </c>
      <c r="O57" s="273">
        <v>62199900</v>
      </c>
      <c r="P57" s="274">
        <v>3.7806587245970566E-2</v>
      </c>
    </row>
    <row r="58" spans="1:16" ht="12.75" customHeight="1">
      <c r="A58" s="265">
        <v>48</v>
      </c>
      <c r="B58" s="278" t="s">
        <v>87</v>
      </c>
      <c r="C58" s="270" t="s">
        <v>95</v>
      </c>
      <c r="D58" s="271">
        <v>45260</v>
      </c>
      <c r="E58" s="270">
        <v>5135.1499999999996</v>
      </c>
      <c r="F58" s="270">
        <v>5137.916666666667</v>
      </c>
      <c r="G58" s="272">
        <v>5101.9833333333336</v>
      </c>
      <c r="H58" s="272">
        <v>5068.8166666666666</v>
      </c>
      <c r="I58" s="272">
        <v>5032.8833333333332</v>
      </c>
      <c r="J58" s="272">
        <v>5171.0833333333339</v>
      </c>
      <c r="K58" s="272">
        <v>5207.0166666666664</v>
      </c>
      <c r="L58" s="272">
        <v>5240.1833333333343</v>
      </c>
      <c r="M58" s="273">
        <v>5173.8500000000004</v>
      </c>
      <c r="N58" s="273">
        <v>5104.75</v>
      </c>
      <c r="O58" s="273">
        <v>1034100</v>
      </c>
      <c r="P58" s="274">
        <v>-1.9206145966709345E-2</v>
      </c>
    </row>
    <row r="59" spans="1:16" ht="12.75" customHeight="1">
      <c r="A59" s="265">
        <v>49</v>
      </c>
      <c r="B59" s="278" t="s">
        <v>59</v>
      </c>
      <c r="C59" s="270" t="s">
        <v>96</v>
      </c>
      <c r="D59" s="271">
        <v>45260</v>
      </c>
      <c r="E59" s="270">
        <v>2128.25</v>
      </c>
      <c r="F59" s="270">
        <v>2134.3000000000002</v>
      </c>
      <c r="G59" s="272">
        <v>2118.7500000000005</v>
      </c>
      <c r="H59" s="272">
        <v>2109.2500000000005</v>
      </c>
      <c r="I59" s="272">
        <v>2093.7000000000007</v>
      </c>
      <c r="J59" s="272">
        <v>2143.8000000000002</v>
      </c>
      <c r="K59" s="272">
        <v>2159.3499999999995</v>
      </c>
      <c r="L59" s="272">
        <v>2168.85</v>
      </c>
      <c r="M59" s="273">
        <v>2149.85</v>
      </c>
      <c r="N59" s="273">
        <v>2124.8000000000002</v>
      </c>
      <c r="O59" s="273">
        <v>3482500</v>
      </c>
      <c r="P59" s="274">
        <v>-4.9004900490049004E-3</v>
      </c>
    </row>
    <row r="60" spans="1:16" ht="12.75" customHeight="1">
      <c r="A60" s="265">
        <v>50</v>
      </c>
      <c r="B60" s="278" t="s">
        <v>45</v>
      </c>
      <c r="C60" s="270" t="s">
        <v>97</v>
      </c>
      <c r="D60" s="271">
        <v>45260</v>
      </c>
      <c r="E60" s="270">
        <v>734.4</v>
      </c>
      <c r="F60" s="270">
        <v>735.66666666666663</v>
      </c>
      <c r="G60" s="272">
        <v>729.63333333333321</v>
      </c>
      <c r="H60" s="272">
        <v>724.86666666666656</v>
      </c>
      <c r="I60" s="272">
        <v>718.83333333333314</v>
      </c>
      <c r="J60" s="272">
        <v>740.43333333333328</v>
      </c>
      <c r="K60" s="272">
        <v>746.46666666666681</v>
      </c>
      <c r="L60" s="272">
        <v>751.23333333333335</v>
      </c>
      <c r="M60" s="273">
        <v>741.7</v>
      </c>
      <c r="N60" s="273">
        <v>730.9</v>
      </c>
      <c r="O60" s="273">
        <v>5867000</v>
      </c>
      <c r="P60" s="274">
        <v>-2.6547204247552681E-2</v>
      </c>
    </row>
    <row r="61" spans="1:16" ht="12.75" customHeight="1">
      <c r="A61" s="265">
        <v>51</v>
      </c>
      <c r="B61" s="278" t="s">
        <v>45</v>
      </c>
      <c r="C61" s="277" t="s">
        <v>98</v>
      </c>
      <c r="D61" s="271">
        <v>45260</v>
      </c>
      <c r="E61" s="270">
        <v>1112.5999999999999</v>
      </c>
      <c r="F61" s="270">
        <v>1114.3666666666666</v>
      </c>
      <c r="G61" s="272">
        <v>1105.6333333333332</v>
      </c>
      <c r="H61" s="272">
        <v>1098.6666666666667</v>
      </c>
      <c r="I61" s="272">
        <v>1089.9333333333334</v>
      </c>
      <c r="J61" s="272">
        <v>1121.333333333333</v>
      </c>
      <c r="K61" s="272">
        <v>1130.0666666666662</v>
      </c>
      <c r="L61" s="272">
        <v>1137.0333333333328</v>
      </c>
      <c r="M61" s="273">
        <v>1123.0999999999999</v>
      </c>
      <c r="N61" s="273">
        <v>1107.4000000000001</v>
      </c>
      <c r="O61" s="273">
        <v>1597400</v>
      </c>
      <c r="P61" s="274">
        <v>-5.2718970527189705E-2</v>
      </c>
    </row>
    <row r="62" spans="1:16" ht="12.75" customHeight="1">
      <c r="A62" s="265">
        <v>52</v>
      </c>
      <c r="B62" s="278" t="s">
        <v>41</v>
      </c>
      <c r="C62" s="275" t="s">
        <v>99</v>
      </c>
      <c r="D62" s="271">
        <v>45260</v>
      </c>
      <c r="E62" s="270">
        <v>282.05</v>
      </c>
      <c r="F62" s="270">
        <v>281.85000000000002</v>
      </c>
      <c r="G62" s="272">
        <v>279.85000000000002</v>
      </c>
      <c r="H62" s="272">
        <v>277.64999999999998</v>
      </c>
      <c r="I62" s="272">
        <v>275.64999999999998</v>
      </c>
      <c r="J62" s="272">
        <v>284.05000000000007</v>
      </c>
      <c r="K62" s="272">
        <v>286.05000000000007</v>
      </c>
      <c r="L62" s="272">
        <v>288.25000000000011</v>
      </c>
      <c r="M62" s="273">
        <v>283.85000000000002</v>
      </c>
      <c r="N62" s="273">
        <v>279.64999999999998</v>
      </c>
      <c r="O62" s="273">
        <v>12900600</v>
      </c>
      <c r="P62" s="274">
        <v>-1.1448275862068966E-2</v>
      </c>
    </row>
    <row r="63" spans="1:16" ht="12.75" customHeight="1">
      <c r="A63" s="265">
        <v>53</v>
      </c>
      <c r="B63" s="278" t="s">
        <v>63</v>
      </c>
      <c r="C63" s="270" t="s">
        <v>100</v>
      </c>
      <c r="D63" s="271">
        <v>45260</v>
      </c>
      <c r="E63" s="270">
        <v>144.55000000000001</v>
      </c>
      <c r="F63" s="270">
        <v>143.21666666666667</v>
      </c>
      <c r="G63" s="272">
        <v>140.53333333333333</v>
      </c>
      <c r="H63" s="272">
        <v>136.51666666666665</v>
      </c>
      <c r="I63" s="272">
        <v>133.83333333333331</v>
      </c>
      <c r="J63" s="272">
        <v>147.23333333333335</v>
      </c>
      <c r="K63" s="272">
        <v>149.91666666666669</v>
      </c>
      <c r="L63" s="272">
        <v>153.93333333333337</v>
      </c>
      <c r="M63" s="273">
        <v>145.9</v>
      </c>
      <c r="N63" s="273">
        <v>139.19999999999999</v>
      </c>
      <c r="O63" s="273">
        <v>33595000</v>
      </c>
      <c r="P63" s="274">
        <v>3.4010464758387197E-2</v>
      </c>
    </row>
    <row r="64" spans="1:16" ht="12.75" customHeight="1">
      <c r="A64" s="265">
        <v>54</v>
      </c>
      <c r="B64" s="278" t="s">
        <v>41</v>
      </c>
      <c r="C64" s="270" t="s">
        <v>101</v>
      </c>
      <c r="D64" s="271">
        <v>45260</v>
      </c>
      <c r="E64" s="270">
        <v>1758.65</v>
      </c>
      <c r="F64" s="270">
        <v>1765.2</v>
      </c>
      <c r="G64" s="272">
        <v>1741.95</v>
      </c>
      <c r="H64" s="272">
        <v>1725.25</v>
      </c>
      <c r="I64" s="272">
        <v>1702</v>
      </c>
      <c r="J64" s="272">
        <v>1781.9</v>
      </c>
      <c r="K64" s="272">
        <v>1805.15</v>
      </c>
      <c r="L64" s="272">
        <v>1821.8500000000001</v>
      </c>
      <c r="M64" s="273">
        <v>1788.45</v>
      </c>
      <c r="N64" s="273">
        <v>1748.5</v>
      </c>
      <c r="O64" s="273">
        <v>4021800</v>
      </c>
      <c r="P64" s="274">
        <v>-7.9917122983572588E-3</v>
      </c>
    </row>
    <row r="65" spans="1:16" ht="12.75" customHeight="1">
      <c r="A65" s="265">
        <v>55</v>
      </c>
      <c r="B65" s="278" t="s">
        <v>59</v>
      </c>
      <c r="C65" s="270" t="s">
        <v>102</v>
      </c>
      <c r="D65" s="271">
        <v>45260</v>
      </c>
      <c r="E65" s="270">
        <v>533.1</v>
      </c>
      <c r="F65" s="270">
        <v>533.90000000000009</v>
      </c>
      <c r="G65" s="272">
        <v>530.60000000000014</v>
      </c>
      <c r="H65" s="272">
        <v>528.1</v>
      </c>
      <c r="I65" s="272">
        <v>524.80000000000007</v>
      </c>
      <c r="J65" s="272">
        <v>536.4000000000002</v>
      </c>
      <c r="K65" s="272">
        <v>539.70000000000016</v>
      </c>
      <c r="L65" s="272">
        <v>542.20000000000027</v>
      </c>
      <c r="M65" s="273">
        <v>537.20000000000005</v>
      </c>
      <c r="N65" s="273">
        <v>531.4</v>
      </c>
      <c r="O65" s="273">
        <v>21131250</v>
      </c>
      <c r="P65" s="274">
        <v>-2.8559935639581657E-2</v>
      </c>
    </row>
    <row r="66" spans="1:16" ht="12.75" customHeight="1">
      <c r="A66" s="265">
        <v>56</v>
      </c>
      <c r="B66" s="278" t="s">
        <v>49</v>
      </c>
      <c r="C66" s="275" t="s">
        <v>103</v>
      </c>
      <c r="D66" s="271">
        <v>45260</v>
      </c>
      <c r="E66" s="270">
        <v>2104.6</v>
      </c>
      <c r="F66" s="270">
        <v>2118.4166666666665</v>
      </c>
      <c r="G66" s="272">
        <v>2087.2833333333328</v>
      </c>
      <c r="H66" s="272">
        <v>2069.9666666666662</v>
      </c>
      <c r="I66" s="272">
        <v>2038.8333333333326</v>
      </c>
      <c r="J66" s="272">
        <v>2135.7333333333331</v>
      </c>
      <c r="K66" s="272">
        <v>2166.8666666666672</v>
      </c>
      <c r="L66" s="272">
        <v>2184.1833333333334</v>
      </c>
      <c r="M66" s="273">
        <v>2149.5500000000002</v>
      </c>
      <c r="N66" s="273">
        <v>2101.1</v>
      </c>
      <c r="O66" s="273">
        <v>2358250</v>
      </c>
      <c r="P66" s="274">
        <v>3.08379413015738E-3</v>
      </c>
    </row>
    <row r="67" spans="1:16" ht="12.75" customHeight="1">
      <c r="A67" s="265">
        <v>57</v>
      </c>
      <c r="B67" s="278" t="s">
        <v>39</v>
      </c>
      <c r="C67" s="270" t="s">
        <v>104</v>
      </c>
      <c r="D67" s="271">
        <v>45260</v>
      </c>
      <c r="E67" s="270">
        <v>2082.35</v>
      </c>
      <c r="F67" s="270">
        <v>2099.9999999999995</v>
      </c>
      <c r="G67" s="272">
        <v>2053.2999999999993</v>
      </c>
      <c r="H67" s="272">
        <v>2024.2499999999995</v>
      </c>
      <c r="I67" s="272">
        <v>1977.5499999999993</v>
      </c>
      <c r="J67" s="272">
        <v>2129.0499999999993</v>
      </c>
      <c r="K67" s="272">
        <v>2175.7499999999991</v>
      </c>
      <c r="L67" s="272">
        <v>2204.7999999999993</v>
      </c>
      <c r="M67" s="273">
        <v>2146.6999999999998</v>
      </c>
      <c r="N67" s="273">
        <v>2070.9499999999998</v>
      </c>
      <c r="O67" s="273">
        <v>2541300</v>
      </c>
      <c r="P67" s="274">
        <v>1.1825131390348782E-2</v>
      </c>
    </row>
    <row r="68" spans="1:16" ht="12.75" customHeight="1">
      <c r="A68" s="265">
        <v>58</v>
      </c>
      <c r="B68" s="278" t="s">
        <v>45</v>
      </c>
      <c r="C68" s="275" t="s">
        <v>105</v>
      </c>
      <c r="D68" s="271">
        <v>45260</v>
      </c>
      <c r="E68" s="270">
        <v>139.44999999999999</v>
      </c>
      <c r="F68" s="270">
        <v>140.06666666666663</v>
      </c>
      <c r="G68" s="272">
        <v>137.53333333333327</v>
      </c>
      <c r="H68" s="272">
        <v>135.61666666666665</v>
      </c>
      <c r="I68" s="272">
        <v>133.08333333333329</v>
      </c>
      <c r="J68" s="272">
        <v>141.98333333333326</v>
      </c>
      <c r="K68" s="272">
        <v>144.51666666666662</v>
      </c>
      <c r="L68" s="272">
        <v>146.43333333333325</v>
      </c>
      <c r="M68" s="273">
        <v>142.6</v>
      </c>
      <c r="N68" s="273">
        <v>138.15</v>
      </c>
      <c r="O68" s="273">
        <v>17946800</v>
      </c>
      <c r="P68" s="274">
        <v>-3.420440847253315E-2</v>
      </c>
    </row>
    <row r="69" spans="1:16" ht="12.75" customHeight="1">
      <c r="A69" s="265">
        <v>59</v>
      </c>
      <c r="B69" s="278" t="s">
        <v>43</v>
      </c>
      <c r="C69" s="270" t="s">
        <v>106</v>
      </c>
      <c r="D69" s="271">
        <v>45260</v>
      </c>
      <c r="E69" s="270">
        <v>3511.95</v>
      </c>
      <c r="F69" s="270">
        <v>3507.7333333333336</v>
      </c>
      <c r="G69" s="272">
        <v>3486.2166666666672</v>
      </c>
      <c r="H69" s="272">
        <v>3460.4833333333336</v>
      </c>
      <c r="I69" s="272">
        <v>3438.9666666666672</v>
      </c>
      <c r="J69" s="272">
        <v>3533.4666666666672</v>
      </c>
      <c r="K69" s="272">
        <v>3554.9833333333336</v>
      </c>
      <c r="L69" s="272">
        <v>3580.7166666666672</v>
      </c>
      <c r="M69" s="273">
        <v>3529.25</v>
      </c>
      <c r="N69" s="273">
        <v>3482</v>
      </c>
      <c r="O69" s="273">
        <v>2536400</v>
      </c>
      <c r="P69" s="274">
        <v>2.926057730328193E-3</v>
      </c>
    </row>
    <row r="70" spans="1:16" ht="12.75" customHeight="1">
      <c r="A70" s="265">
        <v>60</v>
      </c>
      <c r="B70" s="278" t="s">
        <v>45</v>
      </c>
      <c r="C70" s="277" t="s">
        <v>107</v>
      </c>
      <c r="D70" s="271">
        <v>45260</v>
      </c>
      <c r="E70" s="270">
        <v>5331.7</v>
      </c>
      <c r="F70" s="270">
        <v>5365.5</v>
      </c>
      <c r="G70" s="272">
        <v>5286.3</v>
      </c>
      <c r="H70" s="272">
        <v>5240.9000000000005</v>
      </c>
      <c r="I70" s="272">
        <v>5161.7000000000007</v>
      </c>
      <c r="J70" s="272">
        <v>5410.9</v>
      </c>
      <c r="K70" s="272">
        <v>5490.1</v>
      </c>
      <c r="L70" s="272">
        <v>5535.4999999999991</v>
      </c>
      <c r="M70" s="273">
        <v>5444.7</v>
      </c>
      <c r="N70" s="273">
        <v>5320.1</v>
      </c>
      <c r="O70" s="273">
        <v>1188400</v>
      </c>
      <c r="P70" s="274">
        <v>4.2251140780801078E-3</v>
      </c>
    </row>
    <row r="71" spans="1:16" ht="12.75" customHeight="1">
      <c r="A71" s="265">
        <v>61</v>
      </c>
      <c r="B71" s="278" t="s">
        <v>108</v>
      </c>
      <c r="C71" s="270" t="s">
        <v>109</v>
      </c>
      <c r="D71" s="271">
        <v>45260</v>
      </c>
      <c r="E71" s="270">
        <v>601.85</v>
      </c>
      <c r="F71" s="270">
        <v>602.83333333333337</v>
      </c>
      <c r="G71" s="272">
        <v>598.76666666666677</v>
      </c>
      <c r="H71" s="272">
        <v>595.68333333333339</v>
      </c>
      <c r="I71" s="272">
        <v>591.61666666666679</v>
      </c>
      <c r="J71" s="272">
        <v>605.91666666666674</v>
      </c>
      <c r="K71" s="272">
        <v>609.98333333333335</v>
      </c>
      <c r="L71" s="272">
        <v>613.06666666666672</v>
      </c>
      <c r="M71" s="273">
        <v>606.9</v>
      </c>
      <c r="N71" s="273">
        <v>599.75</v>
      </c>
      <c r="O71" s="273">
        <v>36336300</v>
      </c>
      <c r="P71" s="274">
        <v>-5.638872225554889E-2</v>
      </c>
    </row>
    <row r="72" spans="1:16" ht="12.75" customHeight="1">
      <c r="A72" s="265">
        <v>62</v>
      </c>
      <c r="B72" s="278" t="s">
        <v>43</v>
      </c>
      <c r="C72" s="270" t="s">
        <v>110</v>
      </c>
      <c r="D72" s="271">
        <v>45260</v>
      </c>
      <c r="E72" s="270">
        <v>5486.6</v>
      </c>
      <c r="F72" s="270">
        <v>5490.3666666666659</v>
      </c>
      <c r="G72" s="272">
        <v>5465.4833333333318</v>
      </c>
      <c r="H72" s="272">
        <v>5444.3666666666659</v>
      </c>
      <c r="I72" s="272">
        <v>5419.4833333333318</v>
      </c>
      <c r="J72" s="272">
        <v>5511.4833333333318</v>
      </c>
      <c r="K72" s="272">
        <v>5536.366666666665</v>
      </c>
      <c r="L72" s="272">
        <v>5557.4833333333318</v>
      </c>
      <c r="M72" s="273">
        <v>5515.25</v>
      </c>
      <c r="N72" s="273">
        <v>5469.25</v>
      </c>
      <c r="O72" s="273">
        <v>3226000</v>
      </c>
      <c r="P72" s="274">
        <v>-2.8591298972258715E-3</v>
      </c>
    </row>
    <row r="73" spans="1:16" ht="12.75" customHeight="1">
      <c r="A73" s="265">
        <v>63</v>
      </c>
      <c r="B73" s="278" t="s">
        <v>56</v>
      </c>
      <c r="C73" s="270" t="s">
        <v>111</v>
      </c>
      <c r="D73" s="271">
        <v>45260</v>
      </c>
      <c r="E73" s="270">
        <v>3554.25</v>
      </c>
      <c r="F73" s="270">
        <v>3563.0666666666671</v>
      </c>
      <c r="G73" s="272">
        <v>3526.233333333334</v>
      </c>
      <c r="H73" s="272">
        <v>3498.2166666666672</v>
      </c>
      <c r="I73" s="272">
        <v>3461.3833333333341</v>
      </c>
      <c r="J73" s="272">
        <v>3591.0833333333339</v>
      </c>
      <c r="K73" s="272">
        <v>3627.916666666667</v>
      </c>
      <c r="L73" s="272">
        <v>3655.9333333333338</v>
      </c>
      <c r="M73" s="273">
        <v>3599.9</v>
      </c>
      <c r="N73" s="273">
        <v>3535.05</v>
      </c>
      <c r="O73" s="273">
        <v>2682575</v>
      </c>
      <c r="P73" s="274">
        <v>-2.7841197361745305E-2</v>
      </c>
    </row>
    <row r="74" spans="1:16" ht="12.75" customHeight="1">
      <c r="A74" s="265">
        <v>64</v>
      </c>
      <c r="B74" s="278" t="s">
        <v>56</v>
      </c>
      <c r="C74" s="270" t="s">
        <v>112</v>
      </c>
      <c r="D74" s="271">
        <v>45260</v>
      </c>
      <c r="E74" s="270">
        <v>3107.55</v>
      </c>
      <c r="F74" s="270">
        <v>3122.6</v>
      </c>
      <c r="G74" s="272">
        <v>3081.85</v>
      </c>
      <c r="H74" s="272">
        <v>3056.15</v>
      </c>
      <c r="I74" s="272">
        <v>3015.4</v>
      </c>
      <c r="J74" s="272">
        <v>3148.2999999999997</v>
      </c>
      <c r="K74" s="272">
        <v>3189.0499999999997</v>
      </c>
      <c r="L74" s="272">
        <v>3214.7499999999995</v>
      </c>
      <c r="M74" s="273">
        <v>3163.35</v>
      </c>
      <c r="N74" s="273">
        <v>3096.9</v>
      </c>
      <c r="O74" s="273">
        <v>2173050</v>
      </c>
      <c r="P74" s="274">
        <v>-8.8506764445568339E-4</v>
      </c>
    </row>
    <row r="75" spans="1:16" ht="12.75" customHeight="1">
      <c r="A75" s="265">
        <v>65</v>
      </c>
      <c r="B75" s="278" t="s">
        <v>56</v>
      </c>
      <c r="C75" s="270" t="s">
        <v>113</v>
      </c>
      <c r="D75" s="271">
        <v>45260</v>
      </c>
      <c r="E75" s="270">
        <v>269.55</v>
      </c>
      <c r="F75" s="270">
        <v>269.3</v>
      </c>
      <c r="G75" s="272">
        <v>266.95000000000005</v>
      </c>
      <c r="H75" s="272">
        <v>264.35000000000002</v>
      </c>
      <c r="I75" s="272">
        <v>262.00000000000006</v>
      </c>
      <c r="J75" s="272">
        <v>271.90000000000003</v>
      </c>
      <c r="K75" s="272">
        <v>274.25000000000006</v>
      </c>
      <c r="L75" s="272">
        <v>276.85000000000002</v>
      </c>
      <c r="M75" s="273">
        <v>271.64999999999998</v>
      </c>
      <c r="N75" s="273">
        <v>266.7</v>
      </c>
      <c r="O75" s="273">
        <v>16462800</v>
      </c>
      <c r="P75" s="274">
        <v>1.939366919304503E-2</v>
      </c>
    </row>
    <row r="76" spans="1:16" ht="12.75" customHeight="1">
      <c r="A76" s="265">
        <v>66</v>
      </c>
      <c r="B76" s="278" t="s">
        <v>63</v>
      </c>
      <c r="C76" s="270" t="s">
        <v>114</v>
      </c>
      <c r="D76" s="271">
        <v>45260</v>
      </c>
      <c r="E76" s="270">
        <v>148.35</v>
      </c>
      <c r="F76" s="270">
        <v>148.36666666666667</v>
      </c>
      <c r="G76" s="272">
        <v>147.23333333333335</v>
      </c>
      <c r="H76" s="272">
        <v>146.11666666666667</v>
      </c>
      <c r="I76" s="272">
        <v>144.98333333333335</v>
      </c>
      <c r="J76" s="272">
        <v>149.48333333333335</v>
      </c>
      <c r="K76" s="272">
        <v>150.61666666666667</v>
      </c>
      <c r="L76" s="272">
        <v>151.73333333333335</v>
      </c>
      <c r="M76" s="273">
        <v>149.5</v>
      </c>
      <c r="N76" s="273">
        <v>147.25</v>
      </c>
      <c r="O76" s="273">
        <v>100470000</v>
      </c>
      <c r="P76" s="274">
        <v>-7.8506887868463934E-3</v>
      </c>
    </row>
    <row r="77" spans="1:16" ht="12.75" customHeight="1">
      <c r="A77" s="265">
        <v>67</v>
      </c>
      <c r="B77" s="278" t="s">
        <v>84</v>
      </c>
      <c r="C77" s="270" t="s">
        <v>115</v>
      </c>
      <c r="D77" s="271">
        <v>45260</v>
      </c>
      <c r="E77" s="270">
        <v>124.55</v>
      </c>
      <c r="F77" s="270">
        <v>124.45</v>
      </c>
      <c r="G77" s="272">
        <v>123.85000000000001</v>
      </c>
      <c r="H77" s="272">
        <v>123.15</v>
      </c>
      <c r="I77" s="272">
        <v>122.55000000000001</v>
      </c>
      <c r="J77" s="272">
        <v>125.15</v>
      </c>
      <c r="K77" s="272">
        <v>125.75</v>
      </c>
      <c r="L77" s="272">
        <v>126.45</v>
      </c>
      <c r="M77" s="273">
        <v>125.05</v>
      </c>
      <c r="N77" s="273">
        <v>123.75</v>
      </c>
      <c r="O77" s="273">
        <v>143627550</v>
      </c>
      <c r="P77" s="274">
        <v>-5.2598225602027886E-3</v>
      </c>
    </row>
    <row r="78" spans="1:16" ht="12.75" customHeight="1">
      <c r="A78" s="265">
        <v>68</v>
      </c>
      <c r="B78" s="278" t="s">
        <v>43</v>
      </c>
      <c r="C78" s="270" t="s">
        <v>116</v>
      </c>
      <c r="D78" s="271">
        <v>45260</v>
      </c>
      <c r="E78" s="270">
        <v>787.55</v>
      </c>
      <c r="F78" s="270">
        <v>785.88333333333333</v>
      </c>
      <c r="G78" s="272">
        <v>777.76666666666665</v>
      </c>
      <c r="H78" s="272">
        <v>767.98333333333335</v>
      </c>
      <c r="I78" s="272">
        <v>759.86666666666667</v>
      </c>
      <c r="J78" s="272">
        <v>795.66666666666663</v>
      </c>
      <c r="K78" s="272">
        <v>803.78333333333319</v>
      </c>
      <c r="L78" s="272">
        <v>813.56666666666661</v>
      </c>
      <c r="M78" s="273">
        <v>794</v>
      </c>
      <c r="N78" s="273">
        <v>776.1</v>
      </c>
      <c r="O78" s="273">
        <v>9235050</v>
      </c>
      <c r="P78" s="274">
        <v>9.5102234902520212E-3</v>
      </c>
    </row>
    <row r="79" spans="1:16" ht="12.75" customHeight="1">
      <c r="A79" s="265">
        <v>69</v>
      </c>
      <c r="B79" s="278" t="s">
        <v>117</v>
      </c>
      <c r="C79" s="270" t="s">
        <v>118</v>
      </c>
      <c r="D79" s="271">
        <v>45260</v>
      </c>
      <c r="E79" s="270">
        <v>56.4</v>
      </c>
      <c r="F79" s="270">
        <v>56.550000000000004</v>
      </c>
      <c r="G79" s="272">
        <v>56.100000000000009</v>
      </c>
      <c r="H79" s="272">
        <v>55.800000000000004</v>
      </c>
      <c r="I79" s="272">
        <v>55.350000000000009</v>
      </c>
      <c r="J79" s="272">
        <v>56.850000000000009</v>
      </c>
      <c r="K79" s="272">
        <v>57.300000000000011</v>
      </c>
      <c r="L79" s="272">
        <v>57.600000000000009</v>
      </c>
      <c r="M79" s="273">
        <v>57</v>
      </c>
      <c r="N79" s="273">
        <v>56.25</v>
      </c>
      <c r="O79" s="273">
        <v>128002500</v>
      </c>
      <c r="P79" s="274">
        <v>-5.6803285851612338E-3</v>
      </c>
    </row>
    <row r="80" spans="1:16" ht="12.75" customHeight="1">
      <c r="A80" s="265">
        <v>70</v>
      </c>
      <c r="B80" s="278" t="s">
        <v>45</v>
      </c>
      <c r="C80" s="276" t="s">
        <v>119</v>
      </c>
      <c r="D80" s="271">
        <v>45260</v>
      </c>
      <c r="E80" s="270">
        <v>676.95</v>
      </c>
      <c r="F80" s="270">
        <v>673.11666666666667</v>
      </c>
      <c r="G80" s="272">
        <v>662.73333333333335</v>
      </c>
      <c r="H80" s="272">
        <v>648.51666666666665</v>
      </c>
      <c r="I80" s="272">
        <v>638.13333333333333</v>
      </c>
      <c r="J80" s="272">
        <v>687.33333333333337</v>
      </c>
      <c r="K80" s="272">
        <v>697.71666666666681</v>
      </c>
      <c r="L80" s="272">
        <v>711.93333333333339</v>
      </c>
      <c r="M80" s="273">
        <v>683.5</v>
      </c>
      <c r="N80" s="273">
        <v>658.9</v>
      </c>
      <c r="O80" s="273">
        <v>9696700</v>
      </c>
      <c r="P80" s="274">
        <v>-5.0413749204328451E-2</v>
      </c>
    </row>
    <row r="81" spans="1:16" ht="12.75" customHeight="1">
      <c r="A81" s="265">
        <v>71</v>
      </c>
      <c r="B81" s="278" t="s">
        <v>59</v>
      </c>
      <c r="C81" s="270" t="s">
        <v>120</v>
      </c>
      <c r="D81" s="271">
        <v>45260</v>
      </c>
      <c r="E81" s="270">
        <v>993.15</v>
      </c>
      <c r="F81" s="270">
        <v>1000.3833333333333</v>
      </c>
      <c r="G81" s="272">
        <v>982.91666666666663</v>
      </c>
      <c r="H81" s="272">
        <v>972.68333333333328</v>
      </c>
      <c r="I81" s="272">
        <v>955.21666666666658</v>
      </c>
      <c r="J81" s="272">
        <v>1010.6166666666667</v>
      </c>
      <c r="K81" s="272">
        <v>1028.0833333333335</v>
      </c>
      <c r="L81" s="272">
        <v>1038.3166666666666</v>
      </c>
      <c r="M81" s="273">
        <v>1017.85</v>
      </c>
      <c r="N81" s="273">
        <v>990.15</v>
      </c>
      <c r="O81" s="273">
        <v>8543500</v>
      </c>
      <c r="P81" s="274">
        <v>5.8527449373756289E-5</v>
      </c>
    </row>
    <row r="82" spans="1:16" ht="12.75" customHeight="1">
      <c r="A82" s="265">
        <v>72</v>
      </c>
      <c r="B82" s="278" t="s">
        <v>108</v>
      </c>
      <c r="C82" s="270" t="s">
        <v>121</v>
      </c>
      <c r="D82" s="271">
        <v>45260</v>
      </c>
      <c r="E82" s="270">
        <v>1820.5</v>
      </c>
      <c r="F82" s="270">
        <v>1814.55</v>
      </c>
      <c r="G82" s="272">
        <v>1788.25</v>
      </c>
      <c r="H82" s="272">
        <v>1756</v>
      </c>
      <c r="I82" s="272">
        <v>1729.7</v>
      </c>
      <c r="J82" s="272">
        <v>1846.8</v>
      </c>
      <c r="K82" s="272">
        <v>1873.0999999999997</v>
      </c>
      <c r="L82" s="272">
        <v>1905.35</v>
      </c>
      <c r="M82" s="273">
        <v>1840.85</v>
      </c>
      <c r="N82" s="273">
        <v>1782.3</v>
      </c>
      <c r="O82" s="273">
        <v>3600500</v>
      </c>
      <c r="P82" s="274">
        <v>-4.0749177423437102E-2</v>
      </c>
    </row>
    <row r="83" spans="1:16" ht="12.75" customHeight="1">
      <c r="A83" s="265">
        <v>73</v>
      </c>
      <c r="B83" s="278" t="s">
        <v>43</v>
      </c>
      <c r="C83" s="270" t="s">
        <v>122</v>
      </c>
      <c r="D83" s="271">
        <v>45260</v>
      </c>
      <c r="E83" s="270">
        <v>371.75</v>
      </c>
      <c r="F83" s="270">
        <v>367.61666666666662</v>
      </c>
      <c r="G83" s="272">
        <v>358.73333333333323</v>
      </c>
      <c r="H83" s="272">
        <v>345.71666666666664</v>
      </c>
      <c r="I83" s="272">
        <v>336.83333333333326</v>
      </c>
      <c r="J83" s="272">
        <v>380.63333333333321</v>
      </c>
      <c r="K83" s="272">
        <v>389.51666666666654</v>
      </c>
      <c r="L83" s="272">
        <v>402.53333333333319</v>
      </c>
      <c r="M83" s="273">
        <v>376.5</v>
      </c>
      <c r="N83" s="273">
        <v>354.6</v>
      </c>
      <c r="O83" s="273">
        <v>10494000</v>
      </c>
      <c r="P83" s="274">
        <v>3.5523978685612786E-2</v>
      </c>
    </row>
    <row r="84" spans="1:16" ht="12.75" customHeight="1">
      <c r="A84" s="265">
        <v>74</v>
      </c>
      <c r="B84" s="278" t="s">
        <v>49</v>
      </c>
      <c r="C84" s="270" t="s">
        <v>123</v>
      </c>
      <c r="D84" s="271">
        <v>45260</v>
      </c>
      <c r="E84" s="270">
        <v>1941.6</v>
      </c>
      <c r="F84" s="270">
        <v>1941.3500000000001</v>
      </c>
      <c r="G84" s="272">
        <v>1934.7000000000003</v>
      </c>
      <c r="H84" s="272">
        <v>1927.8000000000002</v>
      </c>
      <c r="I84" s="272">
        <v>1921.1500000000003</v>
      </c>
      <c r="J84" s="272">
        <v>1948.2500000000002</v>
      </c>
      <c r="K84" s="272">
        <v>1954.9000000000003</v>
      </c>
      <c r="L84" s="272">
        <v>1961.8000000000002</v>
      </c>
      <c r="M84" s="273">
        <v>1948</v>
      </c>
      <c r="N84" s="273">
        <v>1934.45</v>
      </c>
      <c r="O84" s="273">
        <v>9216900</v>
      </c>
      <c r="P84" s="274">
        <v>-1.1965986048169459E-2</v>
      </c>
    </row>
    <row r="85" spans="1:16" ht="12.75" customHeight="1">
      <c r="A85" s="265">
        <v>75</v>
      </c>
      <c r="B85" s="278" t="s">
        <v>84</v>
      </c>
      <c r="C85" s="270" t="s">
        <v>124</v>
      </c>
      <c r="D85" s="271">
        <v>45260</v>
      </c>
      <c r="E85" s="270">
        <v>415.45</v>
      </c>
      <c r="F85" s="270">
        <v>415.18333333333334</v>
      </c>
      <c r="G85" s="272">
        <v>412.9666666666667</v>
      </c>
      <c r="H85" s="272">
        <v>410.48333333333335</v>
      </c>
      <c r="I85" s="272">
        <v>408.26666666666671</v>
      </c>
      <c r="J85" s="272">
        <v>417.66666666666669</v>
      </c>
      <c r="K85" s="272">
        <v>419.88333333333327</v>
      </c>
      <c r="L85" s="272">
        <v>422.36666666666667</v>
      </c>
      <c r="M85" s="273">
        <v>417.4</v>
      </c>
      <c r="N85" s="273">
        <v>412.7</v>
      </c>
      <c r="O85" s="273">
        <v>8823750</v>
      </c>
      <c r="P85" s="274">
        <v>-2.5434506146672321E-3</v>
      </c>
    </row>
    <row r="86" spans="1:16" ht="12.75" customHeight="1">
      <c r="A86" s="265">
        <v>76</v>
      </c>
      <c r="B86" s="278" t="s">
        <v>45</v>
      </c>
      <c r="C86" s="277" t="s">
        <v>125</v>
      </c>
      <c r="D86" s="271">
        <v>45260</v>
      </c>
      <c r="E86" s="270">
        <v>2037.6</v>
      </c>
      <c r="F86" s="270">
        <v>2040.8333333333333</v>
      </c>
      <c r="G86" s="272">
        <v>2029.7666666666664</v>
      </c>
      <c r="H86" s="272">
        <v>2021.9333333333332</v>
      </c>
      <c r="I86" s="272">
        <v>2010.8666666666663</v>
      </c>
      <c r="J86" s="272">
        <v>2048.6666666666665</v>
      </c>
      <c r="K86" s="272">
        <v>2059.7333333333336</v>
      </c>
      <c r="L86" s="272">
        <v>2067.5666666666666</v>
      </c>
      <c r="M86" s="273">
        <v>2051.9</v>
      </c>
      <c r="N86" s="273">
        <v>2033</v>
      </c>
      <c r="O86" s="273">
        <v>7653600</v>
      </c>
      <c r="P86" s="274">
        <v>-3.0091054750087929E-3</v>
      </c>
    </row>
    <row r="87" spans="1:16" ht="12.75" customHeight="1">
      <c r="A87" s="265">
        <v>77</v>
      </c>
      <c r="B87" s="278" t="s">
        <v>41</v>
      </c>
      <c r="C87" s="270" t="s">
        <v>126</v>
      </c>
      <c r="D87" s="271">
        <v>45260</v>
      </c>
      <c r="E87" s="270">
        <v>1259.1500000000001</v>
      </c>
      <c r="F87" s="270">
        <v>1258.9166666666667</v>
      </c>
      <c r="G87" s="272">
        <v>1252.2333333333336</v>
      </c>
      <c r="H87" s="272">
        <v>1245.3166666666668</v>
      </c>
      <c r="I87" s="272">
        <v>1238.6333333333337</v>
      </c>
      <c r="J87" s="272">
        <v>1265.8333333333335</v>
      </c>
      <c r="K87" s="272">
        <v>1272.5166666666664</v>
      </c>
      <c r="L87" s="272">
        <v>1279.4333333333334</v>
      </c>
      <c r="M87" s="273">
        <v>1265.5999999999999</v>
      </c>
      <c r="N87" s="273">
        <v>1252</v>
      </c>
      <c r="O87" s="273">
        <v>6382000</v>
      </c>
      <c r="P87" s="274">
        <v>7.4986186755071436E-3</v>
      </c>
    </row>
    <row r="88" spans="1:16" ht="12.75" customHeight="1">
      <c r="A88" s="265">
        <v>78</v>
      </c>
      <c r="B88" s="278" t="s">
        <v>87</v>
      </c>
      <c r="C88" s="270" t="s">
        <v>127</v>
      </c>
      <c r="D88" s="271">
        <v>45260</v>
      </c>
      <c r="E88" s="270">
        <v>1273.75</v>
      </c>
      <c r="F88" s="270">
        <v>1274.2666666666667</v>
      </c>
      <c r="G88" s="272">
        <v>1268.2333333333333</v>
      </c>
      <c r="H88" s="272">
        <v>1262.7166666666667</v>
      </c>
      <c r="I88" s="272">
        <v>1256.6833333333334</v>
      </c>
      <c r="J88" s="272">
        <v>1279.7833333333333</v>
      </c>
      <c r="K88" s="272">
        <v>1285.8166666666666</v>
      </c>
      <c r="L88" s="272">
        <v>1291.3333333333333</v>
      </c>
      <c r="M88" s="273">
        <v>1280.3</v>
      </c>
      <c r="N88" s="273">
        <v>1268.75</v>
      </c>
      <c r="O88" s="273">
        <v>12357100</v>
      </c>
      <c r="P88" s="274">
        <v>3.5913385364708644E-2</v>
      </c>
    </row>
    <row r="89" spans="1:16" ht="12.75" customHeight="1">
      <c r="A89" s="265">
        <v>79</v>
      </c>
      <c r="B89" s="278" t="s">
        <v>68</v>
      </c>
      <c r="C89" s="270" t="s">
        <v>128</v>
      </c>
      <c r="D89" s="271">
        <v>45260</v>
      </c>
      <c r="E89" s="270">
        <v>2773.25</v>
      </c>
      <c r="F89" s="270">
        <v>2763</v>
      </c>
      <c r="G89" s="272">
        <v>2747.5</v>
      </c>
      <c r="H89" s="272">
        <v>2721.75</v>
      </c>
      <c r="I89" s="272">
        <v>2706.25</v>
      </c>
      <c r="J89" s="272">
        <v>2788.75</v>
      </c>
      <c r="K89" s="272">
        <v>2804.25</v>
      </c>
      <c r="L89" s="272">
        <v>2830</v>
      </c>
      <c r="M89" s="273">
        <v>2778.5</v>
      </c>
      <c r="N89" s="273">
        <v>2737.25</v>
      </c>
      <c r="O89" s="273">
        <v>3190200</v>
      </c>
      <c r="P89" s="274">
        <v>-1.1158638646085177E-2</v>
      </c>
    </row>
    <row r="90" spans="1:16" ht="12.75" customHeight="1">
      <c r="A90" s="265">
        <v>80</v>
      </c>
      <c r="B90" s="278" t="s">
        <v>63</v>
      </c>
      <c r="C90" s="270" t="s">
        <v>129</v>
      </c>
      <c r="D90" s="271">
        <v>45260</v>
      </c>
      <c r="E90" s="270">
        <v>1493.25</v>
      </c>
      <c r="F90" s="270">
        <v>1494.2</v>
      </c>
      <c r="G90" s="272">
        <v>1489.5</v>
      </c>
      <c r="H90" s="272">
        <v>1485.75</v>
      </c>
      <c r="I90" s="272">
        <v>1481.05</v>
      </c>
      <c r="J90" s="272">
        <v>1497.95</v>
      </c>
      <c r="K90" s="272">
        <v>1502.6500000000003</v>
      </c>
      <c r="L90" s="272">
        <v>1506.4</v>
      </c>
      <c r="M90" s="273">
        <v>1498.9</v>
      </c>
      <c r="N90" s="273">
        <v>1490.45</v>
      </c>
      <c r="O90" s="273">
        <v>166055450</v>
      </c>
      <c r="P90" s="274">
        <v>1.5625315365622287E-2</v>
      </c>
    </row>
    <row r="91" spans="1:16" ht="12.75" customHeight="1">
      <c r="A91" s="265">
        <v>81</v>
      </c>
      <c r="B91" s="278" t="s">
        <v>68</v>
      </c>
      <c r="C91" s="270" t="s">
        <v>130</v>
      </c>
      <c r="D91" s="271">
        <v>45260</v>
      </c>
      <c r="E91" s="270">
        <v>624.45000000000005</v>
      </c>
      <c r="F91" s="270">
        <v>622.54999999999995</v>
      </c>
      <c r="G91" s="272">
        <v>618.19999999999993</v>
      </c>
      <c r="H91" s="272">
        <v>611.94999999999993</v>
      </c>
      <c r="I91" s="272">
        <v>607.59999999999991</v>
      </c>
      <c r="J91" s="272">
        <v>628.79999999999995</v>
      </c>
      <c r="K91" s="272">
        <v>633.14999999999986</v>
      </c>
      <c r="L91" s="272">
        <v>639.4</v>
      </c>
      <c r="M91" s="273">
        <v>626.9</v>
      </c>
      <c r="N91" s="273">
        <v>616.29999999999995</v>
      </c>
      <c r="O91" s="273">
        <v>15525400</v>
      </c>
      <c r="P91" s="274">
        <v>9.1520091520091527E-3</v>
      </c>
    </row>
    <row r="92" spans="1:16" ht="12.75" customHeight="1">
      <c r="A92" s="265">
        <v>82</v>
      </c>
      <c r="B92" s="278" t="s">
        <v>56</v>
      </c>
      <c r="C92" s="270" t="s">
        <v>131</v>
      </c>
      <c r="D92" s="271">
        <v>45260</v>
      </c>
      <c r="E92" s="270">
        <v>3184.85</v>
      </c>
      <c r="F92" s="270">
        <v>3174.5333333333328</v>
      </c>
      <c r="G92" s="272">
        <v>3145.6166666666659</v>
      </c>
      <c r="H92" s="272">
        <v>3106.3833333333332</v>
      </c>
      <c r="I92" s="272">
        <v>3077.4666666666662</v>
      </c>
      <c r="J92" s="272">
        <v>3213.7666666666655</v>
      </c>
      <c r="K92" s="272">
        <v>3242.6833333333325</v>
      </c>
      <c r="L92" s="272">
        <v>3281.9166666666652</v>
      </c>
      <c r="M92" s="273">
        <v>3203.45</v>
      </c>
      <c r="N92" s="273">
        <v>3135.3</v>
      </c>
      <c r="O92" s="273">
        <v>3471300</v>
      </c>
      <c r="P92" s="274">
        <v>-1.8658298702400135E-2</v>
      </c>
    </row>
    <row r="93" spans="1:16" ht="12.75" customHeight="1">
      <c r="A93" s="265">
        <v>83</v>
      </c>
      <c r="B93" s="278" t="s">
        <v>132</v>
      </c>
      <c r="C93" s="270" t="s">
        <v>133</v>
      </c>
      <c r="D93" s="271">
        <v>45260</v>
      </c>
      <c r="E93" s="270">
        <v>486.75</v>
      </c>
      <c r="F93" s="270">
        <v>486.9666666666667</v>
      </c>
      <c r="G93" s="272">
        <v>483.98333333333341</v>
      </c>
      <c r="H93" s="272">
        <v>481.2166666666667</v>
      </c>
      <c r="I93" s="272">
        <v>478.23333333333341</v>
      </c>
      <c r="J93" s="272">
        <v>489.73333333333341</v>
      </c>
      <c r="K93" s="272">
        <v>492.71666666666675</v>
      </c>
      <c r="L93" s="272">
        <v>495.48333333333341</v>
      </c>
      <c r="M93" s="273">
        <v>489.95</v>
      </c>
      <c r="N93" s="273">
        <v>484.2</v>
      </c>
      <c r="O93" s="273">
        <v>32330200</v>
      </c>
      <c r="P93" s="274">
        <v>6.9333102222992585E-4</v>
      </c>
    </row>
    <row r="94" spans="1:16" ht="12.75" customHeight="1">
      <c r="A94" s="265">
        <v>84</v>
      </c>
      <c r="B94" s="278" t="s">
        <v>132</v>
      </c>
      <c r="C94" s="276" t="s">
        <v>134</v>
      </c>
      <c r="D94" s="271">
        <v>45260</v>
      </c>
      <c r="E94" s="270">
        <v>144.94999999999999</v>
      </c>
      <c r="F94" s="270">
        <v>145.69999999999999</v>
      </c>
      <c r="G94" s="272">
        <v>143.44999999999999</v>
      </c>
      <c r="H94" s="272">
        <v>141.94999999999999</v>
      </c>
      <c r="I94" s="272">
        <v>139.69999999999999</v>
      </c>
      <c r="J94" s="272">
        <v>147.19999999999999</v>
      </c>
      <c r="K94" s="272">
        <v>149.44999999999999</v>
      </c>
      <c r="L94" s="272">
        <v>150.94999999999999</v>
      </c>
      <c r="M94" s="273">
        <v>147.94999999999999</v>
      </c>
      <c r="N94" s="273">
        <v>144.19999999999999</v>
      </c>
      <c r="O94" s="273">
        <v>35398700</v>
      </c>
      <c r="P94" s="274">
        <v>3.7595153021593913E-2</v>
      </c>
    </row>
    <row r="95" spans="1:16" ht="12.75" customHeight="1">
      <c r="A95" s="265">
        <v>85</v>
      </c>
      <c r="B95" s="278" t="s">
        <v>84</v>
      </c>
      <c r="C95" s="270" t="s">
        <v>135</v>
      </c>
      <c r="D95" s="271">
        <v>45260</v>
      </c>
      <c r="E95" s="270">
        <v>300.05</v>
      </c>
      <c r="F95" s="270">
        <v>301.5</v>
      </c>
      <c r="G95" s="272">
        <v>297.25</v>
      </c>
      <c r="H95" s="272">
        <v>294.45</v>
      </c>
      <c r="I95" s="272">
        <v>290.2</v>
      </c>
      <c r="J95" s="272">
        <v>304.3</v>
      </c>
      <c r="K95" s="272">
        <v>308.55</v>
      </c>
      <c r="L95" s="272">
        <v>311.35000000000002</v>
      </c>
      <c r="M95" s="273">
        <v>305.75</v>
      </c>
      <c r="N95" s="273">
        <v>298.7</v>
      </c>
      <c r="O95" s="273">
        <v>57701700</v>
      </c>
      <c r="P95" s="274">
        <v>-2.788391557496361E-2</v>
      </c>
    </row>
    <row r="96" spans="1:16" ht="12.75" customHeight="1">
      <c r="A96" s="265">
        <v>86</v>
      </c>
      <c r="B96" s="278" t="s">
        <v>59</v>
      </c>
      <c r="C96" s="270" t="s">
        <v>136</v>
      </c>
      <c r="D96" s="271">
        <v>45260</v>
      </c>
      <c r="E96" s="270">
        <v>2489.35</v>
      </c>
      <c r="F96" s="270">
        <v>2503.3666666666668</v>
      </c>
      <c r="G96" s="272">
        <v>2472.1333333333337</v>
      </c>
      <c r="H96" s="272">
        <v>2454.916666666667</v>
      </c>
      <c r="I96" s="272">
        <v>2423.6833333333338</v>
      </c>
      <c r="J96" s="272">
        <v>2520.5833333333335</v>
      </c>
      <c r="K96" s="272">
        <v>2551.8166666666671</v>
      </c>
      <c r="L96" s="272">
        <v>2569.0333333333333</v>
      </c>
      <c r="M96" s="273">
        <v>2534.6</v>
      </c>
      <c r="N96" s="273">
        <v>2486.15</v>
      </c>
      <c r="O96" s="273">
        <v>7996500</v>
      </c>
      <c r="P96" s="274">
        <v>4.3411884443748529E-2</v>
      </c>
    </row>
    <row r="97" spans="1:16" ht="12.75" customHeight="1">
      <c r="A97" s="265">
        <v>87</v>
      </c>
      <c r="B97" s="278" t="s">
        <v>68</v>
      </c>
      <c r="C97" s="270" t="s">
        <v>137</v>
      </c>
      <c r="D97" s="271">
        <v>45260</v>
      </c>
      <c r="E97" s="270">
        <v>169.3</v>
      </c>
      <c r="F97" s="270">
        <v>170.91666666666666</v>
      </c>
      <c r="G97" s="272">
        <v>167.13333333333333</v>
      </c>
      <c r="H97" s="272">
        <v>164.96666666666667</v>
      </c>
      <c r="I97" s="272">
        <v>161.18333333333334</v>
      </c>
      <c r="J97" s="272">
        <v>173.08333333333331</v>
      </c>
      <c r="K97" s="272">
        <v>176.86666666666667</v>
      </c>
      <c r="L97" s="272">
        <v>179.0333333333333</v>
      </c>
      <c r="M97" s="273">
        <v>174.7</v>
      </c>
      <c r="N97" s="273">
        <v>168.75</v>
      </c>
      <c r="O97" s="273">
        <v>62791200</v>
      </c>
      <c r="P97" s="274">
        <v>4.5691906005221935E-3</v>
      </c>
    </row>
    <row r="98" spans="1:16" ht="12.75" customHeight="1">
      <c r="A98" s="265">
        <v>88</v>
      </c>
      <c r="B98" s="278" t="s">
        <v>63</v>
      </c>
      <c r="C98" s="270" t="s">
        <v>138</v>
      </c>
      <c r="D98" s="271">
        <v>45260</v>
      </c>
      <c r="E98" s="270">
        <v>941.75</v>
      </c>
      <c r="F98" s="270">
        <v>940.91666666666663</v>
      </c>
      <c r="G98" s="272">
        <v>937.33333333333326</v>
      </c>
      <c r="H98" s="272">
        <v>932.91666666666663</v>
      </c>
      <c r="I98" s="272">
        <v>929.33333333333326</v>
      </c>
      <c r="J98" s="272">
        <v>945.33333333333326</v>
      </c>
      <c r="K98" s="272">
        <v>948.91666666666652</v>
      </c>
      <c r="L98" s="272">
        <v>953.33333333333326</v>
      </c>
      <c r="M98" s="273">
        <v>944.5</v>
      </c>
      <c r="N98" s="273">
        <v>936.5</v>
      </c>
      <c r="O98" s="273">
        <v>92991500</v>
      </c>
      <c r="P98" s="274">
        <v>-1.4247022594887396E-2</v>
      </c>
    </row>
    <row r="99" spans="1:16" ht="12.75" customHeight="1">
      <c r="A99" s="265">
        <v>89</v>
      </c>
      <c r="B99" s="278" t="s">
        <v>68</v>
      </c>
      <c r="C99" s="270" t="s">
        <v>139</v>
      </c>
      <c r="D99" s="271">
        <v>45260</v>
      </c>
      <c r="E99" s="270">
        <v>1363.5</v>
      </c>
      <c r="F99" s="270">
        <v>1365.3666666666668</v>
      </c>
      <c r="G99" s="272">
        <v>1358.5333333333335</v>
      </c>
      <c r="H99" s="272">
        <v>1353.5666666666668</v>
      </c>
      <c r="I99" s="272">
        <v>1346.7333333333336</v>
      </c>
      <c r="J99" s="272">
        <v>1370.3333333333335</v>
      </c>
      <c r="K99" s="272">
        <v>1377.1666666666665</v>
      </c>
      <c r="L99" s="272">
        <v>1382.1333333333334</v>
      </c>
      <c r="M99" s="273">
        <v>1372.2</v>
      </c>
      <c r="N99" s="273">
        <v>1360.4</v>
      </c>
      <c r="O99" s="273">
        <v>2653000</v>
      </c>
      <c r="P99" s="274">
        <v>-1.3204389064534127E-2</v>
      </c>
    </row>
    <row r="100" spans="1:16" ht="12.75" customHeight="1">
      <c r="A100" s="265">
        <v>90</v>
      </c>
      <c r="B100" s="278" t="s">
        <v>68</v>
      </c>
      <c r="C100" s="270" t="s">
        <v>140</v>
      </c>
      <c r="D100" s="271">
        <v>45260</v>
      </c>
      <c r="E100" s="270">
        <v>530.9</v>
      </c>
      <c r="F100" s="270">
        <v>530.7833333333333</v>
      </c>
      <c r="G100" s="272">
        <v>526.66666666666663</v>
      </c>
      <c r="H100" s="272">
        <v>522.43333333333328</v>
      </c>
      <c r="I100" s="272">
        <v>518.31666666666661</v>
      </c>
      <c r="J100" s="272">
        <v>535.01666666666665</v>
      </c>
      <c r="K100" s="272">
        <v>539.13333333333344</v>
      </c>
      <c r="L100" s="272">
        <v>543.36666666666667</v>
      </c>
      <c r="M100" s="273">
        <v>534.9</v>
      </c>
      <c r="N100" s="273">
        <v>526.54999999999995</v>
      </c>
      <c r="O100" s="273">
        <v>9729000</v>
      </c>
      <c r="P100" s="274">
        <v>-1.0780840905590637E-3</v>
      </c>
    </row>
    <row r="101" spans="1:16" ht="12.75" customHeight="1">
      <c r="A101" s="265">
        <v>91</v>
      </c>
      <c r="B101" s="278" t="s">
        <v>79</v>
      </c>
      <c r="C101" s="270" t="s">
        <v>141</v>
      </c>
      <c r="D101" s="271">
        <v>45260</v>
      </c>
      <c r="E101" s="270">
        <v>14</v>
      </c>
      <c r="F101" s="270">
        <v>14</v>
      </c>
      <c r="G101" s="272">
        <v>13.8</v>
      </c>
      <c r="H101" s="272">
        <v>13.600000000000001</v>
      </c>
      <c r="I101" s="272">
        <v>13.400000000000002</v>
      </c>
      <c r="J101" s="272">
        <v>14.2</v>
      </c>
      <c r="K101" s="272">
        <v>14.399999999999999</v>
      </c>
      <c r="L101" s="272">
        <v>14.599999999999998</v>
      </c>
      <c r="M101" s="273">
        <v>14.2</v>
      </c>
      <c r="N101" s="273">
        <v>13.8</v>
      </c>
      <c r="O101" s="273">
        <v>1696960000</v>
      </c>
      <c r="P101" s="274">
        <v>9.7105864432597104E-3</v>
      </c>
    </row>
    <row r="102" spans="1:16" ht="12.75" customHeight="1">
      <c r="A102" s="265">
        <v>92</v>
      </c>
      <c r="B102" s="278" t="s">
        <v>68</v>
      </c>
      <c r="C102" s="276" t="s">
        <v>142</v>
      </c>
      <c r="D102" s="271">
        <v>45260</v>
      </c>
      <c r="E102" s="270">
        <v>116.45</v>
      </c>
      <c r="F102" s="270">
        <v>116.45</v>
      </c>
      <c r="G102" s="272">
        <v>115.85000000000001</v>
      </c>
      <c r="H102" s="272">
        <v>115.25</v>
      </c>
      <c r="I102" s="272">
        <v>114.65</v>
      </c>
      <c r="J102" s="272">
        <v>117.05000000000001</v>
      </c>
      <c r="K102" s="272">
        <v>117.65</v>
      </c>
      <c r="L102" s="272">
        <v>118.25000000000001</v>
      </c>
      <c r="M102" s="273">
        <v>117.05</v>
      </c>
      <c r="N102" s="273">
        <v>115.85</v>
      </c>
      <c r="O102" s="273">
        <v>90720000</v>
      </c>
      <c r="P102" s="274">
        <v>8.0560031112839603E-3</v>
      </c>
    </row>
    <row r="103" spans="1:16" ht="12.75" customHeight="1">
      <c r="A103" s="265">
        <v>93</v>
      </c>
      <c r="B103" s="278" t="s">
        <v>63</v>
      </c>
      <c r="C103" s="270" t="s">
        <v>143</v>
      </c>
      <c r="D103" s="271">
        <v>45260</v>
      </c>
      <c r="E103" s="270">
        <v>84.8</v>
      </c>
      <c r="F103" s="270">
        <v>84.533333333333331</v>
      </c>
      <c r="G103" s="272">
        <v>83.86666666666666</v>
      </c>
      <c r="H103" s="272">
        <v>82.933333333333323</v>
      </c>
      <c r="I103" s="272">
        <v>82.266666666666652</v>
      </c>
      <c r="J103" s="272">
        <v>85.466666666666669</v>
      </c>
      <c r="K103" s="272">
        <v>86.133333333333354</v>
      </c>
      <c r="L103" s="272">
        <v>87.066666666666677</v>
      </c>
      <c r="M103" s="273">
        <v>85.2</v>
      </c>
      <c r="N103" s="273">
        <v>83.6</v>
      </c>
      <c r="O103" s="273">
        <v>268612500</v>
      </c>
      <c r="P103" s="274">
        <v>8.0781355550551669E-3</v>
      </c>
    </row>
    <row r="104" spans="1:16" ht="12.75" customHeight="1">
      <c r="A104" s="265">
        <v>94</v>
      </c>
      <c r="B104" s="278" t="s">
        <v>45</v>
      </c>
      <c r="C104" s="277" t="s">
        <v>144</v>
      </c>
      <c r="D104" s="271">
        <v>45260</v>
      </c>
      <c r="E104" s="270">
        <v>131.75</v>
      </c>
      <c r="F104" s="270">
        <v>132.13333333333333</v>
      </c>
      <c r="G104" s="272">
        <v>131.11666666666665</v>
      </c>
      <c r="H104" s="272">
        <v>130.48333333333332</v>
      </c>
      <c r="I104" s="272">
        <v>129.46666666666664</v>
      </c>
      <c r="J104" s="272">
        <v>132.76666666666665</v>
      </c>
      <c r="K104" s="272">
        <v>133.7833333333333</v>
      </c>
      <c r="L104" s="272">
        <v>134.41666666666666</v>
      </c>
      <c r="M104" s="273">
        <v>133.15</v>
      </c>
      <c r="N104" s="273">
        <v>131.5</v>
      </c>
      <c r="O104" s="273">
        <v>50392500</v>
      </c>
      <c r="P104" s="274">
        <v>7.5729174477018818E-3</v>
      </c>
    </row>
    <row r="105" spans="1:16" ht="12.75" customHeight="1">
      <c r="A105" s="265">
        <v>95</v>
      </c>
      <c r="B105" s="278" t="s">
        <v>84</v>
      </c>
      <c r="C105" s="270" t="s">
        <v>145</v>
      </c>
      <c r="D105" s="271">
        <v>45260</v>
      </c>
      <c r="E105" s="270">
        <v>391.9</v>
      </c>
      <c r="F105" s="270">
        <v>391.01666666666665</v>
      </c>
      <c r="G105" s="272">
        <v>388.2833333333333</v>
      </c>
      <c r="H105" s="272">
        <v>384.66666666666663</v>
      </c>
      <c r="I105" s="272">
        <v>381.93333333333328</v>
      </c>
      <c r="J105" s="272">
        <v>394.63333333333333</v>
      </c>
      <c r="K105" s="272">
        <v>397.36666666666667</v>
      </c>
      <c r="L105" s="272">
        <v>400.98333333333335</v>
      </c>
      <c r="M105" s="273">
        <v>393.75</v>
      </c>
      <c r="N105" s="273">
        <v>387.4</v>
      </c>
      <c r="O105" s="273">
        <v>15669500</v>
      </c>
      <c r="P105" s="274">
        <v>-2.6149376175012819E-2</v>
      </c>
    </row>
    <row r="106" spans="1:16" ht="12.75" customHeight="1">
      <c r="A106" s="265">
        <v>96</v>
      </c>
      <c r="B106" s="278" t="s">
        <v>117</v>
      </c>
      <c r="C106" s="277" t="s">
        <v>146</v>
      </c>
      <c r="D106" s="271">
        <v>45260</v>
      </c>
      <c r="E106" s="270">
        <v>406.25</v>
      </c>
      <c r="F106" s="270">
        <v>406.2</v>
      </c>
      <c r="G106" s="272">
        <v>404.45</v>
      </c>
      <c r="H106" s="272">
        <v>402.65</v>
      </c>
      <c r="I106" s="272">
        <v>400.9</v>
      </c>
      <c r="J106" s="272">
        <v>408</v>
      </c>
      <c r="K106" s="272">
        <v>409.75</v>
      </c>
      <c r="L106" s="272">
        <v>411.55</v>
      </c>
      <c r="M106" s="273">
        <v>407.95</v>
      </c>
      <c r="N106" s="273">
        <v>404.4</v>
      </c>
      <c r="O106" s="273">
        <v>19898000</v>
      </c>
      <c r="P106" s="274">
        <v>-2.2115195596618831E-2</v>
      </c>
    </row>
    <row r="107" spans="1:16" ht="12.75" customHeight="1">
      <c r="A107" s="265">
        <v>97</v>
      </c>
      <c r="B107" s="278" t="s">
        <v>49</v>
      </c>
      <c r="C107" s="275" t="s">
        <v>147</v>
      </c>
      <c r="D107" s="271">
        <v>45260</v>
      </c>
      <c r="E107" s="270">
        <v>213.3</v>
      </c>
      <c r="F107" s="270">
        <v>214.01666666666665</v>
      </c>
      <c r="G107" s="272">
        <v>212.18333333333331</v>
      </c>
      <c r="H107" s="272">
        <v>211.06666666666666</v>
      </c>
      <c r="I107" s="272">
        <v>209.23333333333332</v>
      </c>
      <c r="J107" s="272">
        <v>215.1333333333333</v>
      </c>
      <c r="K107" s="272">
        <v>216.96666666666667</v>
      </c>
      <c r="L107" s="272">
        <v>218.08333333333329</v>
      </c>
      <c r="M107" s="273">
        <v>215.85</v>
      </c>
      <c r="N107" s="273">
        <v>212.9</v>
      </c>
      <c r="O107" s="273">
        <v>22675100</v>
      </c>
      <c r="P107" s="274">
        <v>1.2790995139421848E-4</v>
      </c>
    </row>
    <row r="108" spans="1:16" ht="12.75" customHeight="1">
      <c r="A108" s="265">
        <v>98</v>
      </c>
      <c r="B108" s="278" t="s">
        <v>45</v>
      </c>
      <c r="C108" s="277" t="s">
        <v>148</v>
      </c>
      <c r="D108" s="271">
        <v>45260</v>
      </c>
      <c r="E108" s="270">
        <v>2626.75</v>
      </c>
      <c r="F108" s="270">
        <v>2634.2000000000003</v>
      </c>
      <c r="G108" s="272">
        <v>2595.6000000000004</v>
      </c>
      <c r="H108" s="272">
        <v>2564.4500000000003</v>
      </c>
      <c r="I108" s="272">
        <v>2525.8500000000004</v>
      </c>
      <c r="J108" s="272">
        <v>2665.3500000000004</v>
      </c>
      <c r="K108" s="272">
        <v>2703.95</v>
      </c>
      <c r="L108" s="272">
        <v>2735.1000000000004</v>
      </c>
      <c r="M108" s="273">
        <v>2672.8</v>
      </c>
      <c r="N108" s="273">
        <v>2603.0500000000002</v>
      </c>
      <c r="O108" s="273">
        <v>849000</v>
      </c>
      <c r="P108" s="274">
        <v>-1.7361111111111112E-2</v>
      </c>
    </row>
    <row r="109" spans="1:16" ht="12.75" customHeight="1">
      <c r="A109" s="265">
        <v>99</v>
      </c>
      <c r="B109" s="278" t="s">
        <v>45</v>
      </c>
      <c r="C109" s="270" t="s">
        <v>149</v>
      </c>
      <c r="D109" s="271">
        <v>45260</v>
      </c>
      <c r="E109" s="270">
        <v>2587.85</v>
      </c>
      <c r="F109" s="270">
        <v>2595.6</v>
      </c>
      <c r="G109" s="272">
        <v>2569.2999999999997</v>
      </c>
      <c r="H109" s="272">
        <v>2550.75</v>
      </c>
      <c r="I109" s="272">
        <v>2524.4499999999998</v>
      </c>
      <c r="J109" s="272">
        <v>2614.1499999999996</v>
      </c>
      <c r="K109" s="272">
        <v>2640.45</v>
      </c>
      <c r="L109" s="272">
        <v>2658.9999999999995</v>
      </c>
      <c r="M109" s="273">
        <v>2621.9</v>
      </c>
      <c r="N109" s="273">
        <v>2577.0500000000002</v>
      </c>
      <c r="O109" s="273">
        <v>6712200</v>
      </c>
      <c r="P109" s="274">
        <v>-1.0437859354268024E-2</v>
      </c>
    </row>
    <row r="110" spans="1:16" ht="12.75" customHeight="1">
      <c r="A110" s="265">
        <v>100</v>
      </c>
      <c r="B110" s="278" t="s">
        <v>63</v>
      </c>
      <c r="C110" s="270" t="s">
        <v>150</v>
      </c>
      <c r="D110" s="271">
        <v>45260</v>
      </c>
      <c r="E110" s="270">
        <v>1509.3</v>
      </c>
      <c r="F110" s="270">
        <v>1504</v>
      </c>
      <c r="G110" s="272">
        <v>1490.3</v>
      </c>
      <c r="H110" s="272">
        <v>1471.3</v>
      </c>
      <c r="I110" s="272">
        <v>1457.6</v>
      </c>
      <c r="J110" s="272">
        <v>1523</v>
      </c>
      <c r="K110" s="272">
        <v>1536.6999999999998</v>
      </c>
      <c r="L110" s="272">
        <v>1555.7</v>
      </c>
      <c r="M110" s="273">
        <v>1517.7</v>
      </c>
      <c r="N110" s="273">
        <v>1485</v>
      </c>
      <c r="O110" s="273">
        <v>27203500</v>
      </c>
      <c r="P110" s="274">
        <v>1.0381072648937751E-2</v>
      </c>
    </row>
    <row r="111" spans="1:16" ht="12.75" customHeight="1">
      <c r="A111" s="265">
        <v>101</v>
      </c>
      <c r="B111" s="278" t="s">
        <v>79</v>
      </c>
      <c r="C111" s="270" t="s">
        <v>151</v>
      </c>
      <c r="D111" s="271">
        <v>45260</v>
      </c>
      <c r="E111" s="270">
        <v>184.3</v>
      </c>
      <c r="F111" s="270">
        <v>185.29999999999998</v>
      </c>
      <c r="G111" s="272">
        <v>182.84999999999997</v>
      </c>
      <c r="H111" s="272">
        <v>181.39999999999998</v>
      </c>
      <c r="I111" s="272">
        <v>178.94999999999996</v>
      </c>
      <c r="J111" s="272">
        <v>186.74999999999997</v>
      </c>
      <c r="K111" s="272">
        <v>189.19999999999996</v>
      </c>
      <c r="L111" s="272">
        <v>190.64999999999998</v>
      </c>
      <c r="M111" s="273">
        <v>187.75</v>
      </c>
      <c r="N111" s="273">
        <v>183.85</v>
      </c>
      <c r="O111" s="273">
        <v>71869200</v>
      </c>
      <c r="P111" s="274">
        <v>6.6673016477759783E-3</v>
      </c>
    </row>
    <row r="112" spans="1:16" ht="12.75" customHeight="1">
      <c r="A112" s="265">
        <v>102</v>
      </c>
      <c r="B112" s="278" t="s">
        <v>87</v>
      </c>
      <c r="C112" s="270" t="s">
        <v>152</v>
      </c>
      <c r="D112" s="271">
        <v>45260</v>
      </c>
      <c r="E112" s="270">
        <v>1381.95</v>
      </c>
      <c r="F112" s="270">
        <v>1385.45</v>
      </c>
      <c r="G112" s="272">
        <v>1373.9</v>
      </c>
      <c r="H112" s="272">
        <v>1365.8500000000001</v>
      </c>
      <c r="I112" s="272">
        <v>1354.3000000000002</v>
      </c>
      <c r="J112" s="272">
        <v>1393.5</v>
      </c>
      <c r="K112" s="272">
        <v>1405.0499999999997</v>
      </c>
      <c r="L112" s="272">
        <v>1413.1</v>
      </c>
      <c r="M112" s="273">
        <v>1397</v>
      </c>
      <c r="N112" s="273">
        <v>1377.4</v>
      </c>
      <c r="O112" s="273">
        <v>24115600</v>
      </c>
      <c r="P112" s="274">
        <v>9.0453624656344961E-2</v>
      </c>
    </row>
    <row r="113" spans="1:16" ht="12.75" customHeight="1">
      <c r="A113" s="265">
        <v>103</v>
      </c>
      <c r="B113" s="278" t="s">
        <v>84</v>
      </c>
      <c r="C113" s="270" t="s">
        <v>154</v>
      </c>
      <c r="D113" s="271">
        <v>45260</v>
      </c>
      <c r="E113" s="270">
        <v>103.15</v>
      </c>
      <c r="F113" s="270">
        <v>103.48333333333335</v>
      </c>
      <c r="G113" s="272">
        <v>102.31666666666669</v>
      </c>
      <c r="H113" s="272">
        <v>101.48333333333335</v>
      </c>
      <c r="I113" s="272">
        <v>100.31666666666669</v>
      </c>
      <c r="J113" s="272">
        <v>104.31666666666669</v>
      </c>
      <c r="K113" s="272">
        <v>105.48333333333335</v>
      </c>
      <c r="L113" s="272">
        <v>106.31666666666669</v>
      </c>
      <c r="M113" s="273">
        <v>104.65</v>
      </c>
      <c r="N113" s="273">
        <v>102.65</v>
      </c>
      <c r="O113" s="273">
        <v>154615500</v>
      </c>
      <c r="P113" s="274">
        <v>-2.8963321290796644E-2</v>
      </c>
    </row>
    <row r="114" spans="1:16" ht="12.75" customHeight="1">
      <c r="A114" s="265">
        <v>104</v>
      </c>
      <c r="B114" s="278" t="s">
        <v>43</v>
      </c>
      <c r="C114" s="277" t="s">
        <v>155</v>
      </c>
      <c r="D114" s="271">
        <v>45260</v>
      </c>
      <c r="E114" s="270">
        <v>1046.75</v>
      </c>
      <c r="F114" s="270">
        <v>1049.9666666666667</v>
      </c>
      <c r="G114" s="272">
        <v>1041.8833333333334</v>
      </c>
      <c r="H114" s="272">
        <v>1037.0166666666667</v>
      </c>
      <c r="I114" s="272">
        <v>1028.9333333333334</v>
      </c>
      <c r="J114" s="272">
        <v>1054.8333333333335</v>
      </c>
      <c r="K114" s="272">
        <v>1062.9166666666665</v>
      </c>
      <c r="L114" s="272">
        <v>1067.7833333333335</v>
      </c>
      <c r="M114" s="273">
        <v>1058.05</v>
      </c>
      <c r="N114" s="273">
        <v>1045.0999999999999</v>
      </c>
      <c r="O114" s="273">
        <v>2419950</v>
      </c>
      <c r="P114" s="274">
        <v>8.2897033158813263E-2</v>
      </c>
    </row>
    <row r="115" spans="1:16" ht="12.75" customHeight="1">
      <c r="A115" s="265">
        <v>105</v>
      </c>
      <c r="B115" s="278" t="s">
        <v>45</v>
      </c>
      <c r="C115" s="270" t="s">
        <v>156</v>
      </c>
      <c r="D115" s="271">
        <v>45260</v>
      </c>
      <c r="E115" s="270">
        <v>669.75</v>
      </c>
      <c r="F115" s="270">
        <v>670.66666666666663</v>
      </c>
      <c r="G115" s="272">
        <v>662.2833333333333</v>
      </c>
      <c r="H115" s="272">
        <v>654.81666666666672</v>
      </c>
      <c r="I115" s="272">
        <v>646.43333333333339</v>
      </c>
      <c r="J115" s="272">
        <v>678.13333333333321</v>
      </c>
      <c r="K115" s="272">
        <v>686.51666666666665</v>
      </c>
      <c r="L115" s="272">
        <v>693.98333333333312</v>
      </c>
      <c r="M115" s="273">
        <v>679.05</v>
      </c>
      <c r="N115" s="273">
        <v>663.2</v>
      </c>
      <c r="O115" s="273">
        <v>13527500</v>
      </c>
      <c r="P115" s="274">
        <v>3.654039557492457E-2</v>
      </c>
    </row>
    <row r="116" spans="1:16" ht="12.75" customHeight="1">
      <c r="A116" s="265">
        <v>106</v>
      </c>
      <c r="B116" s="278" t="s">
        <v>59</v>
      </c>
      <c r="C116" s="270" t="s">
        <v>157</v>
      </c>
      <c r="D116" s="271">
        <v>45260</v>
      </c>
      <c r="E116" s="270">
        <v>436.6</v>
      </c>
      <c r="F116" s="270">
        <v>437.26666666666665</v>
      </c>
      <c r="G116" s="272">
        <v>435.5333333333333</v>
      </c>
      <c r="H116" s="272">
        <v>434.46666666666664</v>
      </c>
      <c r="I116" s="272">
        <v>432.73333333333329</v>
      </c>
      <c r="J116" s="272">
        <v>438.33333333333331</v>
      </c>
      <c r="K116" s="272">
        <v>440.06666666666666</v>
      </c>
      <c r="L116" s="272">
        <v>441.13333333333333</v>
      </c>
      <c r="M116" s="273">
        <v>439</v>
      </c>
      <c r="N116" s="273">
        <v>436.2</v>
      </c>
      <c r="O116" s="273">
        <v>54576000</v>
      </c>
      <c r="P116" s="274">
        <v>2.3803226659613857E-3</v>
      </c>
    </row>
    <row r="117" spans="1:16" ht="12.75" customHeight="1">
      <c r="A117" s="265">
        <v>107</v>
      </c>
      <c r="B117" s="278" t="s">
        <v>132</v>
      </c>
      <c r="C117" s="270" t="s">
        <v>158</v>
      </c>
      <c r="D117" s="271">
        <v>45260</v>
      </c>
      <c r="E117" s="270">
        <v>628.04999999999995</v>
      </c>
      <c r="F117" s="270">
        <v>629.7166666666667</v>
      </c>
      <c r="G117" s="272">
        <v>623.58333333333337</v>
      </c>
      <c r="H117" s="272">
        <v>619.11666666666667</v>
      </c>
      <c r="I117" s="272">
        <v>612.98333333333335</v>
      </c>
      <c r="J117" s="272">
        <v>634.18333333333339</v>
      </c>
      <c r="K117" s="272">
        <v>640.31666666666661</v>
      </c>
      <c r="L117" s="272">
        <v>644.78333333333342</v>
      </c>
      <c r="M117" s="273">
        <v>635.85</v>
      </c>
      <c r="N117" s="273">
        <v>625.25</v>
      </c>
      <c r="O117" s="273">
        <v>26802500</v>
      </c>
      <c r="P117" s="274">
        <v>1.222678562998631E-2</v>
      </c>
    </row>
    <row r="118" spans="1:16" ht="12.75" customHeight="1">
      <c r="A118" s="265">
        <v>108</v>
      </c>
      <c r="B118" s="278" t="s">
        <v>49</v>
      </c>
      <c r="C118" s="275" t="s">
        <v>159</v>
      </c>
      <c r="D118" s="271">
        <v>45260</v>
      </c>
      <c r="E118" s="270">
        <v>3398.1</v>
      </c>
      <c r="F118" s="270">
        <v>3416.4833333333331</v>
      </c>
      <c r="G118" s="272">
        <v>3348.7666666666664</v>
      </c>
      <c r="H118" s="272">
        <v>3299.4333333333334</v>
      </c>
      <c r="I118" s="272">
        <v>3231.7166666666667</v>
      </c>
      <c r="J118" s="272">
        <v>3465.8166666666662</v>
      </c>
      <c r="K118" s="272">
        <v>3533.5333333333324</v>
      </c>
      <c r="L118" s="272">
        <v>3582.8666666666659</v>
      </c>
      <c r="M118" s="273">
        <v>3484.2</v>
      </c>
      <c r="N118" s="273">
        <v>3367.15</v>
      </c>
      <c r="O118" s="273">
        <v>851000</v>
      </c>
      <c r="P118" s="274">
        <v>2.9020556227327691E-2</v>
      </c>
    </row>
    <row r="119" spans="1:16" ht="12.75" customHeight="1">
      <c r="A119" s="265">
        <v>109</v>
      </c>
      <c r="B119" s="278" t="s">
        <v>132</v>
      </c>
      <c r="C119" s="270" t="s">
        <v>160</v>
      </c>
      <c r="D119" s="271">
        <v>45260</v>
      </c>
      <c r="E119" s="270">
        <v>754.8</v>
      </c>
      <c r="F119" s="270">
        <v>756.31666666666661</v>
      </c>
      <c r="G119" s="272">
        <v>750.28333333333319</v>
      </c>
      <c r="H119" s="272">
        <v>745.76666666666654</v>
      </c>
      <c r="I119" s="272">
        <v>739.73333333333312</v>
      </c>
      <c r="J119" s="272">
        <v>760.83333333333326</v>
      </c>
      <c r="K119" s="272">
        <v>766.86666666666656</v>
      </c>
      <c r="L119" s="272">
        <v>771.38333333333333</v>
      </c>
      <c r="M119" s="273">
        <v>762.35</v>
      </c>
      <c r="N119" s="273">
        <v>751.8</v>
      </c>
      <c r="O119" s="273">
        <v>16962075</v>
      </c>
      <c r="P119" s="274">
        <v>9.7645262396528175E-3</v>
      </c>
    </row>
    <row r="120" spans="1:16" ht="12.75" customHeight="1">
      <c r="A120" s="265">
        <v>110</v>
      </c>
      <c r="B120" s="278" t="s">
        <v>45</v>
      </c>
      <c r="C120" s="270" t="s">
        <v>161</v>
      </c>
      <c r="D120" s="271">
        <v>45260</v>
      </c>
      <c r="E120" s="270">
        <v>504.45</v>
      </c>
      <c r="F120" s="270">
        <v>504.88333333333338</v>
      </c>
      <c r="G120" s="272">
        <v>501.91666666666674</v>
      </c>
      <c r="H120" s="272">
        <v>499.38333333333338</v>
      </c>
      <c r="I120" s="272">
        <v>496.41666666666674</v>
      </c>
      <c r="J120" s="272">
        <v>507.41666666666674</v>
      </c>
      <c r="K120" s="272">
        <v>510.38333333333333</v>
      </c>
      <c r="L120" s="272">
        <v>512.91666666666674</v>
      </c>
      <c r="M120" s="273">
        <v>507.85</v>
      </c>
      <c r="N120" s="273">
        <v>502.35</v>
      </c>
      <c r="O120" s="273">
        <v>23293750</v>
      </c>
      <c r="P120" s="274">
        <v>5.9379217273954118E-3</v>
      </c>
    </row>
    <row r="121" spans="1:16" ht="12.75" customHeight="1">
      <c r="A121" s="265">
        <v>111</v>
      </c>
      <c r="B121" s="278" t="s">
        <v>63</v>
      </c>
      <c r="C121" s="270" t="s">
        <v>162</v>
      </c>
      <c r="D121" s="271">
        <v>45260</v>
      </c>
      <c r="E121" s="270">
        <v>1753.85</v>
      </c>
      <c r="F121" s="270">
        <v>1753.8999999999999</v>
      </c>
      <c r="G121" s="272">
        <v>1747.1499999999996</v>
      </c>
      <c r="H121" s="272">
        <v>1740.4499999999998</v>
      </c>
      <c r="I121" s="272">
        <v>1733.6999999999996</v>
      </c>
      <c r="J121" s="272">
        <v>1760.5999999999997</v>
      </c>
      <c r="K121" s="272">
        <v>1767.3500000000001</v>
      </c>
      <c r="L121" s="272">
        <v>1774.0499999999997</v>
      </c>
      <c r="M121" s="273">
        <v>1760.65</v>
      </c>
      <c r="N121" s="273">
        <v>1747.2</v>
      </c>
      <c r="O121" s="273">
        <v>26466400</v>
      </c>
      <c r="P121" s="274">
        <v>7.0928462709284627E-3</v>
      </c>
    </row>
    <row r="122" spans="1:16" ht="12.75" customHeight="1">
      <c r="A122" s="265">
        <v>112</v>
      </c>
      <c r="B122" s="278" t="s">
        <v>68</v>
      </c>
      <c r="C122" s="270" t="s">
        <v>163</v>
      </c>
      <c r="D122" s="271">
        <v>45260</v>
      </c>
      <c r="E122" s="270">
        <v>141.19999999999999</v>
      </c>
      <c r="F122" s="270">
        <v>141.6</v>
      </c>
      <c r="G122" s="272">
        <v>140.19999999999999</v>
      </c>
      <c r="H122" s="272">
        <v>139.19999999999999</v>
      </c>
      <c r="I122" s="272">
        <v>137.79999999999998</v>
      </c>
      <c r="J122" s="272">
        <v>142.6</v>
      </c>
      <c r="K122" s="272">
        <v>144.00000000000003</v>
      </c>
      <c r="L122" s="272">
        <v>145</v>
      </c>
      <c r="M122" s="273">
        <v>143</v>
      </c>
      <c r="N122" s="273">
        <v>140.6</v>
      </c>
      <c r="O122" s="273">
        <v>60857218</v>
      </c>
      <c r="P122" s="274">
        <v>-2.4866525268777881E-3</v>
      </c>
    </row>
    <row r="123" spans="1:16" ht="12.75" customHeight="1">
      <c r="A123" s="265">
        <v>113</v>
      </c>
      <c r="B123" s="278" t="s">
        <v>45</v>
      </c>
      <c r="C123" s="270" t="s">
        <v>164</v>
      </c>
      <c r="D123" s="271">
        <v>45260</v>
      </c>
      <c r="E123" s="270">
        <v>2724</v>
      </c>
      <c r="F123" s="270">
        <v>2715.3166666666666</v>
      </c>
      <c r="G123" s="272">
        <v>2698.1833333333334</v>
      </c>
      <c r="H123" s="272">
        <v>2672.3666666666668</v>
      </c>
      <c r="I123" s="272">
        <v>2655.2333333333336</v>
      </c>
      <c r="J123" s="272">
        <v>2741.1333333333332</v>
      </c>
      <c r="K123" s="272">
        <v>2758.2666666666664</v>
      </c>
      <c r="L123" s="272">
        <v>2784.083333333333</v>
      </c>
      <c r="M123" s="273">
        <v>2732.45</v>
      </c>
      <c r="N123" s="273">
        <v>2689.5</v>
      </c>
      <c r="O123" s="273">
        <v>1025400</v>
      </c>
      <c r="P123" s="274">
        <v>9.3410108765195135E-2</v>
      </c>
    </row>
    <row r="124" spans="1:16" ht="12.75" customHeight="1">
      <c r="A124" s="265">
        <v>114</v>
      </c>
      <c r="B124" s="278" t="s">
        <v>43</v>
      </c>
      <c r="C124" s="275" t="s">
        <v>165</v>
      </c>
      <c r="D124" s="271">
        <v>45260</v>
      </c>
      <c r="E124" s="270">
        <v>370.45</v>
      </c>
      <c r="F124" s="270">
        <v>371.63333333333338</v>
      </c>
      <c r="G124" s="272">
        <v>367.76666666666677</v>
      </c>
      <c r="H124" s="272">
        <v>365.08333333333337</v>
      </c>
      <c r="I124" s="272">
        <v>361.21666666666675</v>
      </c>
      <c r="J124" s="272">
        <v>374.31666666666678</v>
      </c>
      <c r="K124" s="272">
        <v>378.18333333333345</v>
      </c>
      <c r="L124" s="272">
        <v>380.86666666666679</v>
      </c>
      <c r="M124" s="273">
        <v>375.5</v>
      </c>
      <c r="N124" s="273">
        <v>368.95</v>
      </c>
      <c r="O124" s="273">
        <v>14341200</v>
      </c>
      <c r="P124" s="274">
        <v>-3.5549235691432633E-4</v>
      </c>
    </row>
    <row r="125" spans="1:16" ht="12.75" customHeight="1">
      <c r="A125" s="265">
        <v>115</v>
      </c>
      <c r="B125" s="278" t="s">
        <v>68</v>
      </c>
      <c r="C125" s="270" t="s">
        <v>166</v>
      </c>
      <c r="D125" s="271">
        <v>45260</v>
      </c>
      <c r="E125" s="270">
        <v>451.25</v>
      </c>
      <c r="F125" s="270">
        <v>452.84999999999997</v>
      </c>
      <c r="G125" s="272">
        <v>448.89999999999992</v>
      </c>
      <c r="H125" s="272">
        <v>446.54999999999995</v>
      </c>
      <c r="I125" s="272">
        <v>442.59999999999991</v>
      </c>
      <c r="J125" s="272">
        <v>455.19999999999993</v>
      </c>
      <c r="K125" s="272">
        <v>459.15</v>
      </c>
      <c r="L125" s="272">
        <v>461.49999999999994</v>
      </c>
      <c r="M125" s="273">
        <v>456.8</v>
      </c>
      <c r="N125" s="273">
        <v>450.5</v>
      </c>
      <c r="O125" s="273">
        <v>24234000</v>
      </c>
      <c r="P125" s="274">
        <v>4.2267528592739934E-3</v>
      </c>
    </row>
    <row r="126" spans="1:16" ht="12.75" customHeight="1">
      <c r="A126" s="265">
        <v>116</v>
      </c>
      <c r="B126" s="278" t="s">
        <v>41</v>
      </c>
      <c r="C126" s="270" t="s">
        <v>167</v>
      </c>
      <c r="D126" s="271">
        <v>45260</v>
      </c>
      <c r="E126" s="270">
        <v>3031.45</v>
      </c>
      <c r="F126" s="270">
        <v>3023.2666666666664</v>
      </c>
      <c r="G126" s="272">
        <v>3011.6333333333328</v>
      </c>
      <c r="H126" s="272">
        <v>2991.8166666666662</v>
      </c>
      <c r="I126" s="272">
        <v>2980.1833333333325</v>
      </c>
      <c r="J126" s="272">
        <v>3043.083333333333</v>
      </c>
      <c r="K126" s="272">
        <v>3054.7166666666662</v>
      </c>
      <c r="L126" s="272">
        <v>3074.5333333333333</v>
      </c>
      <c r="M126" s="273">
        <v>3034.9</v>
      </c>
      <c r="N126" s="273">
        <v>3003.45</v>
      </c>
      <c r="O126" s="273">
        <v>8744700</v>
      </c>
      <c r="P126" s="274">
        <v>-2.5508157261299812E-2</v>
      </c>
    </row>
    <row r="127" spans="1:16" ht="12.75" customHeight="1">
      <c r="A127" s="265">
        <v>117</v>
      </c>
      <c r="B127" s="278" t="s">
        <v>87</v>
      </c>
      <c r="C127" s="270" t="s">
        <v>168</v>
      </c>
      <c r="D127" s="271">
        <v>45260</v>
      </c>
      <c r="E127" s="270">
        <v>5264.9</v>
      </c>
      <c r="F127" s="270">
        <v>5252.7499999999991</v>
      </c>
      <c r="G127" s="272">
        <v>5231.0499999999984</v>
      </c>
      <c r="H127" s="272">
        <v>5197.1999999999989</v>
      </c>
      <c r="I127" s="272">
        <v>5175.4999999999982</v>
      </c>
      <c r="J127" s="272">
        <v>5286.5999999999985</v>
      </c>
      <c r="K127" s="272">
        <v>5308.2999999999993</v>
      </c>
      <c r="L127" s="272">
        <v>5342.1499999999987</v>
      </c>
      <c r="M127" s="273">
        <v>5274.45</v>
      </c>
      <c r="N127" s="273">
        <v>5218.8999999999996</v>
      </c>
      <c r="O127" s="273">
        <v>1420200</v>
      </c>
      <c r="P127" s="274">
        <v>-3.9074393585709938E-2</v>
      </c>
    </row>
    <row r="128" spans="1:16" ht="12.75" customHeight="1">
      <c r="A128" s="265">
        <v>118</v>
      </c>
      <c r="B128" s="278" t="s">
        <v>87</v>
      </c>
      <c r="C128" s="270" t="s">
        <v>169</v>
      </c>
      <c r="D128" s="271">
        <v>45260</v>
      </c>
      <c r="E128" s="270">
        <v>4268.05</v>
      </c>
      <c r="F128" s="270">
        <v>4276.5833333333339</v>
      </c>
      <c r="G128" s="272">
        <v>4245.5666666666675</v>
      </c>
      <c r="H128" s="272">
        <v>4223.0833333333339</v>
      </c>
      <c r="I128" s="272">
        <v>4192.0666666666675</v>
      </c>
      <c r="J128" s="272">
        <v>4299.0666666666675</v>
      </c>
      <c r="K128" s="272">
        <v>4330.0833333333339</v>
      </c>
      <c r="L128" s="272">
        <v>4352.5666666666675</v>
      </c>
      <c r="M128" s="273">
        <v>4307.6000000000004</v>
      </c>
      <c r="N128" s="273">
        <v>4254.1000000000004</v>
      </c>
      <c r="O128" s="273">
        <v>909400</v>
      </c>
      <c r="P128" s="274">
        <v>1.9278188746917731E-2</v>
      </c>
    </row>
    <row r="129" spans="1:16" ht="12.75" customHeight="1">
      <c r="A129" s="265">
        <v>119</v>
      </c>
      <c r="B129" s="278" t="s">
        <v>43</v>
      </c>
      <c r="C129" s="270" t="s">
        <v>170</v>
      </c>
      <c r="D129" s="271">
        <v>45260</v>
      </c>
      <c r="E129" s="270">
        <v>1211</v>
      </c>
      <c r="F129" s="270">
        <v>1220.0333333333333</v>
      </c>
      <c r="G129" s="272">
        <v>1198.0666666666666</v>
      </c>
      <c r="H129" s="272">
        <v>1185.1333333333332</v>
      </c>
      <c r="I129" s="272">
        <v>1163.1666666666665</v>
      </c>
      <c r="J129" s="272">
        <v>1232.9666666666667</v>
      </c>
      <c r="K129" s="272">
        <v>1254.9333333333334</v>
      </c>
      <c r="L129" s="272">
        <v>1267.8666666666668</v>
      </c>
      <c r="M129" s="273">
        <v>1242</v>
      </c>
      <c r="N129" s="273">
        <v>1207.0999999999999</v>
      </c>
      <c r="O129" s="273">
        <v>10041900</v>
      </c>
      <c r="P129" s="274">
        <v>0.10680157391793142</v>
      </c>
    </row>
    <row r="130" spans="1:16" ht="12.75" customHeight="1">
      <c r="A130" s="265">
        <v>120</v>
      </c>
      <c r="B130" s="278" t="s">
        <v>56</v>
      </c>
      <c r="C130" s="270" t="s">
        <v>171</v>
      </c>
      <c r="D130" s="271">
        <v>45260</v>
      </c>
      <c r="E130" s="270">
        <v>1549.25</v>
      </c>
      <c r="F130" s="270">
        <v>1530.7333333333333</v>
      </c>
      <c r="G130" s="272">
        <v>1508.4666666666667</v>
      </c>
      <c r="H130" s="272">
        <v>1467.6833333333334</v>
      </c>
      <c r="I130" s="272">
        <v>1445.4166666666667</v>
      </c>
      <c r="J130" s="272">
        <v>1571.5166666666667</v>
      </c>
      <c r="K130" s="272">
        <v>1593.7833333333335</v>
      </c>
      <c r="L130" s="272">
        <v>1634.5666666666666</v>
      </c>
      <c r="M130" s="273">
        <v>1553</v>
      </c>
      <c r="N130" s="273">
        <v>1489.95</v>
      </c>
      <c r="O130" s="273">
        <v>14276150</v>
      </c>
      <c r="P130" s="274">
        <v>-7.0420930285558014E-2</v>
      </c>
    </row>
    <row r="131" spans="1:16" ht="12.75" customHeight="1">
      <c r="A131" s="265">
        <v>121</v>
      </c>
      <c r="B131" s="278" t="s">
        <v>68</v>
      </c>
      <c r="C131" s="270" t="s">
        <v>172</v>
      </c>
      <c r="D131" s="271">
        <v>45260</v>
      </c>
      <c r="E131" s="270">
        <v>270.25</v>
      </c>
      <c r="F131" s="270">
        <v>269</v>
      </c>
      <c r="G131" s="272">
        <v>266.60000000000002</v>
      </c>
      <c r="H131" s="272">
        <v>262.95000000000005</v>
      </c>
      <c r="I131" s="272">
        <v>260.55000000000007</v>
      </c>
      <c r="J131" s="272">
        <v>272.64999999999998</v>
      </c>
      <c r="K131" s="272">
        <v>275.04999999999995</v>
      </c>
      <c r="L131" s="272">
        <v>278.69999999999993</v>
      </c>
      <c r="M131" s="273">
        <v>271.39999999999998</v>
      </c>
      <c r="N131" s="273">
        <v>265.35000000000002</v>
      </c>
      <c r="O131" s="273">
        <v>36248000</v>
      </c>
      <c r="P131" s="274">
        <v>-2.2021581149526538E-3</v>
      </c>
    </row>
    <row r="132" spans="1:16" ht="12.75" customHeight="1">
      <c r="A132" s="265">
        <v>122</v>
      </c>
      <c r="B132" s="278" t="s">
        <v>68</v>
      </c>
      <c r="C132" s="270" t="s">
        <v>173</v>
      </c>
      <c r="D132" s="271">
        <v>45260</v>
      </c>
      <c r="E132" s="270">
        <v>138.85</v>
      </c>
      <c r="F132" s="270">
        <v>139.23333333333335</v>
      </c>
      <c r="G132" s="272">
        <v>137.9666666666667</v>
      </c>
      <c r="H132" s="272">
        <v>137.08333333333334</v>
      </c>
      <c r="I132" s="272">
        <v>135.81666666666669</v>
      </c>
      <c r="J132" s="272">
        <v>140.1166666666667</v>
      </c>
      <c r="K132" s="272">
        <v>141.38333333333335</v>
      </c>
      <c r="L132" s="272">
        <v>142.26666666666671</v>
      </c>
      <c r="M132" s="273">
        <v>140.5</v>
      </c>
      <c r="N132" s="273">
        <v>138.35</v>
      </c>
      <c r="O132" s="273">
        <v>74982000</v>
      </c>
      <c r="P132" s="274">
        <v>-3.9993601023836185E-4</v>
      </c>
    </row>
    <row r="133" spans="1:16" ht="12.75" customHeight="1">
      <c r="A133" s="265">
        <v>123</v>
      </c>
      <c r="B133" s="278" t="s">
        <v>59</v>
      </c>
      <c r="C133" s="270" t="s">
        <v>174</v>
      </c>
      <c r="D133" s="271">
        <v>45260</v>
      </c>
      <c r="E133" s="270">
        <v>522.95000000000005</v>
      </c>
      <c r="F133" s="270">
        <v>522.11666666666667</v>
      </c>
      <c r="G133" s="272">
        <v>520.43333333333339</v>
      </c>
      <c r="H133" s="272">
        <v>517.91666666666674</v>
      </c>
      <c r="I133" s="272">
        <v>516.23333333333346</v>
      </c>
      <c r="J133" s="272">
        <v>524.63333333333333</v>
      </c>
      <c r="K133" s="272">
        <v>526.31666666666649</v>
      </c>
      <c r="L133" s="272">
        <v>528.83333333333326</v>
      </c>
      <c r="M133" s="273">
        <v>523.79999999999995</v>
      </c>
      <c r="N133" s="273">
        <v>519.6</v>
      </c>
      <c r="O133" s="273">
        <v>13278000</v>
      </c>
      <c r="P133" s="274">
        <v>-4.7670444324518797E-3</v>
      </c>
    </row>
    <row r="134" spans="1:16" ht="12.75" customHeight="1">
      <c r="A134" s="265">
        <v>124</v>
      </c>
      <c r="B134" s="278" t="s">
        <v>56</v>
      </c>
      <c r="C134" s="270" t="s">
        <v>175</v>
      </c>
      <c r="D134" s="271">
        <v>45260</v>
      </c>
      <c r="E134" s="270">
        <v>10444.450000000001</v>
      </c>
      <c r="F134" s="270">
        <v>10427.166666666666</v>
      </c>
      <c r="G134" s="272">
        <v>10375.333333333332</v>
      </c>
      <c r="H134" s="272">
        <v>10306.216666666665</v>
      </c>
      <c r="I134" s="272">
        <v>10254.383333333331</v>
      </c>
      <c r="J134" s="272">
        <v>10496.283333333333</v>
      </c>
      <c r="K134" s="272">
        <v>10548.116666666665</v>
      </c>
      <c r="L134" s="272">
        <v>10617.233333333334</v>
      </c>
      <c r="M134" s="273">
        <v>10479</v>
      </c>
      <c r="N134" s="273">
        <v>10358.049999999999</v>
      </c>
      <c r="O134" s="273">
        <v>2601350</v>
      </c>
      <c r="P134" s="274">
        <v>-2.362721915700184E-2</v>
      </c>
    </row>
    <row r="135" spans="1:16" ht="12.75" customHeight="1">
      <c r="A135" s="265">
        <v>125</v>
      </c>
      <c r="B135" s="278" t="s">
        <v>59</v>
      </c>
      <c r="C135" s="270" t="s">
        <v>176</v>
      </c>
      <c r="D135" s="271">
        <v>45260</v>
      </c>
      <c r="E135" s="270">
        <v>1095.3499999999999</v>
      </c>
      <c r="F135" s="270">
        <v>1092.3499999999999</v>
      </c>
      <c r="G135" s="272">
        <v>1075.0999999999999</v>
      </c>
      <c r="H135" s="272">
        <v>1054.8499999999999</v>
      </c>
      <c r="I135" s="272">
        <v>1037.5999999999999</v>
      </c>
      <c r="J135" s="272">
        <v>1112.5999999999999</v>
      </c>
      <c r="K135" s="272">
        <v>1129.8499999999999</v>
      </c>
      <c r="L135" s="272">
        <v>1150.0999999999999</v>
      </c>
      <c r="M135" s="273">
        <v>1109.5999999999999</v>
      </c>
      <c r="N135" s="273">
        <v>1072.0999999999999</v>
      </c>
      <c r="O135" s="273">
        <v>9466100</v>
      </c>
      <c r="P135" s="274">
        <v>-7.6297814207650277E-2</v>
      </c>
    </row>
    <row r="136" spans="1:16" ht="12.75" customHeight="1">
      <c r="A136" s="265">
        <v>126</v>
      </c>
      <c r="B136" s="278" t="s">
        <v>45</v>
      </c>
      <c r="C136" s="277" t="s">
        <v>177</v>
      </c>
      <c r="D136" s="271">
        <v>45260</v>
      </c>
      <c r="E136" s="270">
        <v>2456.85</v>
      </c>
      <c r="F136" s="270">
        <v>2511.6333333333332</v>
      </c>
      <c r="G136" s="272">
        <v>2390.2166666666662</v>
      </c>
      <c r="H136" s="272">
        <v>2323.583333333333</v>
      </c>
      <c r="I136" s="272">
        <v>2202.1666666666661</v>
      </c>
      <c r="J136" s="272">
        <v>2578.2666666666664</v>
      </c>
      <c r="K136" s="272">
        <v>2699.6833333333334</v>
      </c>
      <c r="L136" s="272">
        <v>2766.3166666666666</v>
      </c>
      <c r="M136" s="273">
        <v>2633.05</v>
      </c>
      <c r="N136" s="273">
        <v>2445</v>
      </c>
      <c r="O136" s="273">
        <v>3390400</v>
      </c>
      <c r="P136" s="274">
        <v>2.4837374334713189E-3</v>
      </c>
    </row>
    <row r="137" spans="1:16" ht="12.75" customHeight="1">
      <c r="A137" s="265">
        <v>127</v>
      </c>
      <c r="B137" s="278" t="s">
        <v>43</v>
      </c>
      <c r="C137" s="277" t="s">
        <v>178</v>
      </c>
      <c r="D137" s="271">
        <v>45260</v>
      </c>
      <c r="E137" s="270">
        <v>1626.05</v>
      </c>
      <c r="F137" s="270">
        <v>1597.9666666666665</v>
      </c>
      <c r="G137" s="272">
        <v>1564.2333333333329</v>
      </c>
      <c r="H137" s="272">
        <v>1502.4166666666665</v>
      </c>
      <c r="I137" s="272">
        <v>1468.6833333333329</v>
      </c>
      <c r="J137" s="272">
        <v>1659.7833333333328</v>
      </c>
      <c r="K137" s="272">
        <v>1693.5166666666664</v>
      </c>
      <c r="L137" s="272">
        <v>1755.3333333333328</v>
      </c>
      <c r="M137" s="273">
        <v>1631.7</v>
      </c>
      <c r="N137" s="273">
        <v>1536.15</v>
      </c>
      <c r="O137" s="273">
        <v>1780000</v>
      </c>
      <c r="P137" s="274">
        <v>3.1047265987025022E-2</v>
      </c>
    </row>
    <row r="138" spans="1:16" ht="12.75" customHeight="1">
      <c r="A138" s="265">
        <v>128</v>
      </c>
      <c r="B138" s="278" t="s">
        <v>68</v>
      </c>
      <c r="C138" s="270" t="s">
        <v>179</v>
      </c>
      <c r="D138" s="271">
        <v>45260</v>
      </c>
      <c r="E138" s="270">
        <v>930.9</v>
      </c>
      <c r="F138" s="270">
        <v>930.51666666666654</v>
      </c>
      <c r="G138" s="272">
        <v>923.23333333333312</v>
      </c>
      <c r="H138" s="272">
        <v>915.56666666666661</v>
      </c>
      <c r="I138" s="272">
        <v>908.28333333333319</v>
      </c>
      <c r="J138" s="272">
        <v>938.18333333333305</v>
      </c>
      <c r="K138" s="272">
        <v>945.46666666666658</v>
      </c>
      <c r="L138" s="272">
        <v>953.13333333333298</v>
      </c>
      <c r="M138" s="273">
        <v>937.8</v>
      </c>
      <c r="N138" s="273">
        <v>922.85</v>
      </c>
      <c r="O138" s="273">
        <v>6937600</v>
      </c>
      <c r="P138" s="274">
        <v>-1.5552276081280509E-2</v>
      </c>
    </row>
    <row r="139" spans="1:16" ht="12.75" customHeight="1">
      <c r="A139" s="265">
        <v>129</v>
      </c>
      <c r="B139" s="278" t="s">
        <v>84</v>
      </c>
      <c r="C139" s="270" t="s">
        <v>180</v>
      </c>
      <c r="D139" s="271">
        <v>45260</v>
      </c>
      <c r="E139" s="270">
        <v>1032.1500000000001</v>
      </c>
      <c r="F139" s="270">
        <v>1036.1666666666667</v>
      </c>
      <c r="G139" s="272">
        <v>1026.3333333333335</v>
      </c>
      <c r="H139" s="272">
        <v>1020.5166666666667</v>
      </c>
      <c r="I139" s="272">
        <v>1010.6833333333334</v>
      </c>
      <c r="J139" s="272">
        <v>1041.9833333333336</v>
      </c>
      <c r="K139" s="272">
        <v>1051.8166666666671</v>
      </c>
      <c r="L139" s="272">
        <v>1057.6333333333337</v>
      </c>
      <c r="M139" s="273">
        <v>1046</v>
      </c>
      <c r="N139" s="273">
        <v>1030.3499999999999</v>
      </c>
      <c r="O139" s="273">
        <v>1968800</v>
      </c>
      <c r="P139" s="274">
        <v>-3.6437246963562753E-3</v>
      </c>
    </row>
    <row r="140" spans="1:16" ht="12.75" customHeight="1">
      <c r="A140" s="265">
        <v>130</v>
      </c>
      <c r="B140" s="278" t="s">
        <v>56</v>
      </c>
      <c r="C140" s="275" t="s">
        <v>181</v>
      </c>
      <c r="D140" s="271">
        <v>45260</v>
      </c>
      <c r="E140" s="270">
        <v>90.2</v>
      </c>
      <c r="F140" s="270">
        <v>90.933333333333337</v>
      </c>
      <c r="G140" s="272">
        <v>88.416666666666671</v>
      </c>
      <c r="H140" s="272">
        <v>86.63333333333334</v>
      </c>
      <c r="I140" s="272">
        <v>84.116666666666674</v>
      </c>
      <c r="J140" s="272">
        <v>92.716666666666669</v>
      </c>
      <c r="K140" s="272">
        <v>95.23333333333332</v>
      </c>
      <c r="L140" s="272">
        <v>97.016666666666666</v>
      </c>
      <c r="M140" s="273">
        <v>93.45</v>
      </c>
      <c r="N140" s="273">
        <v>89.15</v>
      </c>
      <c r="O140" s="273">
        <v>81870100</v>
      </c>
      <c r="P140" s="274">
        <v>-4.4656172328086163E-2</v>
      </c>
    </row>
    <row r="141" spans="1:16" ht="12.75" customHeight="1">
      <c r="A141" s="265">
        <v>131</v>
      </c>
      <c r="B141" s="278" t="s">
        <v>87</v>
      </c>
      <c r="C141" s="270" t="s">
        <v>182</v>
      </c>
      <c r="D141" s="271">
        <v>45260</v>
      </c>
      <c r="E141" s="270">
        <v>2200.6</v>
      </c>
      <c r="F141" s="270">
        <v>2197.2999999999997</v>
      </c>
      <c r="G141" s="272">
        <v>2189.7999999999993</v>
      </c>
      <c r="H141" s="272">
        <v>2178.9999999999995</v>
      </c>
      <c r="I141" s="272">
        <v>2171.4999999999991</v>
      </c>
      <c r="J141" s="272">
        <v>2208.0999999999995</v>
      </c>
      <c r="K141" s="272">
        <v>2215.6000000000004</v>
      </c>
      <c r="L141" s="272">
        <v>2226.3999999999996</v>
      </c>
      <c r="M141" s="273">
        <v>2204.8000000000002</v>
      </c>
      <c r="N141" s="273">
        <v>2186.5</v>
      </c>
      <c r="O141" s="273">
        <v>2481875</v>
      </c>
      <c r="P141" s="274">
        <v>-7.8056288478452066E-3</v>
      </c>
    </row>
    <row r="142" spans="1:16" ht="12.75" customHeight="1">
      <c r="A142" s="265">
        <v>132</v>
      </c>
      <c r="B142" s="278" t="s">
        <v>56</v>
      </c>
      <c r="C142" s="270" t="s">
        <v>183</v>
      </c>
      <c r="D142" s="271">
        <v>45260</v>
      </c>
      <c r="E142" s="270">
        <v>108616.35</v>
      </c>
      <c r="F142" s="270">
        <v>108869.36666666665</v>
      </c>
      <c r="G142" s="272">
        <v>108098.33333333331</v>
      </c>
      <c r="H142" s="272">
        <v>107580.31666666667</v>
      </c>
      <c r="I142" s="272">
        <v>106809.28333333333</v>
      </c>
      <c r="J142" s="272">
        <v>109387.3833333333</v>
      </c>
      <c r="K142" s="272">
        <v>110158.41666666666</v>
      </c>
      <c r="L142" s="272">
        <v>110676.43333333329</v>
      </c>
      <c r="M142" s="273">
        <v>109640.4</v>
      </c>
      <c r="N142" s="273">
        <v>108351.35</v>
      </c>
      <c r="O142" s="273">
        <v>44405</v>
      </c>
      <c r="P142" s="274">
        <v>-3.0246778772657787E-2</v>
      </c>
    </row>
    <row r="143" spans="1:16" ht="12.75" customHeight="1">
      <c r="A143" s="265">
        <v>133</v>
      </c>
      <c r="B143" s="278" t="s">
        <v>68</v>
      </c>
      <c r="C143" s="270" t="s">
        <v>184</v>
      </c>
      <c r="D143" s="271">
        <v>45260</v>
      </c>
      <c r="E143" s="270">
        <v>1316.3</v>
      </c>
      <c r="F143" s="270">
        <v>1322.9666666666665</v>
      </c>
      <c r="G143" s="272">
        <v>1306.133333333333</v>
      </c>
      <c r="H143" s="272">
        <v>1295.9666666666665</v>
      </c>
      <c r="I143" s="272">
        <v>1279.133333333333</v>
      </c>
      <c r="J143" s="272">
        <v>1333.133333333333</v>
      </c>
      <c r="K143" s="272">
        <v>1349.9666666666665</v>
      </c>
      <c r="L143" s="272">
        <v>1360.133333333333</v>
      </c>
      <c r="M143" s="273">
        <v>1339.8</v>
      </c>
      <c r="N143" s="273">
        <v>1312.8</v>
      </c>
      <c r="O143" s="273">
        <v>5328400</v>
      </c>
      <c r="P143" s="274">
        <v>5.5912806539509537E-2</v>
      </c>
    </row>
    <row r="144" spans="1:16" ht="12.75" customHeight="1">
      <c r="A144" s="265">
        <v>134</v>
      </c>
      <c r="B144" s="278" t="s">
        <v>132</v>
      </c>
      <c r="C144" s="270" t="s">
        <v>185</v>
      </c>
      <c r="D144" s="271">
        <v>45260</v>
      </c>
      <c r="E144" s="270">
        <v>89.6</v>
      </c>
      <c r="F144" s="270">
        <v>90.666666666666671</v>
      </c>
      <c r="G144" s="272">
        <v>87.433333333333337</v>
      </c>
      <c r="H144" s="272">
        <v>85.266666666666666</v>
      </c>
      <c r="I144" s="272">
        <v>82.033333333333331</v>
      </c>
      <c r="J144" s="272">
        <v>92.833333333333343</v>
      </c>
      <c r="K144" s="272">
        <v>96.066666666666663</v>
      </c>
      <c r="L144" s="272">
        <v>98.233333333333348</v>
      </c>
      <c r="M144" s="273">
        <v>93.9</v>
      </c>
      <c r="N144" s="273">
        <v>88.5</v>
      </c>
      <c r="O144" s="273">
        <v>69682500</v>
      </c>
      <c r="P144" s="274">
        <v>8.0725834593462831E-2</v>
      </c>
    </row>
    <row r="145" spans="1:16" ht="12.75" customHeight="1">
      <c r="A145" s="265">
        <v>135</v>
      </c>
      <c r="B145" s="278" t="s">
        <v>45</v>
      </c>
      <c r="C145" s="270" t="s">
        <v>186</v>
      </c>
      <c r="D145" s="271">
        <v>45260</v>
      </c>
      <c r="E145" s="270">
        <v>4569.55</v>
      </c>
      <c r="F145" s="270">
        <v>4544.2333333333336</v>
      </c>
      <c r="G145" s="272">
        <v>4486.1166666666668</v>
      </c>
      <c r="H145" s="272">
        <v>4402.6833333333334</v>
      </c>
      <c r="I145" s="272">
        <v>4344.5666666666666</v>
      </c>
      <c r="J145" s="272">
        <v>4627.666666666667</v>
      </c>
      <c r="K145" s="272">
        <v>4685.7833333333338</v>
      </c>
      <c r="L145" s="272">
        <v>4769.2166666666672</v>
      </c>
      <c r="M145" s="273">
        <v>4602.3500000000004</v>
      </c>
      <c r="N145" s="273">
        <v>4460.8</v>
      </c>
      <c r="O145" s="273">
        <v>1513650</v>
      </c>
      <c r="P145" s="274">
        <v>-2.9524908636276208E-2</v>
      </c>
    </row>
    <row r="146" spans="1:16" ht="12.75" customHeight="1">
      <c r="A146" s="265">
        <v>136</v>
      </c>
      <c r="B146" s="278" t="s">
        <v>39</v>
      </c>
      <c r="C146" s="270" t="s">
        <v>187</v>
      </c>
      <c r="D146" s="271">
        <v>45260</v>
      </c>
      <c r="E146" s="270">
        <v>3594.85</v>
      </c>
      <c r="F146" s="270">
        <v>3595.2833333333333</v>
      </c>
      <c r="G146" s="272">
        <v>3573.2166666666667</v>
      </c>
      <c r="H146" s="272">
        <v>3551.5833333333335</v>
      </c>
      <c r="I146" s="272">
        <v>3529.5166666666669</v>
      </c>
      <c r="J146" s="272">
        <v>3616.9166666666665</v>
      </c>
      <c r="K146" s="272">
        <v>3638.9833333333331</v>
      </c>
      <c r="L146" s="272">
        <v>3660.6166666666663</v>
      </c>
      <c r="M146" s="273">
        <v>3617.35</v>
      </c>
      <c r="N146" s="273">
        <v>3573.65</v>
      </c>
      <c r="O146" s="273">
        <v>952350</v>
      </c>
      <c r="P146" s="274">
        <v>-2.5137470542026708E-3</v>
      </c>
    </row>
    <row r="147" spans="1:16" ht="12.75" customHeight="1">
      <c r="A147" s="265">
        <v>137</v>
      </c>
      <c r="B147" s="278" t="s">
        <v>59</v>
      </c>
      <c r="C147" s="270" t="s">
        <v>188</v>
      </c>
      <c r="D147" s="271">
        <v>45260</v>
      </c>
      <c r="E147" s="270">
        <v>24353.7</v>
      </c>
      <c r="F147" s="270">
        <v>24384.033333333336</v>
      </c>
      <c r="G147" s="272">
        <v>24282.016666666674</v>
      </c>
      <c r="H147" s="272">
        <v>24210.333333333336</v>
      </c>
      <c r="I147" s="272">
        <v>24108.316666666673</v>
      </c>
      <c r="J147" s="272">
        <v>24455.716666666674</v>
      </c>
      <c r="K147" s="272">
        <v>24557.733333333337</v>
      </c>
      <c r="L147" s="272">
        <v>24629.416666666675</v>
      </c>
      <c r="M147" s="273">
        <v>24486.05</v>
      </c>
      <c r="N147" s="273">
        <v>24312.35</v>
      </c>
      <c r="O147" s="273">
        <v>325920</v>
      </c>
      <c r="P147" s="274">
        <v>1.3054830287206266E-2</v>
      </c>
    </row>
    <row r="148" spans="1:16" ht="12.75" customHeight="1">
      <c r="A148" s="265">
        <v>138</v>
      </c>
      <c r="B148" s="278" t="s">
        <v>132</v>
      </c>
      <c r="C148" s="270" t="s">
        <v>189</v>
      </c>
      <c r="D148" s="271">
        <v>45260</v>
      </c>
      <c r="E148" s="270">
        <v>163.75</v>
      </c>
      <c r="F148" s="270">
        <v>163.85</v>
      </c>
      <c r="G148" s="272">
        <v>162.04999999999998</v>
      </c>
      <c r="H148" s="272">
        <v>160.35</v>
      </c>
      <c r="I148" s="272">
        <v>158.54999999999998</v>
      </c>
      <c r="J148" s="272">
        <v>165.54999999999998</v>
      </c>
      <c r="K148" s="272">
        <v>167.35</v>
      </c>
      <c r="L148" s="272">
        <v>169.04999999999998</v>
      </c>
      <c r="M148" s="273">
        <v>165.65</v>
      </c>
      <c r="N148" s="273">
        <v>162.15</v>
      </c>
      <c r="O148" s="273">
        <v>86895000</v>
      </c>
      <c r="P148" s="274">
        <v>-8.8286623549943544E-3</v>
      </c>
    </row>
    <row r="149" spans="1:16" ht="12.75" customHeight="1">
      <c r="A149" s="265">
        <v>139</v>
      </c>
      <c r="B149" s="278" t="s">
        <v>190</v>
      </c>
      <c r="C149" s="270" t="s">
        <v>191</v>
      </c>
      <c r="D149" s="271">
        <v>45260</v>
      </c>
      <c r="E149" s="270">
        <v>238.7</v>
      </c>
      <c r="F149" s="270">
        <v>238.56666666666663</v>
      </c>
      <c r="G149" s="272">
        <v>236.78333333333327</v>
      </c>
      <c r="H149" s="272">
        <v>234.86666666666665</v>
      </c>
      <c r="I149" s="272">
        <v>233.08333333333329</v>
      </c>
      <c r="J149" s="272">
        <v>240.48333333333326</v>
      </c>
      <c r="K149" s="272">
        <v>242.26666666666662</v>
      </c>
      <c r="L149" s="272">
        <v>244.18333333333325</v>
      </c>
      <c r="M149" s="273">
        <v>240.35</v>
      </c>
      <c r="N149" s="273">
        <v>236.65</v>
      </c>
      <c r="O149" s="273">
        <v>75477000</v>
      </c>
      <c r="P149" s="274">
        <v>3.9542186596149081E-2</v>
      </c>
    </row>
    <row r="150" spans="1:16" ht="12.75" customHeight="1">
      <c r="A150" s="265">
        <v>140</v>
      </c>
      <c r="B150" s="278" t="s">
        <v>108</v>
      </c>
      <c r="C150" s="275" t="s">
        <v>192</v>
      </c>
      <c r="D150" s="271">
        <v>45260</v>
      </c>
      <c r="E150" s="270">
        <v>1262.95</v>
      </c>
      <c r="F150" s="270">
        <v>1254.1166666666668</v>
      </c>
      <c r="G150" s="272">
        <v>1237.8333333333335</v>
      </c>
      <c r="H150" s="272">
        <v>1212.7166666666667</v>
      </c>
      <c r="I150" s="272">
        <v>1196.4333333333334</v>
      </c>
      <c r="J150" s="272">
        <v>1279.2333333333336</v>
      </c>
      <c r="K150" s="272">
        <v>1295.5166666666669</v>
      </c>
      <c r="L150" s="272">
        <v>1320.6333333333337</v>
      </c>
      <c r="M150" s="273">
        <v>1270.4000000000001</v>
      </c>
      <c r="N150" s="273">
        <v>1229</v>
      </c>
      <c r="O150" s="273">
        <v>7263900</v>
      </c>
      <c r="P150" s="274">
        <v>-1.7608633910820789E-2</v>
      </c>
    </row>
    <row r="151" spans="1:16" ht="12.75" customHeight="1">
      <c r="A151" s="265">
        <v>141</v>
      </c>
      <c r="B151" s="278" t="s">
        <v>87</v>
      </c>
      <c r="C151" s="277" t="s">
        <v>193</v>
      </c>
      <c r="D151" s="271">
        <v>45260</v>
      </c>
      <c r="E151" s="270">
        <v>4077.4</v>
      </c>
      <c r="F151" s="270">
        <v>4082.5166666666664</v>
      </c>
      <c r="G151" s="272">
        <v>4050.8833333333332</v>
      </c>
      <c r="H151" s="272">
        <v>4024.3666666666668</v>
      </c>
      <c r="I151" s="272">
        <v>3992.7333333333336</v>
      </c>
      <c r="J151" s="272">
        <v>4109.0333333333328</v>
      </c>
      <c r="K151" s="272">
        <v>4140.6666666666661</v>
      </c>
      <c r="L151" s="272">
        <v>4167.1833333333325</v>
      </c>
      <c r="M151" s="273">
        <v>4114.1499999999996</v>
      </c>
      <c r="N151" s="273">
        <v>4056</v>
      </c>
      <c r="O151" s="273">
        <v>279800</v>
      </c>
      <c r="P151" s="274">
        <v>-1.6865776528460996E-2</v>
      </c>
    </row>
    <row r="152" spans="1:16" ht="12.75" customHeight="1">
      <c r="A152" s="265">
        <v>142</v>
      </c>
      <c r="B152" s="278" t="s">
        <v>84</v>
      </c>
      <c r="C152" s="270" t="s">
        <v>194</v>
      </c>
      <c r="D152" s="271">
        <v>45260</v>
      </c>
      <c r="E152" s="270">
        <v>192.75</v>
      </c>
      <c r="F152" s="270">
        <v>193.66666666666666</v>
      </c>
      <c r="G152" s="272">
        <v>191.5333333333333</v>
      </c>
      <c r="H152" s="272">
        <v>190.31666666666663</v>
      </c>
      <c r="I152" s="272">
        <v>188.18333333333328</v>
      </c>
      <c r="J152" s="272">
        <v>194.88333333333333</v>
      </c>
      <c r="K152" s="272">
        <v>197.01666666666671</v>
      </c>
      <c r="L152" s="272">
        <v>198.23333333333335</v>
      </c>
      <c r="M152" s="273">
        <v>195.8</v>
      </c>
      <c r="N152" s="273">
        <v>192.45</v>
      </c>
      <c r="O152" s="273">
        <v>38831100</v>
      </c>
      <c r="P152" s="274">
        <v>-1.8394160583941607E-2</v>
      </c>
    </row>
    <row r="153" spans="1:16" ht="12.75" customHeight="1">
      <c r="A153" s="265">
        <v>143</v>
      </c>
      <c r="B153" s="278" t="s">
        <v>47</v>
      </c>
      <c r="C153" s="270" t="s">
        <v>195</v>
      </c>
      <c r="D153" s="271">
        <v>45260</v>
      </c>
      <c r="E153" s="270">
        <v>37760.949999999997</v>
      </c>
      <c r="F153" s="270">
        <v>37995.283333333333</v>
      </c>
      <c r="G153" s="272">
        <v>37090.866666666669</v>
      </c>
      <c r="H153" s="272">
        <v>36420.783333333333</v>
      </c>
      <c r="I153" s="272">
        <v>35516.366666666669</v>
      </c>
      <c r="J153" s="272">
        <v>38665.366666666669</v>
      </c>
      <c r="K153" s="272">
        <v>39569.78333333334</v>
      </c>
      <c r="L153" s="272">
        <v>40239.866666666669</v>
      </c>
      <c r="M153" s="273">
        <v>38899.699999999997</v>
      </c>
      <c r="N153" s="273">
        <v>37325.199999999997</v>
      </c>
      <c r="O153" s="273">
        <v>130965</v>
      </c>
      <c r="P153" s="274">
        <v>-0.12215966217574904</v>
      </c>
    </row>
    <row r="154" spans="1:16" ht="12.75" customHeight="1">
      <c r="A154" s="265">
        <v>144</v>
      </c>
      <c r="B154" s="278" t="s">
        <v>43</v>
      </c>
      <c r="C154" s="270" t="s">
        <v>196</v>
      </c>
      <c r="D154" s="271">
        <v>45260</v>
      </c>
      <c r="E154" s="270">
        <v>989.45</v>
      </c>
      <c r="F154" s="270">
        <v>992.13333333333333</v>
      </c>
      <c r="G154" s="272">
        <v>981.9666666666667</v>
      </c>
      <c r="H154" s="272">
        <v>974.48333333333335</v>
      </c>
      <c r="I154" s="272">
        <v>964.31666666666672</v>
      </c>
      <c r="J154" s="272">
        <v>999.61666666666667</v>
      </c>
      <c r="K154" s="272">
        <v>1009.7833333333334</v>
      </c>
      <c r="L154" s="272">
        <v>1017.2666666666667</v>
      </c>
      <c r="M154" s="273">
        <v>1002.3</v>
      </c>
      <c r="N154" s="273">
        <v>984.65</v>
      </c>
      <c r="O154" s="273">
        <v>10031250</v>
      </c>
      <c r="P154" s="274">
        <v>2.5061312078479461E-2</v>
      </c>
    </row>
    <row r="155" spans="1:16" ht="12.75" customHeight="1">
      <c r="A155" s="265">
        <v>145</v>
      </c>
      <c r="B155" s="278" t="s">
        <v>87</v>
      </c>
      <c r="C155" s="275" t="s">
        <v>197</v>
      </c>
      <c r="D155" s="271">
        <v>45260</v>
      </c>
      <c r="E155" s="270">
        <v>6304.25</v>
      </c>
      <c r="F155" s="270">
        <v>6289.5</v>
      </c>
      <c r="G155" s="272">
        <v>6266.2</v>
      </c>
      <c r="H155" s="272">
        <v>6228.15</v>
      </c>
      <c r="I155" s="272">
        <v>6204.8499999999995</v>
      </c>
      <c r="J155" s="272">
        <v>6327.55</v>
      </c>
      <c r="K155" s="272">
        <v>6350.8499999999995</v>
      </c>
      <c r="L155" s="272">
        <v>6388.9000000000005</v>
      </c>
      <c r="M155" s="273">
        <v>6312.8</v>
      </c>
      <c r="N155" s="273">
        <v>6251.45</v>
      </c>
      <c r="O155" s="273">
        <v>1544775</v>
      </c>
      <c r="P155" s="274">
        <v>2.0225869299607041E-2</v>
      </c>
    </row>
    <row r="156" spans="1:16" ht="12.75" customHeight="1">
      <c r="A156" s="265">
        <v>146</v>
      </c>
      <c r="B156" s="278" t="s">
        <v>84</v>
      </c>
      <c r="C156" s="270" t="s">
        <v>198</v>
      </c>
      <c r="D156" s="271">
        <v>45260</v>
      </c>
      <c r="E156" s="270">
        <v>200.9</v>
      </c>
      <c r="F156" s="270">
        <v>201.29999999999998</v>
      </c>
      <c r="G156" s="272">
        <v>199.19999999999996</v>
      </c>
      <c r="H156" s="272">
        <v>197.49999999999997</v>
      </c>
      <c r="I156" s="272">
        <v>195.39999999999995</v>
      </c>
      <c r="J156" s="272">
        <v>202.99999999999997</v>
      </c>
      <c r="K156" s="272">
        <v>205.1</v>
      </c>
      <c r="L156" s="272">
        <v>206.79999999999998</v>
      </c>
      <c r="M156" s="273">
        <v>203.4</v>
      </c>
      <c r="N156" s="273">
        <v>199.6</v>
      </c>
      <c r="O156" s="273">
        <v>43914000</v>
      </c>
      <c r="P156" s="274">
        <v>1.188994884556892E-2</v>
      </c>
    </row>
    <row r="157" spans="1:16" ht="12.75" customHeight="1">
      <c r="A157" s="265">
        <v>147</v>
      </c>
      <c r="B157" s="278" t="s">
        <v>68</v>
      </c>
      <c r="C157" s="270" t="s">
        <v>199</v>
      </c>
      <c r="D157" s="271">
        <v>45260</v>
      </c>
      <c r="E157" s="270">
        <v>274.14999999999998</v>
      </c>
      <c r="F157" s="270">
        <v>271.2</v>
      </c>
      <c r="G157" s="272">
        <v>264.89999999999998</v>
      </c>
      <c r="H157" s="272">
        <v>255.64999999999998</v>
      </c>
      <c r="I157" s="272">
        <v>249.34999999999997</v>
      </c>
      <c r="J157" s="272">
        <v>280.45</v>
      </c>
      <c r="K157" s="272">
        <v>286.75000000000006</v>
      </c>
      <c r="L157" s="272">
        <v>296</v>
      </c>
      <c r="M157" s="273">
        <v>277.5</v>
      </c>
      <c r="N157" s="273">
        <v>261.95</v>
      </c>
      <c r="O157" s="273">
        <v>65018625</v>
      </c>
      <c r="P157" s="274">
        <v>7.0498915401301515E-2</v>
      </c>
    </row>
    <row r="158" spans="1:16" ht="12.75" customHeight="1">
      <c r="A158" s="265">
        <v>148</v>
      </c>
      <c r="B158" s="278" t="s">
        <v>59</v>
      </c>
      <c r="C158" s="270" t="s">
        <v>200</v>
      </c>
      <c r="D158" s="271">
        <v>45260</v>
      </c>
      <c r="E158" s="270">
        <v>2471</v>
      </c>
      <c r="F158" s="270">
        <v>2480.0833333333335</v>
      </c>
      <c r="G158" s="272">
        <v>2451.166666666667</v>
      </c>
      <c r="H158" s="272">
        <v>2431.3333333333335</v>
      </c>
      <c r="I158" s="272">
        <v>2402.416666666667</v>
      </c>
      <c r="J158" s="272">
        <v>2499.916666666667</v>
      </c>
      <c r="K158" s="272">
        <v>2528.8333333333339</v>
      </c>
      <c r="L158" s="272">
        <v>2548.666666666667</v>
      </c>
      <c r="M158" s="273">
        <v>2509</v>
      </c>
      <c r="N158" s="273">
        <v>2460.25</v>
      </c>
      <c r="O158" s="273">
        <v>2628750</v>
      </c>
      <c r="P158" s="274">
        <v>-5.2190373174689018E-2</v>
      </c>
    </row>
    <row r="159" spans="1:16" ht="12.75" customHeight="1">
      <c r="A159" s="265">
        <v>149</v>
      </c>
      <c r="B159" s="278" t="s">
        <v>39</v>
      </c>
      <c r="C159" s="270" t="s">
        <v>201</v>
      </c>
      <c r="D159" s="271">
        <v>45260</v>
      </c>
      <c r="E159" s="270">
        <v>3657.15</v>
      </c>
      <c r="F159" s="270">
        <v>3655.9</v>
      </c>
      <c r="G159" s="272">
        <v>3563.25</v>
      </c>
      <c r="H159" s="272">
        <v>3469.35</v>
      </c>
      <c r="I159" s="272">
        <v>3376.7</v>
      </c>
      <c r="J159" s="272">
        <v>3749.8</v>
      </c>
      <c r="K159" s="272">
        <v>3842.4500000000007</v>
      </c>
      <c r="L159" s="272">
        <v>3936.3500000000004</v>
      </c>
      <c r="M159" s="273">
        <v>3748.55</v>
      </c>
      <c r="N159" s="273">
        <v>3562</v>
      </c>
      <c r="O159" s="273">
        <v>2647500</v>
      </c>
      <c r="P159" s="274">
        <v>-4.0152270461343245E-2</v>
      </c>
    </row>
    <row r="160" spans="1:16" ht="12.75" customHeight="1">
      <c r="A160" s="265">
        <v>150</v>
      </c>
      <c r="B160" s="278" t="s">
        <v>63</v>
      </c>
      <c r="C160" s="270" t="s">
        <v>202</v>
      </c>
      <c r="D160" s="271">
        <v>45260</v>
      </c>
      <c r="E160" s="270">
        <v>76.3</v>
      </c>
      <c r="F160" s="270">
        <v>76.38333333333334</v>
      </c>
      <c r="G160" s="272">
        <v>75.816666666666677</v>
      </c>
      <c r="H160" s="272">
        <v>75.333333333333343</v>
      </c>
      <c r="I160" s="272">
        <v>74.76666666666668</v>
      </c>
      <c r="J160" s="272">
        <v>76.866666666666674</v>
      </c>
      <c r="K160" s="272">
        <v>77.433333333333337</v>
      </c>
      <c r="L160" s="272">
        <v>77.916666666666671</v>
      </c>
      <c r="M160" s="273">
        <v>76.95</v>
      </c>
      <c r="N160" s="273">
        <v>75.900000000000006</v>
      </c>
      <c r="O160" s="273">
        <v>286000000</v>
      </c>
      <c r="P160" s="274">
        <v>-1.0079193664506839E-2</v>
      </c>
    </row>
    <row r="161" spans="1:16" ht="12.75" customHeight="1">
      <c r="A161" s="265">
        <v>151</v>
      </c>
      <c r="B161" s="278" t="s">
        <v>45</v>
      </c>
      <c r="C161" s="277" t="s">
        <v>203</v>
      </c>
      <c r="D161" s="271">
        <v>45260</v>
      </c>
      <c r="E161" s="270">
        <v>5149.2</v>
      </c>
      <c r="F161" s="270">
        <v>5153.1500000000005</v>
      </c>
      <c r="G161" s="272">
        <v>5133.3000000000011</v>
      </c>
      <c r="H161" s="272">
        <v>5117.4000000000005</v>
      </c>
      <c r="I161" s="272">
        <v>5097.5500000000011</v>
      </c>
      <c r="J161" s="272">
        <v>5169.0500000000011</v>
      </c>
      <c r="K161" s="272">
        <v>5188.9000000000015</v>
      </c>
      <c r="L161" s="272">
        <v>5204.8000000000011</v>
      </c>
      <c r="M161" s="273">
        <v>5173</v>
      </c>
      <c r="N161" s="273">
        <v>5137.25</v>
      </c>
      <c r="O161" s="273">
        <v>3050900</v>
      </c>
      <c r="P161" s="274">
        <v>1.8717982398528833E-3</v>
      </c>
    </row>
    <row r="162" spans="1:16" ht="12.75" customHeight="1">
      <c r="A162" s="265">
        <v>152</v>
      </c>
      <c r="B162" s="278" t="s">
        <v>190</v>
      </c>
      <c r="C162" s="270" t="s">
        <v>204</v>
      </c>
      <c r="D162" s="271">
        <v>45260</v>
      </c>
      <c r="E162" s="270">
        <v>206.9</v>
      </c>
      <c r="F162" s="270">
        <v>205.9</v>
      </c>
      <c r="G162" s="272">
        <v>204.20000000000002</v>
      </c>
      <c r="H162" s="272">
        <v>201.5</v>
      </c>
      <c r="I162" s="272">
        <v>199.8</v>
      </c>
      <c r="J162" s="272">
        <v>208.60000000000002</v>
      </c>
      <c r="K162" s="272">
        <v>210.3</v>
      </c>
      <c r="L162" s="272">
        <v>213.00000000000003</v>
      </c>
      <c r="M162" s="273">
        <v>207.6</v>
      </c>
      <c r="N162" s="273">
        <v>203.2</v>
      </c>
      <c r="O162" s="273">
        <v>51771600</v>
      </c>
      <c r="P162" s="274">
        <v>5.471213788045471E-2</v>
      </c>
    </row>
    <row r="163" spans="1:16" ht="12.75" customHeight="1">
      <c r="A163" s="265">
        <v>153</v>
      </c>
      <c r="B163" s="278" t="s">
        <v>205</v>
      </c>
      <c r="C163" s="270" t="s">
        <v>206</v>
      </c>
      <c r="D163" s="271">
        <v>45260</v>
      </c>
      <c r="E163" s="270">
        <v>1668.4</v>
      </c>
      <c r="F163" s="270">
        <v>1669.5</v>
      </c>
      <c r="G163" s="272">
        <v>1659.15</v>
      </c>
      <c r="H163" s="272">
        <v>1649.9</v>
      </c>
      <c r="I163" s="272">
        <v>1639.5500000000002</v>
      </c>
      <c r="J163" s="272">
        <v>1678.75</v>
      </c>
      <c r="K163" s="272">
        <v>1689.1</v>
      </c>
      <c r="L163" s="272">
        <v>1698.35</v>
      </c>
      <c r="M163" s="273">
        <v>1679.85</v>
      </c>
      <c r="N163" s="273">
        <v>1660.25</v>
      </c>
      <c r="O163" s="273">
        <v>6128199</v>
      </c>
      <c r="P163" s="274">
        <v>-1.3927576601671309E-3</v>
      </c>
    </row>
    <row r="164" spans="1:16" ht="12.75" customHeight="1">
      <c r="A164" s="265">
        <v>154</v>
      </c>
      <c r="B164" s="278" t="s">
        <v>49</v>
      </c>
      <c r="C164" s="270" t="s">
        <v>208</v>
      </c>
      <c r="D164" s="271">
        <v>45260</v>
      </c>
      <c r="E164" s="270">
        <v>1028.0999999999999</v>
      </c>
      <c r="F164" s="270">
        <v>1024.6833333333334</v>
      </c>
      <c r="G164" s="272">
        <v>1004.4166666666667</v>
      </c>
      <c r="H164" s="272">
        <v>980.73333333333335</v>
      </c>
      <c r="I164" s="272">
        <v>960.4666666666667</v>
      </c>
      <c r="J164" s="272">
        <v>1048.3666666666668</v>
      </c>
      <c r="K164" s="272">
        <v>1068.6333333333332</v>
      </c>
      <c r="L164" s="272">
        <v>1092.3166666666668</v>
      </c>
      <c r="M164" s="273">
        <v>1044.95</v>
      </c>
      <c r="N164" s="273">
        <v>1001</v>
      </c>
      <c r="O164" s="273">
        <v>4350300</v>
      </c>
      <c r="P164" s="274">
        <v>0.309956488354236</v>
      </c>
    </row>
    <row r="165" spans="1:16" ht="12.75" customHeight="1">
      <c r="A165" s="265">
        <v>155</v>
      </c>
      <c r="B165" s="278" t="s">
        <v>63</v>
      </c>
      <c r="C165" s="270" t="s">
        <v>209</v>
      </c>
      <c r="D165" s="271">
        <v>45260</v>
      </c>
      <c r="E165" s="270">
        <v>240.9</v>
      </c>
      <c r="F165" s="270">
        <v>242.28333333333333</v>
      </c>
      <c r="G165" s="272">
        <v>238.86666666666667</v>
      </c>
      <c r="H165" s="272">
        <v>236.83333333333334</v>
      </c>
      <c r="I165" s="272">
        <v>233.41666666666669</v>
      </c>
      <c r="J165" s="272">
        <v>244.31666666666666</v>
      </c>
      <c r="K165" s="272">
        <v>247.73333333333335</v>
      </c>
      <c r="L165" s="272">
        <v>249.76666666666665</v>
      </c>
      <c r="M165" s="273">
        <v>245.7</v>
      </c>
      <c r="N165" s="273">
        <v>240.25</v>
      </c>
      <c r="O165" s="273">
        <v>45895000</v>
      </c>
      <c r="P165" s="274">
        <v>-8.4260559576536682E-3</v>
      </c>
    </row>
    <row r="166" spans="1:16" ht="12.75" customHeight="1">
      <c r="A166" s="265">
        <v>156</v>
      </c>
      <c r="B166" s="278" t="s">
        <v>190</v>
      </c>
      <c r="C166" s="270" t="s">
        <v>210</v>
      </c>
      <c r="D166" s="271">
        <v>45260</v>
      </c>
      <c r="E166" s="270">
        <v>316.2</v>
      </c>
      <c r="F166" s="270">
        <v>314.55</v>
      </c>
      <c r="G166" s="272">
        <v>309.35000000000002</v>
      </c>
      <c r="H166" s="272">
        <v>302.5</v>
      </c>
      <c r="I166" s="272">
        <v>297.3</v>
      </c>
      <c r="J166" s="272">
        <v>321.40000000000003</v>
      </c>
      <c r="K166" s="272">
        <v>326.59999999999997</v>
      </c>
      <c r="L166" s="272">
        <v>333.45000000000005</v>
      </c>
      <c r="M166" s="273">
        <v>319.75</v>
      </c>
      <c r="N166" s="273">
        <v>307.7</v>
      </c>
      <c r="O166" s="273">
        <v>57528000</v>
      </c>
      <c r="P166" s="274">
        <v>1.2852565231170112E-2</v>
      </c>
    </row>
    <row r="167" spans="1:16" ht="12.75" customHeight="1">
      <c r="A167" s="265">
        <v>157</v>
      </c>
      <c r="B167" s="278" t="s">
        <v>84</v>
      </c>
      <c r="C167" s="270" t="s">
        <v>211</v>
      </c>
      <c r="D167" s="271">
        <v>45260</v>
      </c>
      <c r="E167" s="270">
        <v>2322.4499999999998</v>
      </c>
      <c r="F167" s="270">
        <v>2327.7000000000003</v>
      </c>
      <c r="G167" s="272">
        <v>2311.9000000000005</v>
      </c>
      <c r="H167" s="272">
        <v>2301.3500000000004</v>
      </c>
      <c r="I167" s="272">
        <v>2285.5500000000006</v>
      </c>
      <c r="J167" s="272">
        <v>2338.2500000000005</v>
      </c>
      <c r="K167" s="272">
        <v>2354.0500000000006</v>
      </c>
      <c r="L167" s="272">
        <v>2364.6000000000004</v>
      </c>
      <c r="M167" s="273">
        <v>2343.5</v>
      </c>
      <c r="N167" s="273">
        <v>2317.15</v>
      </c>
      <c r="O167" s="273">
        <v>45604000</v>
      </c>
      <c r="P167" s="274">
        <v>2.0800340236934733E-2</v>
      </c>
    </row>
    <row r="168" spans="1:16" ht="12.75" customHeight="1">
      <c r="A168" s="265">
        <v>158</v>
      </c>
      <c r="B168" s="278" t="s">
        <v>132</v>
      </c>
      <c r="C168" s="270" t="s">
        <v>212</v>
      </c>
      <c r="D168" s="271">
        <v>45260</v>
      </c>
      <c r="E168" s="270">
        <v>87.45</v>
      </c>
      <c r="F168" s="270">
        <v>87.283333333333346</v>
      </c>
      <c r="G168" s="272">
        <v>86.616666666666688</v>
      </c>
      <c r="H168" s="272">
        <v>85.783333333333346</v>
      </c>
      <c r="I168" s="272">
        <v>85.116666666666688</v>
      </c>
      <c r="J168" s="272">
        <v>88.116666666666688</v>
      </c>
      <c r="K168" s="272">
        <v>88.783333333333346</v>
      </c>
      <c r="L168" s="272">
        <v>89.616666666666688</v>
      </c>
      <c r="M168" s="273">
        <v>87.95</v>
      </c>
      <c r="N168" s="273">
        <v>86.45</v>
      </c>
      <c r="O168" s="273">
        <v>138520000</v>
      </c>
      <c r="P168" s="274">
        <v>3.31145584725537E-2</v>
      </c>
    </row>
    <row r="169" spans="1:16" ht="12.75" customHeight="1">
      <c r="A169" s="265">
        <v>159</v>
      </c>
      <c r="B169" s="278" t="s">
        <v>63</v>
      </c>
      <c r="C169" s="275" t="s">
        <v>213</v>
      </c>
      <c r="D169" s="271">
        <v>45260</v>
      </c>
      <c r="E169" s="270">
        <v>753.5</v>
      </c>
      <c r="F169" s="270">
        <v>753.9666666666667</v>
      </c>
      <c r="G169" s="272">
        <v>750.53333333333342</v>
      </c>
      <c r="H169" s="272">
        <v>747.56666666666672</v>
      </c>
      <c r="I169" s="272">
        <v>744.13333333333344</v>
      </c>
      <c r="J169" s="272">
        <v>756.93333333333339</v>
      </c>
      <c r="K169" s="272">
        <v>760.36666666666679</v>
      </c>
      <c r="L169" s="272">
        <v>763.33333333333337</v>
      </c>
      <c r="M169" s="273">
        <v>757.4</v>
      </c>
      <c r="N169" s="273">
        <v>751</v>
      </c>
      <c r="O169" s="273">
        <v>11322400</v>
      </c>
      <c r="P169" s="274">
        <v>-1.5717365602614924E-2</v>
      </c>
    </row>
    <row r="170" spans="1:16" ht="12.75" customHeight="1">
      <c r="A170" s="265">
        <v>160</v>
      </c>
      <c r="B170" s="278" t="s">
        <v>68</v>
      </c>
      <c r="C170" s="270" t="s">
        <v>214</v>
      </c>
      <c r="D170" s="271">
        <v>45260</v>
      </c>
      <c r="E170" s="270">
        <v>1354</v>
      </c>
      <c r="F170" s="270">
        <v>1350.05</v>
      </c>
      <c r="G170" s="272">
        <v>1344.35</v>
      </c>
      <c r="H170" s="272">
        <v>1334.7</v>
      </c>
      <c r="I170" s="272">
        <v>1329</v>
      </c>
      <c r="J170" s="272">
        <v>1359.6999999999998</v>
      </c>
      <c r="K170" s="272">
        <v>1365.4</v>
      </c>
      <c r="L170" s="272">
        <v>1375.0499999999997</v>
      </c>
      <c r="M170" s="273">
        <v>1355.75</v>
      </c>
      <c r="N170" s="273">
        <v>1340.4</v>
      </c>
      <c r="O170" s="273">
        <v>5829750</v>
      </c>
      <c r="P170" s="274">
        <v>-1.1320274739252099E-2</v>
      </c>
    </row>
    <row r="171" spans="1:16" ht="12.75" customHeight="1">
      <c r="A171" s="265">
        <v>161</v>
      </c>
      <c r="B171" s="278" t="s">
        <v>63</v>
      </c>
      <c r="C171" s="270" t="s">
        <v>215</v>
      </c>
      <c r="D171" s="271">
        <v>45260</v>
      </c>
      <c r="E171" s="270">
        <v>581.15</v>
      </c>
      <c r="F171" s="270">
        <v>581.63333333333333</v>
      </c>
      <c r="G171" s="272">
        <v>578.76666666666665</v>
      </c>
      <c r="H171" s="272">
        <v>576.38333333333333</v>
      </c>
      <c r="I171" s="272">
        <v>573.51666666666665</v>
      </c>
      <c r="J171" s="272">
        <v>584.01666666666665</v>
      </c>
      <c r="K171" s="272">
        <v>586.88333333333321</v>
      </c>
      <c r="L171" s="272">
        <v>589.26666666666665</v>
      </c>
      <c r="M171" s="273">
        <v>584.5</v>
      </c>
      <c r="N171" s="273">
        <v>579.25</v>
      </c>
      <c r="O171" s="273">
        <v>89202000</v>
      </c>
      <c r="P171" s="274">
        <v>7.3516956330250361E-3</v>
      </c>
    </row>
    <row r="172" spans="1:16" ht="12.75" customHeight="1">
      <c r="A172" s="265">
        <v>162</v>
      </c>
      <c r="B172" s="278" t="s">
        <v>49</v>
      </c>
      <c r="C172" s="270" t="s">
        <v>216</v>
      </c>
      <c r="D172" s="271">
        <v>45260</v>
      </c>
      <c r="E172" s="270">
        <v>26087.4</v>
      </c>
      <c r="F172" s="270">
        <v>26177.916666666668</v>
      </c>
      <c r="G172" s="272">
        <v>25911.883333333335</v>
      </c>
      <c r="H172" s="272">
        <v>25736.366666666669</v>
      </c>
      <c r="I172" s="272">
        <v>25470.333333333336</v>
      </c>
      <c r="J172" s="272">
        <v>26353.433333333334</v>
      </c>
      <c r="K172" s="272">
        <v>26619.466666666667</v>
      </c>
      <c r="L172" s="272">
        <v>26794.983333333334</v>
      </c>
      <c r="M172" s="273">
        <v>26443.95</v>
      </c>
      <c r="N172" s="273">
        <v>26002.400000000001</v>
      </c>
      <c r="O172" s="273">
        <v>194375</v>
      </c>
      <c r="P172" s="274">
        <v>2.1413557540725169E-2</v>
      </c>
    </row>
    <row r="173" spans="1:16" ht="12.75" customHeight="1">
      <c r="A173" s="265">
        <v>163</v>
      </c>
      <c r="B173" s="278" t="s">
        <v>41</v>
      </c>
      <c r="C173" s="270" t="s">
        <v>217</v>
      </c>
      <c r="D173" s="271">
        <v>45260</v>
      </c>
      <c r="E173" s="270">
        <v>3404.55</v>
      </c>
      <c r="F173" s="270">
        <v>3422.25</v>
      </c>
      <c r="G173" s="272">
        <v>3375.45</v>
      </c>
      <c r="H173" s="272">
        <v>3346.35</v>
      </c>
      <c r="I173" s="272">
        <v>3299.5499999999997</v>
      </c>
      <c r="J173" s="272">
        <v>3451.35</v>
      </c>
      <c r="K173" s="272">
        <v>3498.15</v>
      </c>
      <c r="L173" s="272">
        <v>3527.25</v>
      </c>
      <c r="M173" s="273">
        <v>3469.05</v>
      </c>
      <c r="N173" s="273">
        <v>3393.15</v>
      </c>
      <c r="O173" s="273">
        <v>2847475</v>
      </c>
      <c r="P173" s="274">
        <v>2.4437408933100681E-2</v>
      </c>
    </row>
    <row r="174" spans="1:16" ht="12.75" customHeight="1">
      <c r="A174" s="265">
        <v>164</v>
      </c>
      <c r="B174" s="278" t="s">
        <v>47</v>
      </c>
      <c r="C174" s="270" t="s">
        <v>218</v>
      </c>
      <c r="D174" s="271">
        <v>45260</v>
      </c>
      <c r="E174" s="270">
        <v>2344.9</v>
      </c>
      <c r="F174" s="270">
        <v>2346.9666666666667</v>
      </c>
      <c r="G174" s="272">
        <v>2332.9333333333334</v>
      </c>
      <c r="H174" s="272">
        <v>2320.9666666666667</v>
      </c>
      <c r="I174" s="272">
        <v>2306.9333333333334</v>
      </c>
      <c r="J174" s="272">
        <v>2358.9333333333334</v>
      </c>
      <c r="K174" s="272">
        <v>2372.9666666666672</v>
      </c>
      <c r="L174" s="272">
        <v>2384.9333333333334</v>
      </c>
      <c r="M174" s="273">
        <v>2361</v>
      </c>
      <c r="N174" s="273">
        <v>2335</v>
      </c>
      <c r="O174" s="273">
        <v>3625125</v>
      </c>
      <c r="P174" s="274">
        <v>-4.0181331135380177E-3</v>
      </c>
    </row>
    <row r="175" spans="1:16" ht="12.75" customHeight="1">
      <c r="A175" s="265">
        <v>165</v>
      </c>
      <c r="B175" s="278" t="s">
        <v>68</v>
      </c>
      <c r="C175" s="270" t="s">
        <v>219</v>
      </c>
      <c r="D175" s="271">
        <v>45260</v>
      </c>
      <c r="E175" s="270">
        <v>1953.25</v>
      </c>
      <c r="F175" s="270">
        <v>1961.2666666666667</v>
      </c>
      <c r="G175" s="272">
        <v>1941.6333333333332</v>
      </c>
      <c r="H175" s="272">
        <v>1930.0166666666667</v>
      </c>
      <c r="I175" s="272">
        <v>1910.3833333333332</v>
      </c>
      <c r="J175" s="272">
        <v>1972.8833333333332</v>
      </c>
      <c r="K175" s="272">
        <v>1992.5166666666669</v>
      </c>
      <c r="L175" s="272">
        <v>2004.1333333333332</v>
      </c>
      <c r="M175" s="273">
        <v>1980.9</v>
      </c>
      <c r="N175" s="273">
        <v>1949.65</v>
      </c>
      <c r="O175" s="273">
        <v>7363200</v>
      </c>
      <c r="P175" s="274">
        <v>3.4476945123493218E-2</v>
      </c>
    </row>
    <row r="176" spans="1:16" ht="12.75" customHeight="1">
      <c r="A176" s="265">
        <v>166</v>
      </c>
      <c r="B176" s="278" t="s">
        <v>43</v>
      </c>
      <c r="C176" s="270" t="s">
        <v>220</v>
      </c>
      <c r="D176" s="271">
        <v>45260</v>
      </c>
      <c r="E176" s="270">
        <v>1179.5</v>
      </c>
      <c r="F176" s="270">
        <v>1178.4333333333332</v>
      </c>
      <c r="G176" s="272">
        <v>1172.4166666666663</v>
      </c>
      <c r="H176" s="272">
        <v>1165.333333333333</v>
      </c>
      <c r="I176" s="272">
        <v>1159.3166666666662</v>
      </c>
      <c r="J176" s="272">
        <v>1185.5166666666664</v>
      </c>
      <c r="K176" s="272">
        <v>1191.5333333333333</v>
      </c>
      <c r="L176" s="272">
        <v>1198.6166666666666</v>
      </c>
      <c r="M176" s="273">
        <v>1184.45</v>
      </c>
      <c r="N176" s="273">
        <v>1171.3499999999999</v>
      </c>
      <c r="O176" s="273">
        <v>22409100</v>
      </c>
      <c r="P176" s="274">
        <v>-4.1993281075027996E-3</v>
      </c>
    </row>
    <row r="177" spans="1:16" ht="12.75" customHeight="1">
      <c r="A177" s="265">
        <v>167</v>
      </c>
      <c r="B177" s="278" t="s">
        <v>205</v>
      </c>
      <c r="C177" s="270" t="s">
        <v>221</v>
      </c>
      <c r="D177" s="271">
        <v>45260</v>
      </c>
      <c r="E177" s="270">
        <v>651.85</v>
      </c>
      <c r="F177" s="270">
        <v>652.9</v>
      </c>
      <c r="G177" s="272">
        <v>648.54999999999995</v>
      </c>
      <c r="H177" s="272">
        <v>645.25</v>
      </c>
      <c r="I177" s="272">
        <v>640.9</v>
      </c>
      <c r="J177" s="272">
        <v>656.19999999999993</v>
      </c>
      <c r="K177" s="272">
        <v>660.55000000000007</v>
      </c>
      <c r="L177" s="272">
        <v>663.84999999999991</v>
      </c>
      <c r="M177" s="273">
        <v>657.25</v>
      </c>
      <c r="N177" s="273">
        <v>649.6</v>
      </c>
      <c r="O177" s="273">
        <v>8241000</v>
      </c>
      <c r="P177" s="274">
        <v>-1.6469745793054064E-2</v>
      </c>
    </row>
    <row r="178" spans="1:16" ht="12.75" customHeight="1">
      <c r="A178" s="265">
        <v>168</v>
      </c>
      <c r="B178" s="278" t="s">
        <v>43</v>
      </c>
      <c r="C178" s="277" t="s">
        <v>222</v>
      </c>
      <c r="D178" s="271">
        <v>45260</v>
      </c>
      <c r="E178" s="270">
        <v>725.05</v>
      </c>
      <c r="F178" s="270">
        <v>724.25</v>
      </c>
      <c r="G178" s="272">
        <v>720.15</v>
      </c>
      <c r="H178" s="272">
        <v>715.25</v>
      </c>
      <c r="I178" s="272">
        <v>711.15</v>
      </c>
      <c r="J178" s="272">
        <v>729.15</v>
      </c>
      <c r="K178" s="272">
        <v>733.24999999999989</v>
      </c>
      <c r="L178" s="272">
        <v>738.15</v>
      </c>
      <c r="M178" s="273">
        <v>728.35</v>
      </c>
      <c r="N178" s="273">
        <v>719.35</v>
      </c>
      <c r="O178" s="273">
        <v>3770000</v>
      </c>
      <c r="P178" s="274">
        <v>-1.950585175552666E-2</v>
      </c>
    </row>
    <row r="179" spans="1:16" ht="12.75" customHeight="1">
      <c r="A179" s="265">
        <v>169</v>
      </c>
      <c r="B179" s="278" t="s">
        <v>39</v>
      </c>
      <c r="C179" s="270" t="s">
        <v>223</v>
      </c>
      <c r="D179" s="271">
        <v>45260</v>
      </c>
      <c r="E179" s="270">
        <v>951.55</v>
      </c>
      <c r="F179" s="270">
        <v>951.85</v>
      </c>
      <c r="G179" s="272">
        <v>947.7</v>
      </c>
      <c r="H179" s="272">
        <v>943.85</v>
      </c>
      <c r="I179" s="272">
        <v>939.7</v>
      </c>
      <c r="J179" s="272">
        <v>955.7</v>
      </c>
      <c r="K179" s="272">
        <v>959.84999999999991</v>
      </c>
      <c r="L179" s="272">
        <v>963.7</v>
      </c>
      <c r="M179" s="273">
        <v>956</v>
      </c>
      <c r="N179" s="273">
        <v>948</v>
      </c>
      <c r="O179" s="273">
        <v>11320100</v>
      </c>
      <c r="P179" s="274">
        <v>5.4513782149810432E-2</v>
      </c>
    </row>
    <row r="180" spans="1:16" ht="12.75" customHeight="1">
      <c r="A180" s="265">
        <v>170</v>
      </c>
      <c r="B180" s="278" t="s">
        <v>79</v>
      </c>
      <c r="C180" s="276" t="s">
        <v>224</v>
      </c>
      <c r="D180" s="271">
        <v>45260</v>
      </c>
      <c r="E180" s="270">
        <v>1713.85</v>
      </c>
      <c r="F180" s="270">
        <v>1718.45</v>
      </c>
      <c r="G180" s="272">
        <v>1707.9</v>
      </c>
      <c r="H180" s="272">
        <v>1701.95</v>
      </c>
      <c r="I180" s="272">
        <v>1691.4</v>
      </c>
      <c r="J180" s="272">
        <v>1724.4</v>
      </c>
      <c r="K180" s="272">
        <v>1734.9499999999998</v>
      </c>
      <c r="L180" s="272">
        <v>1740.9</v>
      </c>
      <c r="M180" s="273">
        <v>1729</v>
      </c>
      <c r="N180" s="273">
        <v>1712.5</v>
      </c>
      <c r="O180" s="273">
        <v>6993500</v>
      </c>
      <c r="P180" s="274">
        <v>-1.0260401924709879E-2</v>
      </c>
    </row>
    <row r="181" spans="1:16" ht="12.75" customHeight="1">
      <c r="A181" s="265">
        <v>171</v>
      </c>
      <c r="B181" s="278" t="s">
        <v>59</v>
      </c>
      <c r="C181" s="270" t="s">
        <v>225</v>
      </c>
      <c r="D181" s="271">
        <v>45260</v>
      </c>
      <c r="E181" s="270">
        <v>907.55</v>
      </c>
      <c r="F181" s="270">
        <v>909.75</v>
      </c>
      <c r="G181" s="272">
        <v>900</v>
      </c>
      <c r="H181" s="272">
        <v>892.45</v>
      </c>
      <c r="I181" s="272">
        <v>882.7</v>
      </c>
      <c r="J181" s="272">
        <v>917.3</v>
      </c>
      <c r="K181" s="272">
        <v>927.05</v>
      </c>
      <c r="L181" s="272">
        <v>934.59999999999991</v>
      </c>
      <c r="M181" s="273">
        <v>919.5</v>
      </c>
      <c r="N181" s="273">
        <v>902.2</v>
      </c>
      <c r="O181" s="273">
        <v>8857800</v>
      </c>
      <c r="P181" s="274">
        <v>2.4567978346866543E-2</v>
      </c>
    </row>
    <row r="182" spans="1:16" ht="12.75" customHeight="1">
      <c r="A182" s="265">
        <v>172</v>
      </c>
      <c r="B182" s="278" t="s">
        <v>56</v>
      </c>
      <c r="C182" s="270" t="s">
        <v>226</v>
      </c>
      <c r="D182" s="271">
        <v>45260</v>
      </c>
      <c r="E182" s="270">
        <v>652.4</v>
      </c>
      <c r="F182" s="270">
        <v>651.35</v>
      </c>
      <c r="G182" s="272">
        <v>646.5</v>
      </c>
      <c r="H182" s="272">
        <v>640.6</v>
      </c>
      <c r="I182" s="272">
        <v>635.75</v>
      </c>
      <c r="J182" s="272">
        <v>657.25</v>
      </c>
      <c r="K182" s="272">
        <v>662.10000000000014</v>
      </c>
      <c r="L182" s="272">
        <v>668</v>
      </c>
      <c r="M182" s="273">
        <v>656.2</v>
      </c>
      <c r="N182" s="273">
        <v>645.45000000000005</v>
      </c>
      <c r="O182" s="273">
        <v>72646500</v>
      </c>
      <c r="P182" s="274">
        <v>-6.1603243917654395E-3</v>
      </c>
    </row>
    <row r="183" spans="1:16" ht="12.75" customHeight="1">
      <c r="A183" s="265">
        <v>173</v>
      </c>
      <c r="B183" s="278" t="s">
        <v>190</v>
      </c>
      <c r="C183" s="270" t="s">
        <v>227</v>
      </c>
      <c r="D183" s="271">
        <v>45260</v>
      </c>
      <c r="E183" s="270">
        <v>249.25</v>
      </c>
      <c r="F183" s="270">
        <v>250.48333333333335</v>
      </c>
      <c r="G183" s="272">
        <v>247.01666666666671</v>
      </c>
      <c r="H183" s="272">
        <v>244.78333333333336</v>
      </c>
      <c r="I183" s="272">
        <v>241.31666666666672</v>
      </c>
      <c r="J183" s="272">
        <v>252.7166666666667</v>
      </c>
      <c r="K183" s="272">
        <v>256.18333333333334</v>
      </c>
      <c r="L183" s="272">
        <v>258.41666666666669</v>
      </c>
      <c r="M183" s="273">
        <v>253.95</v>
      </c>
      <c r="N183" s="273">
        <v>248.25</v>
      </c>
      <c r="O183" s="273">
        <v>92596500</v>
      </c>
      <c r="P183" s="274">
        <v>4.0227488151658768E-2</v>
      </c>
    </row>
    <row r="184" spans="1:16" ht="12.75" customHeight="1">
      <c r="A184" s="265">
        <v>174</v>
      </c>
      <c r="B184" s="278" t="s">
        <v>132</v>
      </c>
      <c r="C184" s="270" t="s">
        <v>228</v>
      </c>
      <c r="D184" s="271">
        <v>45260</v>
      </c>
      <c r="E184" s="270">
        <v>120</v>
      </c>
      <c r="F184" s="270">
        <v>120.08333333333333</v>
      </c>
      <c r="G184" s="272">
        <v>119.26666666666665</v>
      </c>
      <c r="H184" s="272">
        <v>118.53333333333332</v>
      </c>
      <c r="I184" s="272">
        <v>117.71666666666664</v>
      </c>
      <c r="J184" s="272">
        <v>120.81666666666666</v>
      </c>
      <c r="K184" s="272">
        <v>121.63333333333335</v>
      </c>
      <c r="L184" s="272">
        <v>122.36666666666667</v>
      </c>
      <c r="M184" s="273">
        <v>120.9</v>
      </c>
      <c r="N184" s="273">
        <v>119.35</v>
      </c>
      <c r="O184" s="273">
        <v>202394500</v>
      </c>
      <c r="P184" s="274">
        <v>-1.0699787617280963E-2</v>
      </c>
    </row>
    <row r="185" spans="1:16" ht="12.75" customHeight="1">
      <c r="A185" s="265">
        <v>175</v>
      </c>
      <c r="B185" s="278" t="s">
        <v>87</v>
      </c>
      <c r="C185" s="270" t="s">
        <v>229</v>
      </c>
      <c r="D185" s="271">
        <v>45260</v>
      </c>
      <c r="E185" s="270">
        <v>3364.5</v>
      </c>
      <c r="F185" s="270">
        <v>3375.9833333333336</v>
      </c>
      <c r="G185" s="272">
        <v>3347.6166666666672</v>
      </c>
      <c r="H185" s="272">
        <v>3330.7333333333336</v>
      </c>
      <c r="I185" s="272">
        <v>3302.3666666666672</v>
      </c>
      <c r="J185" s="272">
        <v>3392.8666666666672</v>
      </c>
      <c r="K185" s="272">
        <v>3421.233333333334</v>
      </c>
      <c r="L185" s="272">
        <v>3438.1166666666672</v>
      </c>
      <c r="M185" s="273">
        <v>3404.35</v>
      </c>
      <c r="N185" s="273">
        <v>3359.1</v>
      </c>
      <c r="O185" s="273">
        <v>12974150</v>
      </c>
      <c r="P185" s="274">
        <v>4.8390746082923243E-2</v>
      </c>
    </row>
    <row r="186" spans="1:16" ht="12.75" customHeight="1">
      <c r="A186" s="265">
        <v>176</v>
      </c>
      <c r="B186" s="278" t="s">
        <v>87</v>
      </c>
      <c r="C186" s="270" t="s">
        <v>230</v>
      </c>
      <c r="D186" s="271">
        <v>45260</v>
      </c>
      <c r="E186" s="270">
        <v>1129.8</v>
      </c>
      <c r="F186" s="270">
        <v>1130.8666666666668</v>
      </c>
      <c r="G186" s="272">
        <v>1121.7333333333336</v>
      </c>
      <c r="H186" s="272">
        <v>1113.6666666666667</v>
      </c>
      <c r="I186" s="272">
        <v>1104.5333333333335</v>
      </c>
      <c r="J186" s="272">
        <v>1138.9333333333336</v>
      </c>
      <c r="K186" s="272">
        <v>1148.0666666666668</v>
      </c>
      <c r="L186" s="272">
        <v>1156.1333333333337</v>
      </c>
      <c r="M186" s="273">
        <v>1140</v>
      </c>
      <c r="N186" s="273">
        <v>1122.8</v>
      </c>
      <c r="O186" s="273">
        <v>15100800</v>
      </c>
      <c r="P186" s="274">
        <v>8.2168809390721076E-2</v>
      </c>
    </row>
    <row r="187" spans="1:16" ht="12.75" customHeight="1">
      <c r="A187" s="265">
        <v>177</v>
      </c>
      <c r="B187" s="278" t="s">
        <v>59</v>
      </c>
      <c r="C187" s="270" t="s">
        <v>231</v>
      </c>
      <c r="D187" s="271">
        <v>45260</v>
      </c>
      <c r="E187" s="270">
        <v>3300.8</v>
      </c>
      <c r="F187" s="270">
        <v>3307.6333333333332</v>
      </c>
      <c r="G187" s="272">
        <v>3284.2666666666664</v>
      </c>
      <c r="H187" s="272">
        <v>3267.7333333333331</v>
      </c>
      <c r="I187" s="272">
        <v>3244.3666666666663</v>
      </c>
      <c r="J187" s="272">
        <v>3324.1666666666665</v>
      </c>
      <c r="K187" s="272">
        <v>3347.5333333333333</v>
      </c>
      <c r="L187" s="272">
        <v>3364.0666666666666</v>
      </c>
      <c r="M187" s="273">
        <v>3331</v>
      </c>
      <c r="N187" s="273">
        <v>3291.1</v>
      </c>
      <c r="O187" s="273">
        <v>5640650</v>
      </c>
      <c r="P187" s="274">
        <v>3.8239246074840326E-2</v>
      </c>
    </row>
    <row r="188" spans="1:16" ht="12.75" customHeight="1">
      <c r="A188" s="265">
        <v>178</v>
      </c>
      <c r="B188" s="278" t="s">
        <v>43</v>
      </c>
      <c r="C188" s="270" t="s">
        <v>232</v>
      </c>
      <c r="D188" s="271">
        <v>45260</v>
      </c>
      <c r="E188" s="270">
        <v>2055.1</v>
      </c>
      <c r="F188" s="270">
        <v>2046.5999999999997</v>
      </c>
      <c r="G188" s="272">
        <v>2031.2499999999995</v>
      </c>
      <c r="H188" s="272">
        <v>2007.3999999999999</v>
      </c>
      <c r="I188" s="272">
        <v>1992.0499999999997</v>
      </c>
      <c r="J188" s="272">
        <v>2070.4499999999994</v>
      </c>
      <c r="K188" s="272">
        <v>2085.7999999999993</v>
      </c>
      <c r="L188" s="272">
        <v>2109.6499999999992</v>
      </c>
      <c r="M188" s="273">
        <v>2061.9499999999998</v>
      </c>
      <c r="N188" s="273">
        <v>2022.75</v>
      </c>
      <c r="O188" s="273">
        <v>1651500</v>
      </c>
      <c r="P188" s="274">
        <v>-1.1965300628178284E-2</v>
      </c>
    </row>
    <row r="189" spans="1:16" ht="12.75" customHeight="1">
      <c r="A189" s="265">
        <v>179</v>
      </c>
      <c r="B189" s="278" t="s">
        <v>45</v>
      </c>
      <c r="C189" s="270" t="s">
        <v>233</v>
      </c>
      <c r="D189" s="271">
        <v>45260</v>
      </c>
      <c r="E189" s="270">
        <v>2490.6999999999998</v>
      </c>
      <c r="F189" s="270">
        <v>2479.9</v>
      </c>
      <c r="G189" s="272">
        <v>2462.8500000000004</v>
      </c>
      <c r="H189" s="272">
        <v>2435.0000000000005</v>
      </c>
      <c r="I189" s="272">
        <v>2417.9500000000007</v>
      </c>
      <c r="J189" s="272">
        <v>2507.75</v>
      </c>
      <c r="K189" s="272">
        <v>2524.8000000000002</v>
      </c>
      <c r="L189" s="272">
        <v>2552.6499999999996</v>
      </c>
      <c r="M189" s="273">
        <v>2496.9499999999998</v>
      </c>
      <c r="N189" s="273">
        <v>2452.0500000000002</v>
      </c>
      <c r="O189" s="273">
        <v>3852000</v>
      </c>
      <c r="P189" s="274">
        <v>2.0019065776930411E-2</v>
      </c>
    </row>
    <row r="190" spans="1:16" ht="12.75" customHeight="1">
      <c r="A190" s="265">
        <v>180</v>
      </c>
      <c r="B190" s="278" t="s">
        <v>56</v>
      </c>
      <c r="C190" s="270" t="s">
        <v>234</v>
      </c>
      <c r="D190" s="271">
        <v>45260</v>
      </c>
      <c r="E190" s="270">
        <v>1640.9</v>
      </c>
      <c r="F190" s="270">
        <v>1641.4666666666665</v>
      </c>
      <c r="G190" s="272">
        <v>1631.6833333333329</v>
      </c>
      <c r="H190" s="272">
        <v>1622.4666666666665</v>
      </c>
      <c r="I190" s="272">
        <v>1612.6833333333329</v>
      </c>
      <c r="J190" s="272">
        <v>1650.6833333333329</v>
      </c>
      <c r="K190" s="272">
        <v>1660.4666666666662</v>
      </c>
      <c r="L190" s="272">
        <v>1669.6833333333329</v>
      </c>
      <c r="M190" s="273">
        <v>1651.25</v>
      </c>
      <c r="N190" s="273">
        <v>1632.25</v>
      </c>
      <c r="O190" s="273">
        <v>6859300</v>
      </c>
      <c r="P190" s="274">
        <v>-1.0703909475508436E-3</v>
      </c>
    </row>
    <row r="191" spans="1:16" ht="12.75" customHeight="1">
      <c r="A191" s="265">
        <v>181</v>
      </c>
      <c r="B191" s="278" t="s">
        <v>59</v>
      </c>
      <c r="C191" s="270" t="s">
        <v>235</v>
      </c>
      <c r="D191" s="271">
        <v>45260</v>
      </c>
      <c r="E191" s="270">
        <v>1590.2</v>
      </c>
      <c r="F191" s="270">
        <v>1594.0333333333335</v>
      </c>
      <c r="G191" s="272">
        <v>1583.166666666667</v>
      </c>
      <c r="H191" s="272">
        <v>1576.1333333333334</v>
      </c>
      <c r="I191" s="272">
        <v>1565.2666666666669</v>
      </c>
      <c r="J191" s="272">
        <v>1601.0666666666671</v>
      </c>
      <c r="K191" s="272">
        <v>1611.9333333333334</v>
      </c>
      <c r="L191" s="272">
        <v>1618.9666666666672</v>
      </c>
      <c r="M191" s="273">
        <v>1604.9</v>
      </c>
      <c r="N191" s="273">
        <v>1587</v>
      </c>
      <c r="O191" s="273">
        <v>2971600</v>
      </c>
      <c r="P191" s="274">
        <v>-6.0208723575060205E-3</v>
      </c>
    </row>
    <row r="192" spans="1:16" ht="12.75" customHeight="1">
      <c r="A192" s="265">
        <v>182</v>
      </c>
      <c r="B192" s="278" t="s">
        <v>49</v>
      </c>
      <c r="C192" s="270" t="s">
        <v>236</v>
      </c>
      <c r="D192" s="271">
        <v>45260</v>
      </c>
      <c r="E192" s="270">
        <v>8671.2999999999993</v>
      </c>
      <c r="F192" s="270">
        <v>8686.7833333333328</v>
      </c>
      <c r="G192" s="272">
        <v>8638.0166666666664</v>
      </c>
      <c r="H192" s="272">
        <v>8604.7333333333336</v>
      </c>
      <c r="I192" s="272">
        <v>8555.9666666666672</v>
      </c>
      <c r="J192" s="272">
        <v>8720.0666666666657</v>
      </c>
      <c r="K192" s="272">
        <v>8768.8333333333321</v>
      </c>
      <c r="L192" s="272">
        <v>8802.116666666665</v>
      </c>
      <c r="M192" s="273">
        <v>8735.5499999999993</v>
      </c>
      <c r="N192" s="273">
        <v>8653.5</v>
      </c>
      <c r="O192" s="273">
        <v>1180800</v>
      </c>
      <c r="P192" s="274">
        <v>-1.9024673922073607E-2</v>
      </c>
    </row>
    <row r="193" spans="1:16" ht="12.75" customHeight="1">
      <c r="A193" s="265">
        <v>183</v>
      </c>
      <c r="B193" s="278" t="s">
        <v>39</v>
      </c>
      <c r="C193" s="270" t="s">
        <v>237</v>
      </c>
      <c r="D193" s="271">
        <v>45260</v>
      </c>
      <c r="E193" s="270">
        <v>552.85</v>
      </c>
      <c r="F193" s="270">
        <v>554.11666666666667</v>
      </c>
      <c r="G193" s="272">
        <v>549.43333333333339</v>
      </c>
      <c r="H193" s="272">
        <v>546.01666666666677</v>
      </c>
      <c r="I193" s="272">
        <v>541.33333333333348</v>
      </c>
      <c r="J193" s="272">
        <v>557.5333333333333</v>
      </c>
      <c r="K193" s="272">
        <v>562.21666666666647</v>
      </c>
      <c r="L193" s="272">
        <v>565.63333333333321</v>
      </c>
      <c r="M193" s="273">
        <v>558.79999999999995</v>
      </c>
      <c r="N193" s="273">
        <v>550.70000000000005</v>
      </c>
      <c r="O193" s="273">
        <v>32969300</v>
      </c>
      <c r="P193" s="274">
        <v>1.3102704430152198E-2</v>
      </c>
    </row>
    <row r="194" spans="1:16" ht="12.75" customHeight="1">
      <c r="A194" s="265">
        <v>184</v>
      </c>
      <c r="B194" s="278" t="s">
        <v>132</v>
      </c>
      <c r="C194" s="270" t="s">
        <v>238</v>
      </c>
      <c r="D194" s="271">
        <v>45260</v>
      </c>
      <c r="E194" s="270">
        <v>236.4</v>
      </c>
      <c r="F194" s="270">
        <v>237.03333333333333</v>
      </c>
      <c r="G194" s="272">
        <v>234.71666666666667</v>
      </c>
      <c r="H194" s="272">
        <v>233.03333333333333</v>
      </c>
      <c r="I194" s="272">
        <v>230.71666666666667</v>
      </c>
      <c r="J194" s="272">
        <v>238.71666666666667</v>
      </c>
      <c r="K194" s="272">
        <v>241.03333333333333</v>
      </c>
      <c r="L194" s="272">
        <v>242.71666666666667</v>
      </c>
      <c r="M194" s="273">
        <v>239.35</v>
      </c>
      <c r="N194" s="273">
        <v>235.35</v>
      </c>
      <c r="O194" s="273">
        <v>75901100</v>
      </c>
      <c r="P194" s="274">
        <v>-7.3512487052595239E-3</v>
      </c>
    </row>
    <row r="195" spans="1:16" ht="12.75" customHeight="1">
      <c r="A195" s="265">
        <v>185</v>
      </c>
      <c r="B195" s="278" t="s">
        <v>41</v>
      </c>
      <c r="C195" s="270" t="s">
        <v>239</v>
      </c>
      <c r="D195" s="271">
        <v>45260</v>
      </c>
      <c r="E195" s="270">
        <v>831.8</v>
      </c>
      <c r="F195" s="270">
        <v>828.03333333333342</v>
      </c>
      <c r="G195" s="272">
        <v>821.46666666666681</v>
      </c>
      <c r="H195" s="272">
        <v>811.13333333333344</v>
      </c>
      <c r="I195" s="272">
        <v>804.56666666666683</v>
      </c>
      <c r="J195" s="272">
        <v>838.36666666666679</v>
      </c>
      <c r="K195" s="272">
        <v>844.93333333333339</v>
      </c>
      <c r="L195" s="272">
        <v>855.26666666666677</v>
      </c>
      <c r="M195" s="273">
        <v>834.6</v>
      </c>
      <c r="N195" s="273">
        <v>817.7</v>
      </c>
      <c r="O195" s="273">
        <v>6906600</v>
      </c>
      <c r="P195" s="274">
        <v>1.8943082234221476E-2</v>
      </c>
    </row>
    <row r="196" spans="1:16" ht="12.75" customHeight="1">
      <c r="A196" s="265">
        <v>186</v>
      </c>
      <c r="B196" s="278" t="s">
        <v>87</v>
      </c>
      <c r="C196" s="270" t="s">
        <v>240</v>
      </c>
      <c r="D196" s="271">
        <v>45260</v>
      </c>
      <c r="E196" s="270">
        <v>382.9</v>
      </c>
      <c r="F196" s="270">
        <v>383.2166666666667</v>
      </c>
      <c r="G196" s="272">
        <v>381.43333333333339</v>
      </c>
      <c r="H196" s="272">
        <v>379.9666666666667</v>
      </c>
      <c r="I196" s="272">
        <v>378.18333333333339</v>
      </c>
      <c r="J196" s="272">
        <v>384.68333333333339</v>
      </c>
      <c r="K196" s="272">
        <v>386.4666666666667</v>
      </c>
      <c r="L196" s="272">
        <v>387.93333333333339</v>
      </c>
      <c r="M196" s="273">
        <v>385</v>
      </c>
      <c r="N196" s="273">
        <v>381.75</v>
      </c>
      <c r="O196" s="273">
        <v>46231500</v>
      </c>
      <c r="P196" s="274">
        <v>1.4816765993875736E-2</v>
      </c>
    </row>
    <row r="197" spans="1:16" ht="12.75" customHeight="1">
      <c r="A197" s="265">
        <v>187</v>
      </c>
      <c r="B197" s="278" t="s">
        <v>205</v>
      </c>
      <c r="C197" s="270" t="s">
        <v>241</v>
      </c>
      <c r="D197" s="271">
        <v>45260</v>
      </c>
      <c r="E197" s="270">
        <v>263.75</v>
      </c>
      <c r="F197" s="270">
        <v>262.63333333333333</v>
      </c>
      <c r="G197" s="272">
        <v>258.01666666666665</v>
      </c>
      <c r="H197" s="272">
        <v>252.2833333333333</v>
      </c>
      <c r="I197" s="272">
        <v>247.66666666666663</v>
      </c>
      <c r="J197" s="272">
        <v>268.36666666666667</v>
      </c>
      <c r="K197" s="272">
        <v>272.98333333333335</v>
      </c>
      <c r="L197" s="272">
        <v>278.7166666666667</v>
      </c>
      <c r="M197" s="273">
        <v>267.25</v>
      </c>
      <c r="N197" s="273">
        <v>256.89999999999998</v>
      </c>
      <c r="O197" s="273">
        <v>97437000</v>
      </c>
      <c r="P197" s="274">
        <v>2.4186427850655903E-2</v>
      </c>
    </row>
    <row r="198" spans="1:16" ht="12.75" customHeight="1">
      <c r="A198" s="265">
        <v>188</v>
      </c>
      <c r="B198" s="278" t="s">
        <v>43</v>
      </c>
      <c r="C198" s="270" t="s">
        <v>242</v>
      </c>
      <c r="D198" s="271">
        <v>45260</v>
      </c>
      <c r="E198" s="270">
        <v>615.29999999999995</v>
      </c>
      <c r="F198" s="270">
        <v>619.31666666666661</v>
      </c>
      <c r="G198" s="272">
        <v>608.38333333333321</v>
      </c>
      <c r="H198" s="272">
        <v>601.46666666666658</v>
      </c>
      <c r="I198" s="272">
        <v>590.53333333333319</v>
      </c>
      <c r="J198" s="272">
        <v>626.23333333333323</v>
      </c>
      <c r="K198" s="272">
        <v>637.16666666666663</v>
      </c>
      <c r="L198" s="272">
        <v>644.08333333333326</v>
      </c>
      <c r="M198" s="273">
        <v>630.25</v>
      </c>
      <c r="N198" s="273">
        <v>612.4</v>
      </c>
      <c r="O198" s="273">
        <v>6399900</v>
      </c>
      <c r="P198" s="274">
        <v>-1.2498264129981947E-2</v>
      </c>
    </row>
    <row r="199" spans="1:16" ht="12.75" customHeight="1">
      <c r="A199" s="259"/>
      <c r="B199" s="266"/>
      <c r="C199" s="259"/>
      <c r="D199" s="260"/>
      <c r="E199" s="261"/>
      <c r="F199" s="261"/>
      <c r="G199" s="262"/>
      <c r="H199" s="262"/>
      <c r="I199" s="262"/>
      <c r="J199" s="262"/>
      <c r="K199" s="262"/>
      <c r="L199" s="262"/>
      <c r="M199" s="259"/>
      <c r="N199" s="259"/>
      <c r="O199" s="263"/>
      <c r="P199" s="264"/>
    </row>
    <row r="200" spans="1:16" ht="12.75" customHeight="1">
      <c r="A200" s="259"/>
      <c r="B200" s="26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9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45240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6" t="s">
        <v>16</v>
      </c>
      <c r="B8" s="388"/>
      <c r="C8" s="391" t="s">
        <v>20</v>
      </c>
      <c r="D8" s="391" t="s">
        <v>21</v>
      </c>
      <c r="E8" s="383" t="s">
        <v>22</v>
      </c>
      <c r="F8" s="384"/>
      <c r="G8" s="385"/>
      <c r="H8" s="383" t="s">
        <v>23</v>
      </c>
      <c r="I8" s="384"/>
      <c r="J8" s="385"/>
      <c r="K8" s="26"/>
      <c r="L8" s="48"/>
      <c r="M8" s="48"/>
      <c r="N8" s="1"/>
      <c r="O8" s="1"/>
    </row>
    <row r="9" spans="1:15" ht="36" customHeight="1">
      <c r="A9" s="387"/>
      <c r="B9" s="390"/>
      <c r="C9" s="390"/>
      <c r="D9" s="3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19395.3</v>
      </c>
      <c r="D10" s="34">
        <v>19412.516666666666</v>
      </c>
      <c r="E10" s="34">
        <v>19361.133333333331</v>
      </c>
      <c r="F10" s="34">
        <v>19326.966666666664</v>
      </c>
      <c r="G10" s="34">
        <v>19275.583333333328</v>
      </c>
      <c r="H10" s="34">
        <v>19446.683333333334</v>
      </c>
      <c r="I10" s="34">
        <v>19498.066666666673</v>
      </c>
      <c r="J10" s="34">
        <v>19532.233333333337</v>
      </c>
      <c r="K10" s="34">
        <v>19463.900000000001</v>
      </c>
      <c r="L10" s="34">
        <v>19378.349999999999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43683.6</v>
      </c>
      <c r="D11" s="34">
        <v>43701</v>
      </c>
      <c r="E11" s="34">
        <v>43525.25</v>
      </c>
      <c r="F11" s="34">
        <v>43366.9</v>
      </c>
      <c r="G11" s="34">
        <v>43191.15</v>
      </c>
      <c r="H11" s="34">
        <v>43859.35</v>
      </c>
      <c r="I11" s="34">
        <v>44035.1</v>
      </c>
      <c r="J11" s="34">
        <v>44193.45</v>
      </c>
      <c r="K11" s="34">
        <v>43876.75</v>
      </c>
      <c r="L11" s="34">
        <v>43542.65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3997.7</v>
      </c>
      <c r="D12" s="36">
        <v>3994.1</v>
      </c>
      <c r="E12" s="36">
        <v>3978.25</v>
      </c>
      <c r="F12" s="36">
        <v>3958.8</v>
      </c>
      <c r="G12" s="36">
        <v>3942.9500000000003</v>
      </c>
      <c r="H12" s="36">
        <v>4013.5499999999997</v>
      </c>
      <c r="I12" s="36">
        <v>4029.3999999999992</v>
      </c>
      <c r="J12" s="36">
        <v>4048.8499999999995</v>
      </c>
      <c r="K12" s="36">
        <v>4009.95</v>
      </c>
      <c r="L12" s="36">
        <v>3974.65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6279.7</v>
      </c>
      <c r="D13" s="36">
        <v>6284.6166666666659</v>
      </c>
      <c r="E13" s="36">
        <v>6265.5833333333321</v>
      </c>
      <c r="F13" s="36">
        <v>6251.4666666666662</v>
      </c>
      <c r="G13" s="36">
        <v>6232.4333333333325</v>
      </c>
      <c r="H13" s="36">
        <v>6298.7333333333318</v>
      </c>
      <c r="I13" s="36">
        <v>6317.7666666666664</v>
      </c>
      <c r="J13" s="36">
        <v>6331.8833333333314</v>
      </c>
      <c r="K13" s="36">
        <v>6303.65</v>
      </c>
      <c r="L13" s="36">
        <v>6270.5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30717.7</v>
      </c>
      <c r="D14" s="36">
        <v>30788.766666666666</v>
      </c>
      <c r="E14" s="36">
        <v>30584.483333333334</v>
      </c>
      <c r="F14" s="36">
        <v>30451.266666666666</v>
      </c>
      <c r="G14" s="36">
        <v>30246.983333333334</v>
      </c>
      <c r="H14" s="36">
        <v>30921.983333333334</v>
      </c>
      <c r="I14" s="36">
        <v>31126.266666666666</v>
      </c>
      <c r="J14" s="36">
        <v>31259.483333333334</v>
      </c>
      <c r="K14" s="36">
        <v>30993.05</v>
      </c>
      <c r="L14" s="36">
        <v>30655.55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6205.2</v>
      </c>
      <c r="D15" s="36">
        <v>6198.833333333333</v>
      </c>
      <c r="E15" s="36">
        <v>6179.1666666666661</v>
      </c>
      <c r="F15" s="36">
        <v>6153.1333333333332</v>
      </c>
      <c r="G15" s="36">
        <v>6133.4666666666662</v>
      </c>
      <c r="H15" s="36">
        <v>6224.8666666666659</v>
      </c>
      <c r="I15" s="36">
        <v>6244.5333333333319</v>
      </c>
      <c r="J15" s="36">
        <v>6270.5666666666657</v>
      </c>
      <c r="K15" s="36">
        <v>6218.5</v>
      </c>
      <c r="L15" s="36">
        <v>6172.8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11554.55</v>
      </c>
      <c r="D16" s="36">
        <v>11554.116666666667</v>
      </c>
      <c r="E16" s="36">
        <v>11514.683333333334</v>
      </c>
      <c r="F16" s="36">
        <v>11474.816666666668</v>
      </c>
      <c r="G16" s="36">
        <v>11435.383333333335</v>
      </c>
      <c r="H16" s="36">
        <v>11593.983333333334</v>
      </c>
      <c r="I16" s="36">
        <v>11633.416666666664</v>
      </c>
      <c r="J16" s="36">
        <v>11673.283333333333</v>
      </c>
      <c r="K16" s="36">
        <v>11593.55</v>
      </c>
      <c r="L16" s="36">
        <v>11514.25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4310.5</v>
      </c>
      <c r="D17" s="36">
        <v>4299.8166666666666</v>
      </c>
      <c r="E17" s="36">
        <v>4226.6833333333334</v>
      </c>
      <c r="F17" s="36">
        <v>4142.8666666666668</v>
      </c>
      <c r="G17" s="36">
        <v>4069.7333333333336</v>
      </c>
      <c r="H17" s="36">
        <v>4383.6333333333332</v>
      </c>
      <c r="I17" s="36">
        <v>4456.7666666666664</v>
      </c>
      <c r="J17" s="36">
        <v>4540.583333333333</v>
      </c>
      <c r="K17" s="31">
        <v>4372.95</v>
      </c>
      <c r="L17" s="31">
        <v>4216</v>
      </c>
      <c r="M17" s="31">
        <v>5.2249800000000004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23879.45</v>
      </c>
      <c r="D18" s="36">
        <v>24044.883333333331</v>
      </c>
      <c r="E18" s="36">
        <v>23634.716666666664</v>
      </c>
      <c r="F18" s="36">
        <v>23389.983333333334</v>
      </c>
      <c r="G18" s="36">
        <v>22979.816666666666</v>
      </c>
      <c r="H18" s="36">
        <v>24289.616666666661</v>
      </c>
      <c r="I18" s="36">
        <v>24699.783333333333</v>
      </c>
      <c r="J18" s="36">
        <v>24944.516666666659</v>
      </c>
      <c r="K18" s="31">
        <v>24455.05</v>
      </c>
      <c r="L18" s="31">
        <v>23800.15</v>
      </c>
      <c r="M18" s="31">
        <v>0.24640999999999999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173.95</v>
      </c>
      <c r="D19" s="36">
        <v>174.6</v>
      </c>
      <c r="E19" s="36">
        <v>172.95</v>
      </c>
      <c r="F19" s="36">
        <v>171.95</v>
      </c>
      <c r="G19" s="36">
        <v>170.29999999999998</v>
      </c>
      <c r="H19" s="36">
        <v>175.6</v>
      </c>
      <c r="I19" s="36">
        <v>177.25000000000003</v>
      </c>
      <c r="J19" s="36">
        <v>178.25</v>
      </c>
      <c r="K19" s="31">
        <v>176.25</v>
      </c>
      <c r="L19" s="31">
        <v>173.6</v>
      </c>
      <c r="M19" s="31">
        <v>16.284849999999999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215</v>
      </c>
      <c r="D20" s="36">
        <v>215.91666666666666</v>
      </c>
      <c r="E20" s="36">
        <v>212.58333333333331</v>
      </c>
      <c r="F20" s="36">
        <v>210.16666666666666</v>
      </c>
      <c r="G20" s="36">
        <v>206.83333333333331</v>
      </c>
      <c r="H20" s="36">
        <v>218.33333333333331</v>
      </c>
      <c r="I20" s="36">
        <v>221.66666666666663</v>
      </c>
      <c r="J20" s="36">
        <v>224.08333333333331</v>
      </c>
      <c r="K20" s="31">
        <v>219.25</v>
      </c>
      <c r="L20" s="31">
        <v>213.5</v>
      </c>
      <c r="M20" s="31">
        <v>18.085139999999999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1844.95</v>
      </c>
      <c r="D21" s="36">
        <v>1849.9666666666665</v>
      </c>
      <c r="E21" s="36">
        <v>1835.9333333333329</v>
      </c>
      <c r="F21" s="36">
        <v>1826.9166666666665</v>
      </c>
      <c r="G21" s="36">
        <v>1812.883333333333</v>
      </c>
      <c r="H21" s="36">
        <v>1858.9833333333329</v>
      </c>
      <c r="I21" s="36">
        <v>1873.0166666666662</v>
      </c>
      <c r="J21" s="36">
        <v>1882.0333333333328</v>
      </c>
      <c r="K21" s="31">
        <v>1864</v>
      </c>
      <c r="L21" s="31">
        <v>1840.95</v>
      </c>
      <c r="M21" s="31">
        <v>2.2367599999999999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2214.65</v>
      </c>
      <c r="D22" s="36">
        <v>2232.4500000000003</v>
      </c>
      <c r="E22" s="36">
        <v>2192.3000000000006</v>
      </c>
      <c r="F22" s="36">
        <v>2169.9500000000003</v>
      </c>
      <c r="G22" s="36">
        <v>2129.8000000000006</v>
      </c>
      <c r="H22" s="36">
        <v>2254.8000000000006</v>
      </c>
      <c r="I22" s="36">
        <v>2294.9500000000003</v>
      </c>
      <c r="J22" s="36">
        <v>2317.3000000000006</v>
      </c>
      <c r="K22" s="31">
        <v>2272.6</v>
      </c>
      <c r="L22" s="31">
        <v>2210.1</v>
      </c>
      <c r="M22" s="31">
        <v>12.678900000000001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938.1</v>
      </c>
      <c r="D23" s="36">
        <v>941.76666666666677</v>
      </c>
      <c r="E23" s="36">
        <v>929.83333333333348</v>
      </c>
      <c r="F23" s="36">
        <v>921.56666666666672</v>
      </c>
      <c r="G23" s="36">
        <v>909.63333333333344</v>
      </c>
      <c r="H23" s="36">
        <v>950.03333333333353</v>
      </c>
      <c r="I23" s="36">
        <v>961.9666666666667</v>
      </c>
      <c r="J23" s="36">
        <v>970.23333333333358</v>
      </c>
      <c r="K23" s="31">
        <v>953.7</v>
      </c>
      <c r="L23" s="31">
        <v>933.5</v>
      </c>
      <c r="M23" s="31">
        <v>3.59924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806.2</v>
      </c>
      <c r="D24" s="36">
        <v>810.66666666666663</v>
      </c>
      <c r="E24" s="36">
        <v>793.63333333333321</v>
      </c>
      <c r="F24" s="36">
        <v>781.06666666666661</v>
      </c>
      <c r="G24" s="36">
        <v>764.03333333333319</v>
      </c>
      <c r="H24" s="36">
        <v>823.23333333333323</v>
      </c>
      <c r="I24" s="36">
        <v>840.26666666666677</v>
      </c>
      <c r="J24" s="36">
        <v>852.83333333333326</v>
      </c>
      <c r="K24" s="31">
        <v>827.7</v>
      </c>
      <c r="L24" s="31">
        <v>798.1</v>
      </c>
      <c r="M24" s="31">
        <v>49.820489999999999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401.1</v>
      </c>
      <c r="D25" s="36">
        <v>400.43333333333334</v>
      </c>
      <c r="E25" s="36">
        <v>391.2166666666667</v>
      </c>
      <c r="F25" s="36">
        <v>381.33333333333337</v>
      </c>
      <c r="G25" s="36">
        <v>372.11666666666673</v>
      </c>
      <c r="H25" s="36">
        <v>410.31666666666666</v>
      </c>
      <c r="I25" s="36">
        <v>419.53333333333325</v>
      </c>
      <c r="J25" s="36">
        <v>429.41666666666663</v>
      </c>
      <c r="K25" s="31">
        <v>409.65</v>
      </c>
      <c r="L25" s="31">
        <v>390.55</v>
      </c>
      <c r="M25" s="31">
        <v>283.89177000000001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4282.7</v>
      </c>
      <c r="D26" s="36">
        <v>4284.3</v>
      </c>
      <c r="E26" s="36">
        <v>4231.1000000000004</v>
      </c>
      <c r="F26" s="36">
        <v>4179.5</v>
      </c>
      <c r="G26" s="36">
        <v>4126.3</v>
      </c>
      <c r="H26" s="36">
        <v>4335.9000000000005</v>
      </c>
      <c r="I26" s="36">
        <v>4389.0999999999995</v>
      </c>
      <c r="J26" s="36">
        <v>4440.7000000000007</v>
      </c>
      <c r="K26" s="31">
        <v>4337.5</v>
      </c>
      <c r="L26" s="31">
        <v>4232.7</v>
      </c>
      <c r="M26" s="31">
        <v>5.2082100000000002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418.3</v>
      </c>
      <c r="D27" s="36">
        <v>419.26666666666665</v>
      </c>
      <c r="E27" s="36">
        <v>414.98333333333329</v>
      </c>
      <c r="F27" s="36">
        <v>411.66666666666663</v>
      </c>
      <c r="G27" s="36">
        <v>407.38333333333327</v>
      </c>
      <c r="H27" s="36">
        <v>422.58333333333331</v>
      </c>
      <c r="I27" s="36">
        <v>426.86666666666662</v>
      </c>
      <c r="J27" s="36">
        <v>430.18333333333334</v>
      </c>
      <c r="K27" s="31">
        <v>423.55</v>
      </c>
      <c r="L27" s="31">
        <v>415.95</v>
      </c>
      <c r="M27" s="31">
        <v>8.8228299999999997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5297.6</v>
      </c>
      <c r="D28" s="36">
        <v>5244.2166666666672</v>
      </c>
      <c r="E28" s="36">
        <v>5175.4333333333343</v>
      </c>
      <c r="F28" s="36">
        <v>5053.2666666666673</v>
      </c>
      <c r="G28" s="36">
        <v>4984.4833333333345</v>
      </c>
      <c r="H28" s="36">
        <v>5366.3833333333341</v>
      </c>
      <c r="I28" s="36">
        <v>5435.166666666667</v>
      </c>
      <c r="J28" s="36">
        <v>5557.3333333333339</v>
      </c>
      <c r="K28" s="31">
        <v>5313</v>
      </c>
      <c r="L28" s="31">
        <v>5122.05</v>
      </c>
      <c r="M28" s="31">
        <v>10.32216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417.85</v>
      </c>
      <c r="D29" s="36">
        <v>419.2166666666667</v>
      </c>
      <c r="E29" s="36">
        <v>410.63333333333338</v>
      </c>
      <c r="F29" s="36">
        <v>403.41666666666669</v>
      </c>
      <c r="G29" s="36">
        <v>394.83333333333337</v>
      </c>
      <c r="H29" s="36">
        <v>426.43333333333339</v>
      </c>
      <c r="I29" s="36">
        <v>435.01666666666665</v>
      </c>
      <c r="J29" s="36">
        <v>442.23333333333341</v>
      </c>
      <c r="K29" s="31">
        <v>427.8</v>
      </c>
      <c r="L29" s="31">
        <v>412</v>
      </c>
      <c r="M29" s="31">
        <v>103.90383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170.4</v>
      </c>
      <c r="D30" s="36">
        <v>171.23333333333335</v>
      </c>
      <c r="E30" s="36">
        <v>167.91666666666669</v>
      </c>
      <c r="F30" s="36">
        <v>165.43333333333334</v>
      </c>
      <c r="G30" s="36">
        <v>162.11666666666667</v>
      </c>
      <c r="H30" s="36">
        <v>173.7166666666667</v>
      </c>
      <c r="I30" s="36">
        <v>177.03333333333336</v>
      </c>
      <c r="J30" s="36">
        <v>179.51666666666671</v>
      </c>
      <c r="K30" s="31">
        <v>174.55</v>
      </c>
      <c r="L30" s="31">
        <v>168.75</v>
      </c>
      <c r="M30" s="31">
        <v>97.805670000000006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3080.2</v>
      </c>
      <c r="D31" s="36">
        <v>3088.5500000000006</v>
      </c>
      <c r="E31" s="36">
        <v>3065.7000000000012</v>
      </c>
      <c r="F31" s="36">
        <v>3051.2000000000007</v>
      </c>
      <c r="G31" s="36">
        <v>3028.3500000000013</v>
      </c>
      <c r="H31" s="36">
        <v>3103.0500000000011</v>
      </c>
      <c r="I31" s="36">
        <v>3125.9000000000005</v>
      </c>
      <c r="J31" s="36">
        <v>3140.400000000001</v>
      </c>
      <c r="K31" s="31">
        <v>3111.4</v>
      </c>
      <c r="L31" s="31">
        <v>3074.05</v>
      </c>
      <c r="M31" s="31">
        <v>8.4970199999999991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1899.25</v>
      </c>
      <c r="D32" s="36">
        <v>1893.2333333333333</v>
      </c>
      <c r="E32" s="36">
        <v>1881.4666666666667</v>
      </c>
      <c r="F32" s="36">
        <v>1863.6833333333334</v>
      </c>
      <c r="G32" s="36">
        <v>1851.9166666666667</v>
      </c>
      <c r="H32" s="36">
        <v>1911.0166666666667</v>
      </c>
      <c r="I32" s="36">
        <v>1922.7833333333335</v>
      </c>
      <c r="J32" s="36">
        <v>1940.5666666666666</v>
      </c>
      <c r="K32" s="31">
        <v>1905</v>
      </c>
      <c r="L32" s="31">
        <v>1875.45</v>
      </c>
      <c r="M32" s="31">
        <v>1.8480300000000001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535</v>
      </c>
      <c r="D33" s="36">
        <v>537.73333333333335</v>
      </c>
      <c r="E33" s="36">
        <v>531.26666666666665</v>
      </c>
      <c r="F33" s="36">
        <v>527.5333333333333</v>
      </c>
      <c r="G33" s="36">
        <v>521.06666666666661</v>
      </c>
      <c r="H33" s="36">
        <v>541.4666666666667</v>
      </c>
      <c r="I33" s="36">
        <v>547.93333333333339</v>
      </c>
      <c r="J33" s="36">
        <v>551.66666666666674</v>
      </c>
      <c r="K33" s="31">
        <v>544.20000000000005</v>
      </c>
      <c r="L33" s="31">
        <v>534</v>
      </c>
      <c r="M33" s="31">
        <v>4.5777999999999999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690.55</v>
      </c>
      <c r="D34" s="36">
        <v>688.69999999999993</v>
      </c>
      <c r="E34" s="36">
        <v>677.59999999999991</v>
      </c>
      <c r="F34" s="36">
        <v>664.65</v>
      </c>
      <c r="G34" s="36">
        <v>653.54999999999995</v>
      </c>
      <c r="H34" s="36">
        <v>701.64999999999986</v>
      </c>
      <c r="I34" s="36">
        <v>712.75</v>
      </c>
      <c r="J34" s="36">
        <v>725.69999999999982</v>
      </c>
      <c r="K34" s="31">
        <v>699.8</v>
      </c>
      <c r="L34" s="31">
        <v>675.75</v>
      </c>
      <c r="M34" s="31">
        <v>20.624610000000001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950.75</v>
      </c>
      <c r="D35" s="36">
        <v>946.06666666666661</v>
      </c>
      <c r="E35" s="36">
        <v>933.98333333333323</v>
      </c>
      <c r="F35" s="36">
        <v>917.21666666666658</v>
      </c>
      <c r="G35" s="36">
        <v>905.13333333333321</v>
      </c>
      <c r="H35" s="36">
        <v>962.83333333333326</v>
      </c>
      <c r="I35" s="36">
        <v>974.91666666666674</v>
      </c>
      <c r="J35" s="36">
        <v>991.68333333333328</v>
      </c>
      <c r="K35" s="31">
        <v>958.15</v>
      </c>
      <c r="L35" s="31">
        <v>929.3</v>
      </c>
      <c r="M35" s="31">
        <v>25.50759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300.55</v>
      </c>
      <c r="D36" s="36">
        <v>302.81666666666666</v>
      </c>
      <c r="E36" s="36">
        <v>297.73333333333335</v>
      </c>
      <c r="F36" s="36">
        <v>294.91666666666669</v>
      </c>
      <c r="G36" s="36">
        <v>289.83333333333337</v>
      </c>
      <c r="H36" s="36">
        <v>305.63333333333333</v>
      </c>
      <c r="I36" s="36">
        <v>310.7166666666667</v>
      </c>
      <c r="J36" s="36">
        <v>313.5333333333333</v>
      </c>
      <c r="K36" s="31">
        <v>307.89999999999998</v>
      </c>
      <c r="L36" s="31">
        <v>300</v>
      </c>
      <c r="M36" s="31">
        <v>14.28993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1021.9</v>
      </c>
      <c r="D37" s="36">
        <v>1022.4666666666667</v>
      </c>
      <c r="E37" s="36">
        <v>1016.0833333333335</v>
      </c>
      <c r="F37" s="36">
        <v>1010.2666666666668</v>
      </c>
      <c r="G37" s="36">
        <v>1003.8833333333336</v>
      </c>
      <c r="H37" s="36">
        <v>1028.2833333333333</v>
      </c>
      <c r="I37" s="36">
        <v>1034.6666666666665</v>
      </c>
      <c r="J37" s="36">
        <v>1040.4833333333333</v>
      </c>
      <c r="K37" s="31">
        <v>1028.8499999999999</v>
      </c>
      <c r="L37" s="31">
        <v>1016.65</v>
      </c>
      <c r="M37" s="31">
        <v>44.079349999999998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5418.9</v>
      </c>
      <c r="D38" s="36">
        <v>5418.6833333333334</v>
      </c>
      <c r="E38" s="36">
        <v>5382.3666666666668</v>
      </c>
      <c r="F38" s="36">
        <v>5345.833333333333</v>
      </c>
      <c r="G38" s="36">
        <v>5309.5166666666664</v>
      </c>
      <c r="H38" s="36">
        <v>5455.2166666666672</v>
      </c>
      <c r="I38" s="36">
        <v>5491.5333333333347</v>
      </c>
      <c r="J38" s="36">
        <v>5528.0666666666675</v>
      </c>
      <c r="K38" s="31">
        <v>5455</v>
      </c>
      <c r="L38" s="31">
        <v>5382.15</v>
      </c>
      <c r="M38" s="31">
        <v>2.3277299999999999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1582.25</v>
      </c>
      <c r="D39" s="36">
        <v>1580.0833333333333</v>
      </c>
      <c r="E39" s="36">
        <v>1571.1666666666665</v>
      </c>
      <c r="F39" s="36">
        <v>1560.0833333333333</v>
      </c>
      <c r="G39" s="36">
        <v>1551.1666666666665</v>
      </c>
      <c r="H39" s="36">
        <v>1591.1666666666665</v>
      </c>
      <c r="I39" s="36">
        <v>1600.083333333333</v>
      </c>
      <c r="J39" s="36">
        <v>1611.1666666666665</v>
      </c>
      <c r="K39" s="31">
        <v>1589</v>
      </c>
      <c r="L39" s="31">
        <v>1569</v>
      </c>
      <c r="M39" s="31">
        <v>11.084250000000001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7073.8</v>
      </c>
      <c r="D40" s="36">
        <v>7097.9333333333334</v>
      </c>
      <c r="E40" s="36">
        <v>7025.8666666666668</v>
      </c>
      <c r="F40" s="36">
        <v>6977.9333333333334</v>
      </c>
      <c r="G40" s="36">
        <v>6905.8666666666668</v>
      </c>
      <c r="H40" s="36">
        <v>7145.8666666666668</v>
      </c>
      <c r="I40" s="36">
        <v>7217.9333333333343</v>
      </c>
      <c r="J40" s="36">
        <v>7265.8666666666668</v>
      </c>
      <c r="K40" s="31">
        <v>7170</v>
      </c>
      <c r="L40" s="31">
        <v>7050</v>
      </c>
      <c r="M40" s="31">
        <v>0.17729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7386.7</v>
      </c>
      <c r="D41" s="36">
        <v>7412.8</v>
      </c>
      <c r="E41" s="36">
        <v>7340.6</v>
      </c>
      <c r="F41" s="36">
        <v>7294.5</v>
      </c>
      <c r="G41" s="36">
        <v>7222.3</v>
      </c>
      <c r="H41" s="36">
        <v>7458.9000000000005</v>
      </c>
      <c r="I41" s="36">
        <v>7531.0999999999995</v>
      </c>
      <c r="J41" s="36">
        <v>7577.2000000000007</v>
      </c>
      <c r="K41" s="31">
        <v>7485</v>
      </c>
      <c r="L41" s="31">
        <v>7366.7</v>
      </c>
      <c r="M41" s="31">
        <v>7.7179099999999998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2584.15</v>
      </c>
      <c r="D42" s="36">
        <v>2589.1833333333334</v>
      </c>
      <c r="E42" s="36">
        <v>2561.416666666667</v>
      </c>
      <c r="F42" s="36">
        <v>2538.6833333333334</v>
      </c>
      <c r="G42" s="36">
        <v>2510.916666666667</v>
      </c>
      <c r="H42" s="36">
        <v>2611.916666666667</v>
      </c>
      <c r="I42" s="36">
        <v>2639.6833333333334</v>
      </c>
      <c r="J42" s="36">
        <v>2662.416666666667</v>
      </c>
      <c r="K42" s="31">
        <v>2616.9499999999998</v>
      </c>
      <c r="L42" s="31">
        <v>2566.4499999999998</v>
      </c>
      <c r="M42" s="31">
        <v>0.88417999999999997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217.2</v>
      </c>
      <c r="D43" s="36">
        <v>217.68333333333331</v>
      </c>
      <c r="E43" s="36">
        <v>216.51666666666662</v>
      </c>
      <c r="F43" s="36">
        <v>215.83333333333331</v>
      </c>
      <c r="G43" s="36">
        <v>214.66666666666663</v>
      </c>
      <c r="H43" s="36">
        <v>218.36666666666662</v>
      </c>
      <c r="I43" s="36">
        <v>219.5333333333333</v>
      </c>
      <c r="J43" s="36">
        <v>220.21666666666661</v>
      </c>
      <c r="K43" s="31">
        <v>218.85</v>
      </c>
      <c r="L43" s="31">
        <v>217</v>
      </c>
      <c r="M43" s="31">
        <v>21.002870000000001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193</v>
      </c>
      <c r="D44" s="36">
        <v>193.31666666666669</v>
      </c>
      <c r="E44" s="36">
        <v>192.23333333333338</v>
      </c>
      <c r="F44" s="36">
        <v>191.4666666666667</v>
      </c>
      <c r="G44" s="36">
        <v>190.38333333333338</v>
      </c>
      <c r="H44" s="36">
        <v>194.08333333333337</v>
      </c>
      <c r="I44" s="36">
        <v>195.16666666666669</v>
      </c>
      <c r="J44" s="36">
        <v>195.93333333333337</v>
      </c>
      <c r="K44" s="31">
        <v>194.4</v>
      </c>
      <c r="L44" s="31">
        <v>192.55</v>
      </c>
      <c r="M44" s="31">
        <v>131.21704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103.95</v>
      </c>
      <c r="D45" s="36">
        <v>104.34999999999998</v>
      </c>
      <c r="E45" s="36">
        <v>103.19999999999996</v>
      </c>
      <c r="F45" s="36">
        <v>102.44999999999997</v>
      </c>
      <c r="G45" s="36">
        <v>101.29999999999995</v>
      </c>
      <c r="H45" s="36">
        <v>105.09999999999997</v>
      </c>
      <c r="I45" s="36">
        <v>106.24999999999997</v>
      </c>
      <c r="J45" s="36">
        <v>106.99999999999997</v>
      </c>
      <c r="K45" s="31">
        <v>105.5</v>
      </c>
      <c r="L45" s="31">
        <v>103.6</v>
      </c>
      <c r="M45" s="31">
        <v>75.451490000000007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1572.15</v>
      </c>
      <c r="D46" s="36">
        <v>1571.9333333333334</v>
      </c>
      <c r="E46" s="36">
        <v>1530.2166666666667</v>
      </c>
      <c r="F46" s="36">
        <v>1488.2833333333333</v>
      </c>
      <c r="G46" s="36">
        <v>1446.5666666666666</v>
      </c>
      <c r="H46" s="36">
        <v>1613.8666666666668</v>
      </c>
      <c r="I46" s="36">
        <v>1655.5833333333335</v>
      </c>
      <c r="J46" s="36">
        <v>1697.5166666666669</v>
      </c>
      <c r="K46" s="31">
        <v>1613.65</v>
      </c>
      <c r="L46" s="31">
        <v>1530</v>
      </c>
      <c r="M46" s="31">
        <v>7.9716899999999997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137.94999999999999</v>
      </c>
      <c r="D47" s="36">
        <v>138.5</v>
      </c>
      <c r="E47" s="36">
        <v>137.05000000000001</v>
      </c>
      <c r="F47" s="36">
        <v>136.15</v>
      </c>
      <c r="G47" s="36">
        <v>134.70000000000002</v>
      </c>
      <c r="H47" s="36">
        <v>139.4</v>
      </c>
      <c r="I47" s="36">
        <v>140.85</v>
      </c>
      <c r="J47" s="36">
        <v>141.75</v>
      </c>
      <c r="K47" s="31">
        <v>139.94999999999999</v>
      </c>
      <c r="L47" s="31">
        <v>137.6</v>
      </c>
      <c r="M47" s="31">
        <v>54.817740000000001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578.95000000000005</v>
      </c>
      <c r="D48" s="36">
        <v>582.98333333333335</v>
      </c>
      <c r="E48" s="36">
        <v>573.66666666666674</v>
      </c>
      <c r="F48" s="36">
        <v>568.38333333333344</v>
      </c>
      <c r="G48" s="36">
        <v>559.06666666666683</v>
      </c>
      <c r="H48" s="36">
        <v>588.26666666666665</v>
      </c>
      <c r="I48" s="36">
        <v>597.58333333333326</v>
      </c>
      <c r="J48" s="36">
        <v>602.86666666666656</v>
      </c>
      <c r="K48" s="31">
        <v>592.29999999999995</v>
      </c>
      <c r="L48" s="31">
        <v>577.70000000000005</v>
      </c>
      <c r="M48" s="31">
        <v>10.4855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1032.9000000000001</v>
      </c>
      <c r="D49" s="36">
        <v>1036.0166666666667</v>
      </c>
      <c r="E49" s="36">
        <v>1025.9833333333333</v>
      </c>
      <c r="F49" s="36">
        <v>1019.0666666666666</v>
      </c>
      <c r="G49" s="36">
        <v>1009.0333333333333</v>
      </c>
      <c r="H49" s="36">
        <v>1042.9333333333334</v>
      </c>
      <c r="I49" s="36">
        <v>1052.9666666666667</v>
      </c>
      <c r="J49" s="36">
        <v>1059.8833333333334</v>
      </c>
      <c r="K49" s="31">
        <v>1046.05</v>
      </c>
      <c r="L49" s="31">
        <v>1029.0999999999999</v>
      </c>
      <c r="M49" s="31">
        <v>11.85106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932.35</v>
      </c>
      <c r="D50" s="36">
        <v>933.4</v>
      </c>
      <c r="E50" s="36">
        <v>929.5</v>
      </c>
      <c r="F50" s="36">
        <v>926.65</v>
      </c>
      <c r="G50" s="36">
        <v>922.75</v>
      </c>
      <c r="H50" s="36">
        <v>936.25</v>
      </c>
      <c r="I50" s="36">
        <v>940.14999999999986</v>
      </c>
      <c r="J50" s="36">
        <v>943</v>
      </c>
      <c r="K50" s="31">
        <v>937.3</v>
      </c>
      <c r="L50" s="31">
        <v>930.55</v>
      </c>
      <c r="M50" s="31">
        <v>39.144159999999999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125.8</v>
      </c>
      <c r="D51" s="36">
        <v>125.05</v>
      </c>
      <c r="E51" s="36">
        <v>122.69999999999999</v>
      </c>
      <c r="F51" s="36">
        <v>119.6</v>
      </c>
      <c r="G51" s="36">
        <v>117.24999999999999</v>
      </c>
      <c r="H51" s="36">
        <v>128.14999999999998</v>
      </c>
      <c r="I51" s="36">
        <v>130.5</v>
      </c>
      <c r="J51" s="36">
        <v>133.6</v>
      </c>
      <c r="K51" s="31">
        <v>127.4</v>
      </c>
      <c r="L51" s="31">
        <v>121.95</v>
      </c>
      <c r="M51" s="31">
        <v>333.42194999999998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227.05</v>
      </c>
      <c r="D52" s="36">
        <v>227.48333333333335</v>
      </c>
      <c r="E52" s="36">
        <v>225.4666666666667</v>
      </c>
      <c r="F52" s="36">
        <v>223.88333333333335</v>
      </c>
      <c r="G52" s="36">
        <v>221.8666666666667</v>
      </c>
      <c r="H52" s="36">
        <v>229.06666666666669</v>
      </c>
      <c r="I52" s="36">
        <v>231.08333333333334</v>
      </c>
      <c r="J52" s="36">
        <v>232.66666666666669</v>
      </c>
      <c r="K52" s="31">
        <v>229.5</v>
      </c>
      <c r="L52" s="31">
        <v>225.9</v>
      </c>
      <c r="M52" s="31">
        <v>19.890250000000002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19535</v>
      </c>
      <c r="D53" s="36">
        <v>19534.566666666666</v>
      </c>
      <c r="E53" s="36">
        <v>19359.133333333331</v>
      </c>
      <c r="F53" s="36">
        <v>19183.266666666666</v>
      </c>
      <c r="G53" s="36">
        <v>19007.833333333332</v>
      </c>
      <c r="H53" s="36">
        <v>19710.433333333331</v>
      </c>
      <c r="I53" s="36">
        <v>19885.866666666665</v>
      </c>
      <c r="J53" s="36">
        <v>20061.73333333333</v>
      </c>
      <c r="K53" s="31">
        <v>19710</v>
      </c>
      <c r="L53" s="31">
        <v>19358.7</v>
      </c>
      <c r="M53" s="31">
        <v>0.32754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383.55</v>
      </c>
      <c r="D54" s="36">
        <v>385.66666666666669</v>
      </c>
      <c r="E54" s="36">
        <v>380.68333333333339</v>
      </c>
      <c r="F54" s="36">
        <v>377.81666666666672</v>
      </c>
      <c r="G54" s="36">
        <v>372.83333333333343</v>
      </c>
      <c r="H54" s="36">
        <v>388.53333333333336</v>
      </c>
      <c r="I54" s="36">
        <v>393.51666666666659</v>
      </c>
      <c r="J54" s="36">
        <v>396.38333333333333</v>
      </c>
      <c r="K54" s="31">
        <v>390.65</v>
      </c>
      <c r="L54" s="31">
        <v>382.8</v>
      </c>
      <c r="M54" s="31">
        <v>64.219480000000004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4652.1000000000004</v>
      </c>
      <c r="D55" s="36">
        <v>4656.0333333333338</v>
      </c>
      <c r="E55" s="36">
        <v>4626.5666666666675</v>
      </c>
      <c r="F55" s="36">
        <v>4601.0333333333338</v>
      </c>
      <c r="G55" s="36">
        <v>4571.5666666666675</v>
      </c>
      <c r="H55" s="36">
        <v>4681.5666666666675</v>
      </c>
      <c r="I55" s="36">
        <v>4711.0333333333328</v>
      </c>
      <c r="J55" s="36">
        <v>4736.5666666666675</v>
      </c>
      <c r="K55" s="31">
        <v>4685.5</v>
      </c>
      <c r="L55" s="31">
        <v>4630.5</v>
      </c>
      <c r="M55" s="31">
        <v>2.0821000000000001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384</v>
      </c>
      <c r="D56" s="36">
        <v>385.5</v>
      </c>
      <c r="E56" s="36">
        <v>381.8</v>
      </c>
      <c r="F56" s="36">
        <v>379.6</v>
      </c>
      <c r="G56" s="36">
        <v>375.90000000000003</v>
      </c>
      <c r="H56" s="36">
        <v>387.7</v>
      </c>
      <c r="I56" s="36">
        <v>391.40000000000003</v>
      </c>
      <c r="J56" s="36">
        <v>393.59999999999997</v>
      </c>
      <c r="K56" s="31">
        <v>389.2</v>
      </c>
      <c r="L56" s="31">
        <v>383.3</v>
      </c>
      <c r="M56" s="31">
        <v>51.327979999999997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383.65</v>
      </c>
      <c r="D57" s="36">
        <v>383.14999999999992</v>
      </c>
      <c r="E57" s="36">
        <v>379.39999999999986</v>
      </c>
      <c r="F57" s="36">
        <v>375.14999999999992</v>
      </c>
      <c r="G57" s="36">
        <v>371.39999999999986</v>
      </c>
      <c r="H57" s="36">
        <v>387.39999999999986</v>
      </c>
      <c r="I57" s="36">
        <v>391.15</v>
      </c>
      <c r="J57" s="36">
        <v>395.39999999999986</v>
      </c>
      <c r="K57" s="31">
        <v>386.9</v>
      </c>
      <c r="L57" s="31">
        <v>378.9</v>
      </c>
      <c r="M57" s="31">
        <v>27.521280000000001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1152.05</v>
      </c>
      <c r="D58" s="36">
        <v>1147.7166666666665</v>
      </c>
      <c r="E58" s="36">
        <v>1139.583333333333</v>
      </c>
      <c r="F58" s="36">
        <v>1127.1166666666666</v>
      </c>
      <c r="G58" s="36">
        <v>1118.9833333333331</v>
      </c>
      <c r="H58" s="36">
        <v>1160.1833333333329</v>
      </c>
      <c r="I58" s="36">
        <v>1168.3166666666666</v>
      </c>
      <c r="J58" s="36">
        <v>1180.7833333333328</v>
      </c>
      <c r="K58" s="31">
        <v>1155.8499999999999</v>
      </c>
      <c r="L58" s="31">
        <v>1135.25</v>
      </c>
      <c r="M58" s="31">
        <v>8.0695599999999992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1238.1500000000001</v>
      </c>
      <c r="D59" s="36">
        <v>1238.3833333333334</v>
      </c>
      <c r="E59" s="36">
        <v>1231.7666666666669</v>
      </c>
      <c r="F59" s="36">
        <v>1225.3833333333334</v>
      </c>
      <c r="G59" s="36">
        <v>1218.7666666666669</v>
      </c>
      <c r="H59" s="36">
        <v>1244.7666666666669</v>
      </c>
      <c r="I59" s="36">
        <v>1251.3833333333332</v>
      </c>
      <c r="J59" s="36">
        <v>1257.7666666666669</v>
      </c>
      <c r="K59" s="31">
        <v>1245</v>
      </c>
      <c r="L59" s="31">
        <v>1232</v>
      </c>
      <c r="M59" s="31">
        <v>7.5143300000000002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323.55</v>
      </c>
      <c r="D60" s="36">
        <v>321.25</v>
      </c>
      <c r="E60" s="36">
        <v>318</v>
      </c>
      <c r="F60" s="36">
        <v>312.45</v>
      </c>
      <c r="G60" s="36">
        <v>309.2</v>
      </c>
      <c r="H60" s="36">
        <v>326.8</v>
      </c>
      <c r="I60" s="36">
        <v>330.05</v>
      </c>
      <c r="J60" s="36">
        <v>335.6</v>
      </c>
      <c r="K60" s="31">
        <v>324.5</v>
      </c>
      <c r="L60" s="31">
        <v>315.7</v>
      </c>
      <c r="M60" s="31">
        <v>155.03280000000001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5128.1000000000004</v>
      </c>
      <c r="D61" s="36">
        <v>5132.3666666666668</v>
      </c>
      <c r="E61" s="36">
        <v>5100.7333333333336</v>
      </c>
      <c r="F61" s="36">
        <v>5073.3666666666668</v>
      </c>
      <c r="G61" s="36">
        <v>5041.7333333333336</v>
      </c>
      <c r="H61" s="36">
        <v>5159.7333333333336</v>
      </c>
      <c r="I61" s="36">
        <v>5191.3666666666668</v>
      </c>
      <c r="J61" s="36">
        <v>5218.7333333333336</v>
      </c>
      <c r="K61" s="31">
        <v>5164</v>
      </c>
      <c r="L61" s="31">
        <v>5105</v>
      </c>
      <c r="M61" s="31">
        <v>1.1716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2128.8000000000002</v>
      </c>
      <c r="D62" s="36">
        <v>2129.5</v>
      </c>
      <c r="E62" s="36">
        <v>2110</v>
      </c>
      <c r="F62" s="36">
        <v>2091.1999999999998</v>
      </c>
      <c r="G62" s="36">
        <v>2071.6999999999998</v>
      </c>
      <c r="H62" s="36">
        <v>2148.3000000000002</v>
      </c>
      <c r="I62" s="36">
        <v>2167.8000000000002</v>
      </c>
      <c r="J62" s="36">
        <v>2186.6000000000004</v>
      </c>
      <c r="K62" s="31">
        <v>2149</v>
      </c>
      <c r="L62" s="31">
        <v>2110.6999999999998</v>
      </c>
      <c r="M62" s="31">
        <v>1.5757300000000001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735.35</v>
      </c>
      <c r="D63" s="36">
        <v>735.85</v>
      </c>
      <c r="E63" s="36">
        <v>729.75</v>
      </c>
      <c r="F63" s="36">
        <v>724.15</v>
      </c>
      <c r="G63" s="36">
        <v>718.05</v>
      </c>
      <c r="H63" s="36">
        <v>741.45</v>
      </c>
      <c r="I63" s="36">
        <v>747.55000000000018</v>
      </c>
      <c r="J63" s="36">
        <v>753.15000000000009</v>
      </c>
      <c r="K63" s="31">
        <v>741.95</v>
      </c>
      <c r="L63" s="31">
        <v>730.25</v>
      </c>
      <c r="M63" s="31">
        <v>3.9966699999999999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1109.0999999999999</v>
      </c>
      <c r="D64" s="36">
        <v>1112.9833333333333</v>
      </c>
      <c r="E64" s="36">
        <v>1101.5666666666666</v>
      </c>
      <c r="F64" s="36">
        <v>1094.0333333333333</v>
      </c>
      <c r="G64" s="36">
        <v>1082.6166666666666</v>
      </c>
      <c r="H64" s="36">
        <v>1120.5166666666667</v>
      </c>
      <c r="I64" s="36">
        <v>1131.9333333333332</v>
      </c>
      <c r="J64" s="36">
        <v>1139.4666666666667</v>
      </c>
      <c r="K64" s="31">
        <v>1124.4000000000001</v>
      </c>
      <c r="L64" s="31">
        <v>1105.45</v>
      </c>
      <c r="M64" s="31">
        <v>2.1305000000000001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281.45</v>
      </c>
      <c r="D65" s="36">
        <v>282.15000000000003</v>
      </c>
      <c r="E65" s="36">
        <v>280.30000000000007</v>
      </c>
      <c r="F65" s="36">
        <v>279.15000000000003</v>
      </c>
      <c r="G65" s="36">
        <v>277.30000000000007</v>
      </c>
      <c r="H65" s="36">
        <v>283.30000000000007</v>
      </c>
      <c r="I65" s="36">
        <v>285.15000000000009</v>
      </c>
      <c r="J65" s="36">
        <v>286.30000000000007</v>
      </c>
      <c r="K65" s="31">
        <v>284</v>
      </c>
      <c r="L65" s="31">
        <v>281</v>
      </c>
      <c r="M65" s="31">
        <v>4.9703900000000001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1750.5</v>
      </c>
      <c r="D66" s="36">
        <v>1759.5833333333333</v>
      </c>
      <c r="E66" s="36">
        <v>1734.9166666666665</v>
      </c>
      <c r="F66" s="36">
        <v>1719.3333333333333</v>
      </c>
      <c r="G66" s="36">
        <v>1694.6666666666665</v>
      </c>
      <c r="H66" s="36">
        <v>1775.1666666666665</v>
      </c>
      <c r="I66" s="36">
        <v>1799.833333333333</v>
      </c>
      <c r="J66" s="36">
        <v>1815.4166666666665</v>
      </c>
      <c r="K66" s="31">
        <v>1784.25</v>
      </c>
      <c r="L66" s="31">
        <v>1744</v>
      </c>
      <c r="M66" s="31">
        <v>4.6892899999999997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534.85</v>
      </c>
      <c r="D67" s="36">
        <v>535.94999999999993</v>
      </c>
      <c r="E67" s="36">
        <v>531.89999999999986</v>
      </c>
      <c r="F67" s="36">
        <v>528.94999999999993</v>
      </c>
      <c r="G67" s="36">
        <v>524.89999999999986</v>
      </c>
      <c r="H67" s="36">
        <v>538.89999999999986</v>
      </c>
      <c r="I67" s="36">
        <v>542.94999999999982</v>
      </c>
      <c r="J67" s="36">
        <v>545.89999999999986</v>
      </c>
      <c r="K67" s="31">
        <v>540</v>
      </c>
      <c r="L67" s="31">
        <v>533</v>
      </c>
      <c r="M67" s="31">
        <v>13.66713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2094.4499999999998</v>
      </c>
      <c r="D68" s="36">
        <v>2107.1166666666668</v>
      </c>
      <c r="E68" s="36">
        <v>2077.3333333333335</v>
      </c>
      <c r="F68" s="36">
        <v>2060.2166666666667</v>
      </c>
      <c r="G68" s="36">
        <v>2030.4333333333334</v>
      </c>
      <c r="H68" s="36">
        <v>2124.2333333333336</v>
      </c>
      <c r="I68" s="36">
        <v>2154.0166666666664</v>
      </c>
      <c r="J68" s="36">
        <v>2171.1333333333337</v>
      </c>
      <c r="K68" s="31">
        <v>2136.9</v>
      </c>
      <c r="L68" s="31">
        <v>2090</v>
      </c>
      <c r="M68" s="31">
        <v>0.90422999999999998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2076.4</v>
      </c>
      <c r="D69" s="36">
        <v>2097.5</v>
      </c>
      <c r="E69" s="36">
        <v>2045.9</v>
      </c>
      <c r="F69" s="36">
        <v>2015.4</v>
      </c>
      <c r="G69" s="36">
        <v>1963.8000000000002</v>
      </c>
      <c r="H69" s="36">
        <v>2128</v>
      </c>
      <c r="I69" s="36">
        <v>2179.6000000000004</v>
      </c>
      <c r="J69" s="36">
        <v>2210.1</v>
      </c>
      <c r="K69" s="31">
        <v>2149.1</v>
      </c>
      <c r="L69" s="31">
        <v>2067</v>
      </c>
      <c r="M69" s="31">
        <v>4.78796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407.05</v>
      </c>
      <c r="D70" s="36">
        <v>407.5</v>
      </c>
      <c r="E70" s="36">
        <v>404</v>
      </c>
      <c r="F70" s="36">
        <v>400.95</v>
      </c>
      <c r="G70" s="36">
        <v>397.45</v>
      </c>
      <c r="H70" s="36">
        <v>410.55</v>
      </c>
      <c r="I70" s="36">
        <v>414.05</v>
      </c>
      <c r="J70" s="36">
        <v>417.1</v>
      </c>
      <c r="K70" s="31">
        <v>411</v>
      </c>
      <c r="L70" s="31">
        <v>404.45</v>
      </c>
      <c r="M70" s="31">
        <v>2.1572800000000001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180.1</v>
      </c>
      <c r="D71" s="36">
        <v>181.79999999999998</v>
      </c>
      <c r="E71" s="36">
        <v>177.79999999999995</v>
      </c>
      <c r="F71" s="36">
        <v>175.49999999999997</v>
      </c>
      <c r="G71" s="36">
        <v>171.49999999999994</v>
      </c>
      <c r="H71" s="36">
        <v>184.09999999999997</v>
      </c>
      <c r="I71" s="36">
        <v>188.10000000000002</v>
      </c>
      <c r="J71" s="36">
        <v>190.39999999999998</v>
      </c>
      <c r="K71" s="31">
        <v>185.8</v>
      </c>
      <c r="L71" s="31">
        <v>179.5</v>
      </c>
      <c r="M71" s="31">
        <v>55.048479999999998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3498.5</v>
      </c>
      <c r="D72" s="36">
        <v>3496.5333333333333</v>
      </c>
      <c r="E72" s="36">
        <v>3473.0666666666666</v>
      </c>
      <c r="F72" s="36">
        <v>3447.6333333333332</v>
      </c>
      <c r="G72" s="36">
        <v>3424.1666666666665</v>
      </c>
      <c r="H72" s="36">
        <v>3521.9666666666667</v>
      </c>
      <c r="I72" s="36">
        <v>3545.4333333333329</v>
      </c>
      <c r="J72" s="36">
        <v>3570.8666666666668</v>
      </c>
      <c r="K72" s="31">
        <v>3520</v>
      </c>
      <c r="L72" s="31">
        <v>3471.1</v>
      </c>
      <c r="M72" s="31">
        <v>2.9697800000000001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5305.85</v>
      </c>
      <c r="D73" s="36">
        <v>5343.6166666666668</v>
      </c>
      <c r="E73" s="36">
        <v>5262.2333333333336</v>
      </c>
      <c r="F73" s="36">
        <v>5218.6166666666668</v>
      </c>
      <c r="G73" s="36">
        <v>5137.2333333333336</v>
      </c>
      <c r="H73" s="36">
        <v>5387.2333333333336</v>
      </c>
      <c r="I73" s="36">
        <v>5468.6166666666668</v>
      </c>
      <c r="J73" s="36">
        <v>5512.2333333333336</v>
      </c>
      <c r="K73" s="31">
        <v>5425</v>
      </c>
      <c r="L73" s="31">
        <v>5300</v>
      </c>
      <c r="M73" s="31">
        <v>2.2831800000000002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600.70000000000005</v>
      </c>
      <c r="D74" s="36">
        <v>601.08333333333337</v>
      </c>
      <c r="E74" s="36">
        <v>596.56666666666672</v>
      </c>
      <c r="F74" s="36">
        <v>592.43333333333339</v>
      </c>
      <c r="G74" s="36">
        <v>587.91666666666674</v>
      </c>
      <c r="H74" s="36">
        <v>605.2166666666667</v>
      </c>
      <c r="I74" s="36">
        <v>609.73333333333335</v>
      </c>
      <c r="J74" s="36">
        <v>613.86666666666667</v>
      </c>
      <c r="K74" s="31">
        <v>605.6</v>
      </c>
      <c r="L74" s="31">
        <v>596.95000000000005</v>
      </c>
      <c r="M74" s="31">
        <v>54.038800000000002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3747.6</v>
      </c>
      <c r="D75" s="36">
        <v>3745.8666666666668</v>
      </c>
      <c r="E75" s="36">
        <v>3726.7333333333336</v>
      </c>
      <c r="F75" s="36">
        <v>3705.8666666666668</v>
      </c>
      <c r="G75" s="36">
        <v>3686.7333333333336</v>
      </c>
      <c r="H75" s="36">
        <v>3766.7333333333336</v>
      </c>
      <c r="I75" s="36">
        <v>3785.8666666666668</v>
      </c>
      <c r="J75" s="36">
        <v>3806.7333333333336</v>
      </c>
      <c r="K75" s="31">
        <v>3765</v>
      </c>
      <c r="L75" s="31">
        <v>3725</v>
      </c>
      <c r="M75" s="31">
        <v>2.4874800000000001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5457.95</v>
      </c>
      <c r="D76" s="36">
        <v>5465.6333333333341</v>
      </c>
      <c r="E76" s="36">
        <v>5432.3166666666684</v>
      </c>
      <c r="F76" s="36">
        <v>5406.6833333333343</v>
      </c>
      <c r="G76" s="36">
        <v>5373.3666666666686</v>
      </c>
      <c r="H76" s="36">
        <v>5491.2666666666682</v>
      </c>
      <c r="I76" s="36">
        <v>5524.5833333333339</v>
      </c>
      <c r="J76" s="36">
        <v>5550.2166666666681</v>
      </c>
      <c r="K76" s="31">
        <v>5498.95</v>
      </c>
      <c r="L76" s="31">
        <v>5440</v>
      </c>
      <c r="M76" s="31">
        <v>3.28532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3541.9</v>
      </c>
      <c r="D77" s="36">
        <v>3554.7999999999997</v>
      </c>
      <c r="E77" s="36">
        <v>3513.1999999999994</v>
      </c>
      <c r="F77" s="36">
        <v>3484.4999999999995</v>
      </c>
      <c r="G77" s="36">
        <v>3442.8999999999992</v>
      </c>
      <c r="H77" s="36">
        <v>3583.4999999999995</v>
      </c>
      <c r="I77" s="36">
        <v>3625.1</v>
      </c>
      <c r="J77" s="36">
        <v>3653.7999999999997</v>
      </c>
      <c r="K77" s="31">
        <v>3596.4</v>
      </c>
      <c r="L77" s="31">
        <v>3526.1</v>
      </c>
      <c r="M77" s="31">
        <v>5.3878199999999996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3093.05</v>
      </c>
      <c r="D78" s="36">
        <v>3111.75</v>
      </c>
      <c r="E78" s="36">
        <v>3064.3</v>
      </c>
      <c r="F78" s="36">
        <v>3035.55</v>
      </c>
      <c r="G78" s="36">
        <v>2988.1000000000004</v>
      </c>
      <c r="H78" s="36">
        <v>3140.5</v>
      </c>
      <c r="I78" s="36">
        <v>3187.95</v>
      </c>
      <c r="J78" s="36">
        <v>3216.7</v>
      </c>
      <c r="K78" s="31">
        <v>3159.2</v>
      </c>
      <c r="L78" s="31">
        <v>3083</v>
      </c>
      <c r="M78" s="31">
        <v>1.3275600000000001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147.55000000000001</v>
      </c>
      <c r="D79" s="36">
        <v>147.75000000000003</v>
      </c>
      <c r="E79" s="36">
        <v>146.60000000000005</v>
      </c>
      <c r="F79" s="36">
        <v>145.65000000000003</v>
      </c>
      <c r="G79" s="36">
        <v>144.50000000000006</v>
      </c>
      <c r="H79" s="36">
        <v>148.70000000000005</v>
      </c>
      <c r="I79" s="36">
        <v>149.85000000000002</v>
      </c>
      <c r="J79" s="36">
        <v>150.80000000000004</v>
      </c>
      <c r="K79" s="31">
        <v>148.9</v>
      </c>
      <c r="L79" s="31">
        <v>146.80000000000001</v>
      </c>
      <c r="M79" s="31">
        <v>75.506249999999994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2750.25</v>
      </c>
      <c r="D80" s="36">
        <v>2735.7833333333333</v>
      </c>
      <c r="E80" s="36">
        <v>2704.4666666666667</v>
      </c>
      <c r="F80" s="36">
        <v>2658.6833333333334</v>
      </c>
      <c r="G80" s="36">
        <v>2627.3666666666668</v>
      </c>
      <c r="H80" s="36">
        <v>2781.5666666666666</v>
      </c>
      <c r="I80" s="36">
        <v>2812.8833333333332</v>
      </c>
      <c r="J80" s="36">
        <v>2858.6666666666665</v>
      </c>
      <c r="K80" s="31">
        <v>2767.1</v>
      </c>
      <c r="L80" s="31">
        <v>2690</v>
      </c>
      <c r="M80" s="31">
        <v>1.0553900000000001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342.2</v>
      </c>
      <c r="D81" s="36">
        <v>342.65000000000003</v>
      </c>
      <c r="E81" s="36">
        <v>338.80000000000007</v>
      </c>
      <c r="F81" s="36">
        <v>335.40000000000003</v>
      </c>
      <c r="G81" s="36">
        <v>331.55000000000007</v>
      </c>
      <c r="H81" s="36">
        <v>346.05000000000007</v>
      </c>
      <c r="I81" s="36">
        <v>349.90000000000009</v>
      </c>
      <c r="J81" s="36">
        <v>353.30000000000007</v>
      </c>
      <c r="K81" s="31">
        <v>346.5</v>
      </c>
      <c r="L81" s="31">
        <v>339.25</v>
      </c>
      <c r="M81" s="31">
        <v>7.5023999999999997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124.15</v>
      </c>
      <c r="D82" s="36">
        <v>124.14999999999999</v>
      </c>
      <c r="E82" s="36">
        <v>123.29999999999998</v>
      </c>
      <c r="F82" s="36">
        <v>122.44999999999999</v>
      </c>
      <c r="G82" s="36">
        <v>121.59999999999998</v>
      </c>
      <c r="H82" s="36">
        <v>124.99999999999999</v>
      </c>
      <c r="I82" s="36">
        <v>125.84999999999998</v>
      </c>
      <c r="J82" s="36">
        <v>126.69999999999999</v>
      </c>
      <c r="K82" s="31">
        <v>125</v>
      </c>
      <c r="L82" s="31">
        <v>123.3</v>
      </c>
      <c r="M82" s="31">
        <v>73.325640000000007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1612.65</v>
      </c>
      <c r="D83" s="36">
        <v>1613.6833333333334</v>
      </c>
      <c r="E83" s="36">
        <v>1592.9666666666667</v>
      </c>
      <c r="F83" s="36">
        <v>1573.2833333333333</v>
      </c>
      <c r="G83" s="36">
        <v>1552.5666666666666</v>
      </c>
      <c r="H83" s="36">
        <v>1633.3666666666668</v>
      </c>
      <c r="I83" s="36">
        <v>1654.0833333333335</v>
      </c>
      <c r="J83" s="36">
        <v>1673.7666666666669</v>
      </c>
      <c r="K83" s="31">
        <v>1634.4</v>
      </c>
      <c r="L83" s="31">
        <v>1594</v>
      </c>
      <c r="M83" s="31">
        <v>1.3730800000000001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987.9</v>
      </c>
      <c r="D84" s="36">
        <v>997.2833333333333</v>
      </c>
      <c r="E84" s="36">
        <v>976.36666666666656</v>
      </c>
      <c r="F84" s="36">
        <v>964.83333333333326</v>
      </c>
      <c r="G84" s="36">
        <v>943.91666666666652</v>
      </c>
      <c r="H84" s="36">
        <v>1008.8166666666666</v>
      </c>
      <c r="I84" s="36">
        <v>1029.7333333333333</v>
      </c>
      <c r="J84" s="36">
        <v>1041.2666666666667</v>
      </c>
      <c r="K84" s="31">
        <v>1018.2</v>
      </c>
      <c r="L84" s="31">
        <v>985.75</v>
      </c>
      <c r="M84" s="31">
        <v>11.823740000000001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1815.25</v>
      </c>
      <c r="D85" s="36">
        <v>1810.9833333333333</v>
      </c>
      <c r="E85" s="36">
        <v>1784.2666666666667</v>
      </c>
      <c r="F85" s="36">
        <v>1753.2833333333333</v>
      </c>
      <c r="G85" s="36">
        <v>1726.5666666666666</v>
      </c>
      <c r="H85" s="36">
        <v>1841.9666666666667</v>
      </c>
      <c r="I85" s="36">
        <v>1868.6833333333334</v>
      </c>
      <c r="J85" s="36">
        <v>1899.6666666666667</v>
      </c>
      <c r="K85" s="31">
        <v>1837.7</v>
      </c>
      <c r="L85" s="31">
        <v>1780</v>
      </c>
      <c r="M85" s="31">
        <v>18.921790000000001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1935</v>
      </c>
      <c r="D86" s="36">
        <v>1936.5166666666667</v>
      </c>
      <c r="E86" s="36">
        <v>1928.4833333333333</v>
      </c>
      <c r="F86" s="36">
        <v>1921.9666666666667</v>
      </c>
      <c r="G86" s="36">
        <v>1913.9333333333334</v>
      </c>
      <c r="H86" s="36">
        <v>1943.0333333333333</v>
      </c>
      <c r="I86" s="36">
        <v>1951.0666666666666</v>
      </c>
      <c r="J86" s="36">
        <v>1957.5833333333333</v>
      </c>
      <c r="K86" s="31">
        <v>1944.55</v>
      </c>
      <c r="L86" s="31">
        <v>1930</v>
      </c>
      <c r="M86" s="31">
        <v>2.8881700000000001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413.6</v>
      </c>
      <c r="D87" s="36">
        <v>414.91666666666669</v>
      </c>
      <c r="E87" s="36">
        <v>410.98333333333335</v>
      </c>
      <c r="F87" s="36">
        <v>408.36666666666667</v>
      </c>
      <c r="G87" s="36">
        <v>404.43333333333334</v>
      </c>
      <c r="H87" s="36">
        <v>417.53333333333336</v>
      </c>
      <c r="I87" s="36">
        <v>421.46666666666664</v>
      </c>
      <c r="J87" s="36">
        <v>424.08333333333337</v>
      </c>
      <c r="K87" s="31">
        <v>418.85</v>
      </c>
      <c r="L87" s="31">
        <v>412.3</v>
      </c>
      <c r="M87" s="31">
        <v>4.5983400000000003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2030.8</v>
      </c>
      <c r="D88" s="36">
        <v>2035.5166666666667</v>
      </c>
      <c r="E88" s="36">
        <v>2021.2833333333333</v>
      </c>
      <c r="F88" s="36">
        <v>2011.7666666666667</v>
      </c>
      <c r="G88" s="36">
        <v>1997.5333333333333</v>
      </c>
      <c r="H88" s="36">
        <v>2045.0333333333333</v>
      </c>
      <c r="I88" s="36">
        <v>2059.2666666666664</v>
      </c>
      <c r="J88" s="36">
        <v>2068.7833333333333</v>
      </c>
      <c r="K88" s="31">
        <v>2049.75</v>
      </c>
      <c r="L88" s="31">
        <v>2026</v>
      </c>
      <c r="M88" s="31">
        <v>6.7993899999999998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1253.1500000000001</v>
      </c>
      <c r="D89" s="36">
        <v>1253.4666666666667</v>
      </c>
      <c r="E89" s="36">
        <v>1246.6833333333334</v>
      </c>
      <c r="F89" s="36">
        <v>1240.2166666666667</v>
      </c>
      <c r="G89" s="36">
        <v>1233.4333333333334</v>
      </c>
      <c r="H89" s="36">
        <v>1259.9333333333334</v>
      </c>
      <c r="I89" s="36">
        <v>1266.7166666666667</v>
      </c>
      <c r="J89" s="36">
        <v>1273.1833333333334</v>
      </c>
      <c r="K89" s="31">
        <v>1260.25</v>
      </c>
      <c r="L89" s="31">
        <v>1247</v>
      </c>
      <c r="M89" s="31">
        <v>4.1240800000000002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1267.5</v>
      </c>
      <c r="D90" s="36">
        <v>1268.3666666666668</v>
      </c>
      <c r="E90" s="36">
        <v>1260.9333333333336</v>
      </c>
      <c r="F90" s="36">
        <v>1254.3666666666668</v>
      </c>
      <c r="G90" s="36">
        <v>1246.9333333333336</v>
      </c>
      <c r="H90" s="36">
        <v>1274.9333333333336</v>
      </c>
      <c r="I90" s="36">
        <v>1282.366666666667</v>
      </c>
      <c r="J90" s="36">
        <v>1288.9333333333336</v>
      </c>
      <c r="K90" s="31">
        <v>1275.8</v>
      </c>
      <c r="L90" s="31">
        <v>1261.8</v>
      </c>
      <c r="M90" s="31">
        <v>14.837490000000001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2762.5</v>
      </c>
      <c r="D91" s="36">
        <v>2750.9333333333329</v>
      </c>
      <c r="E91" s="36">
        <v>2736.3166666666657</v>
      </c>
      <c r="F91" s="36">
        <v>2710.1333333333328</v>
      </c>
      <c r="G91" s="36">
        <v>2695.5166666666655</v>
      </c>
      <c r="H91" s="36">
        <v>2777.1166666666659</v>
      </c>
      <c r="I91" s="36">
        <v>2791.7333333333336</v>
      </c>
      <c r="J91" s="36">
        <v>2817.9166666666661</v>
      </c>
      <c r="K91" s="31">
        <v>2765.55</v>
      </c>
      <c r="L91" s="31">
        <v>2724.75</v>
      </c>
      <c r="M91" s="31">
        <v>1.4552400000000001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1485.65</v>
      </c>
      <c r="D92" s="36">
        <v>1487.25</v>
      </c>
      <c r="E92" s="36">
        <v>1481.9</v>
      </c>
      <c r="F92" s="36">
        <v>1478.15</v>
      </c>
      <c r="G92" s="36">
        <v>1472.8000000000002</v>
      </c>
      <c r="H92" s="36">
        <v>1491</v>
      </c>
      <c r="I92" s="36">
        <v>1496.35</v>
      </c>
      <c r="J92" s="36">
        <v>1500.1</v>
      </c>
      <c r="K92" s="31">
        <v>1492.6</v>
      </c>
      <c r="L92" s="31">
        <v>1483.5</v>
      </c>
      <c r="M92" s="31">
        <v>110.58369999999999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621.35</v>
      </c>
      <c r="D93" s="36">
        <v>619.85</v>
      </c>
      <c r="E93" s="36">
        <v>614.70000000000005</v>
      </c>
      <c r="F93" s="36">
        <v>608.05000000000007</v>
      </c>
      <c r="G93" s="36">
        <v>602.90000000000009</v>
      </c>
      <c r="H93" s="36">
        <v>626.5</v>
      </c>
      <c r="I93" s="36">
        <v>631.64999999999986</v>
      </c>
      <c r="J93" s="36">
        <v>638.29999999999995</v>
      </c>
      <c r="K93" s="31">
        <v>625</v>
      </c>
      <c r="L93" s="31">
        <v>613.20000000000005</v>
      </c>
      <c r="M93" s="31">
        <v>22.356300000000001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3173.9</v>
      </c>
      <c r="D94" s="36">
        <v>3168.2999999999997</v>
      </c>
      <c r="E94" s="36">
        <v>3140.5999999999995</v>
      </c>
      <c r="F94" s="36">
        <v>3107.2999999999997</v>
      </c>
      <c r="G94" s="36">
        <v>3079.5999999999995</v>
      </c>
      <c r="H94" s="36">
        <v>3201.5999999999995</v>
      </c>
      <c r="I94" s="36">
        <v>3229.2999999999993</v>
      </c>
      <c r="J94" s="36">
        <v>3262.5999999999995</v>
      </c>
      <c r="K94" s="31">
        <v>3196</v>
      </c>
      <c r="L94" s="31">
        <v>3135</v>
      </c>
      <c r="M94" s="31">
        <v>6.0480700000000001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484.45</v>
      </c>
      <c r="D95" s="36">
        <v>485.4666666666667</v>
      </c>
      <c r="E95" s="36">
        <v>482.13333333333338</v>
      </c>
      <c r="F95" s="36">
        <v>479.81666666666666</v>
      </c>
      <c r="G95" s="36">
        <v>476.48333333333335</v>
      </c>
      <c r="H95" s="36">
        <v>487.78333333333342</v>
      </c>
      <c r="I95" s="36">
        <v>491.11666666666667</v>
      </c>
      <c r="J95" s="36">
        <v>493.43333333333345</v>
      </c>
      <c r="K95" s="31">
        <v>488.8</v>
      </c>
      <c r="L95" s="31">
        <v>483.15</v>
      </c>
      <c r="M95" s="31">
        <v>32.714959999999998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298.95</v>
      </c>
      <c r="D96" s="36">
        <v>300.28333333333336</v>
      </c>
      <c r="E96" s="36">
        <v>295.76666666666671</v>
      </c>
      <c r="F96" s="36">
        <v>292.58333333333337</v>
      </c>
      <c r="G96" s="36">
        <v>288.06666666666672</v>
      </c>
      <c r="H96" s="36">
        <v>303.4666666666667</v>
      </c>
      <c r="I96" s="36">
        <v>307.98333333333335</v>
      </c>
      <c r="J96" s="36">
        <v>311.16666666666669</v>
      </c>
      <c r="K96" s="31">
        <v>304.8</v>
      </c>
      <c r="L96" s="31">
        <v>297.10000000000002</v>
      </c>
      <c r="M96" s="31">
        <v>64.496380000000002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2476.6999999999998</v>
      </c>
      <c r="D97" s="36">
        <v>2490.5833333333335</v>
      </c>
      <c r="E97" s="36">
        <v>2459.166666666667</v>
      </c>
      <c r="F97" s="36">
        <v>2441.6333333333337</v>
      </c>
      <c r="G97" s="36">
        <v>2410.2166666666672</v>
      </c>
      <c r="H97" s="36">
        <v>2508.1166666666668</v>
      </c>
      <c r="I97" s="36">
        <v>2539.5333333333338</v>
      </c>
      <c r="J97" s="36">
        <v>2557.0666666666666</v>
      </c>
      <c r="K97" s="31">
        <v>2522</v>
      </c>
      <c r="L97" s="31">
        <v>2473.0500000000002</v>
      </c>
      <c r="M97" s="31">
        <v>18.23094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296.60000000000002</v>
      </c>
      <c r="D98" s="36">
        <v>296.53333333333336</v>
      </c>
      <c r="E98" s="36">
        <v>295.06666666666672</v>
      </c>
      <c r="F98" s="36">
        <v>293.53333333333336</v>
      </c>
      <c r="G98" s="36">
        <v>292.06666666666672</v>
      </c>
      <c r="H98" s="36">
        <v>298.06666666666672</v>
      </c>
      <c r="I98" s="36">
        <v>299.5333333333333</v>
      </c>
      <c r="J98" s="36">
        <v>301.06666666666672</v>
      </c>
      <c r="K98" s="31">
        <v>298</v>
      </c>
      <c r="L98" s="31">
        <v>295</v>
      </c>
      <c r="M98" s="31">
        <v>1.8622700000000001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37436.800000000003</v>
      </c>
      <c r="D99" s="36">
        <v>37375.683333333334</v>
      </c>
      <c r="E99" s="36">
        <v>37231.366666666669</v>
      </c>
      <c r="F99" s="36">
        <v>37025.933333333334</v>
      </c>
      <c r="G99" s="36">
        <v>36881.616666666669</v>
      </c>
      <c r="H99" s="36">
        <v>37581.116666666669</v>
      </c>
      <c r="I99" s="36">
        <v>37725.433333333334</v>
      </c>
      <c r="J99" s="36">
        <v>37930.866666666669</v>
      </c>
      <c r="K99" s="31">
        <v>37520</v>
      </c>
      <c r="L99" s="31">
        <v>37170.25</v>
      </c>
      <c r="M99" s="31">
        <v>1.2019999999999999E-2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937.35</v>
      </c>
      <c r="D100" s="36">
        <v>937.56666666666661</v>
      </c>
      <c r="E100" s="36">
        <v>932.78333333333319</v>
      </c>
      <c r="F100" s="36">
        <v>928.21666666666658</v>
      </c>
      <c r="G100" s="36">
        <v>923.43333333333317</v>
      </c>
      <c r="H100" s="36">
        <v>942.13333333333321</v>
      </c>
      <c r="I100" s="36">
        <v>946.91666666666652</v>
      </c>
      <c r="J100" s="36">
        <v>951.48333333333323</v>
      </c>
      <c r="K100" s="31">
        <v>942.35</v>
      </c>
      <c r="L100" s="31">
        <v>933</v>
      </c>
      <c r="M100" s="31">
        <v>94.061170000000004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1357.2</v>
      </c>
      <c r="D101" s="36">
        <v>1360.2</v>
      </c>
      <c r="E101" s="36">
        <v>1351</v>
      </c>
      <c r="F101" s="36">
        <v>1344.8</v>
      </c>
      <c r="G101" s="36">
        <v>1335.6</v>
      </c>
      <c r="H101" s="36">
        <v>1366.4</v>
      </c>
      <c r="I101" s="36">
        <v>1375.6000000000004</v>
      </c>
      <c r="J101" s="36">
        <v>1381.8000000000002</v>
      </c>
      <c r="K101" s="31">
        <v>1369.4</v>
      </c>
      <c r="L101" s="31">
        <v>1354</v>
      </c>
      <c r="M101" s="31">
        <v>1.7901199999999999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528.20000000000005</v>
      </c>
      <c r="D102" s="36">
        <v>529.1</v>
      </c>
      <c r="E102" s="36">
        <v>524.70000000000005</v>
      </c>
      <c r="F102" s="36">
        <v>521.20000000000005</v>
      </c>
      <c r="G102" s="36">
        <v>516.80000000000007</v>
      </c>
      <c r="H102" s="36">
        <v>532.6</v>
      </c>
      <c r="I102" s="36">
        <v>536.99999999999989</v>
      </c>
      <c r="J102" s="36">
        <v>540.5</v>
      </c>
      <c r="K102" s="31">
        <v>533.5</v>
      </c>
      <c r="L102" s="31">
        <v>525.6</v>
      </c>
      <c r="M102" s="31">
        <v>6.7006300000000003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13.9</v>
      </c>
      <c r="D103" s="36">
        <v>13.9</v>
      </c>
      <c r="E103" s="36">
        <v>13.700000000000001</v>
      </c>
      <c r="F103" s="36">
        <v>13.5</v>
      </c>
      <c r="G103" s="36">
        <v>13.3</v>
      </c>
      <c r="H103" s="36">
        <v>14.100000000000001</v>
      </c>
      <c r="I103" s="36">
        <v>14.3</v>
      </c>
      <c r="J103" s="36">
        <v>14.500000000000002</v>
      </c>
      <c r="K103" s="31">
        <v>14.1</v>
      </c>
      <c r="L103" s="31">
        <v>13.7</v>
      </c>
      <c r="M103" s="31">
        <v>2121.636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84.65</v>
      </c>
      <c r="D104" s="36">
        <v>84.300000000000011</v>
      </c>
      <c r="E104" s="36">
        <v>83.65000000000002</v>
      </c>
      <c r="F104" s="36">
        <v>82.65</v>
      </c>
      <c r="G104" s="36">
        <v>82.000000000000014</v>
      </c>
      <c r="H104" s="36">
        <v>85.300000000000026</v>
      </c>
      <c r="I104" s="36">
        <v>85.95</v>
      </c>
      <c r="J104" s="36">
        <v>86.950000000000031</v>
      </c>
      <c r="K104" s="31">
        <v>84.95</v>
      </c>
      <c r="L104" s="31">
        <v>83.3</v>
      </c>
      <c r="M104" s="31">
        <v>161.90085999999999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395.05</v>
      </c>
      <c r="D105" s="36">
        <v>394.5</v>
      </c>
      <c r="E105" s="36">
        <v>391.15</v>
      </c>
      <c r="F105" s="36">
        <v>387.25</v>
      </c>
      <c r="G105" s="36">
        <v>383.9</v>
      </c>
      <c r="H105" s="36">
        <v>398.4</v>
      </c>
      <c r="I105" s="36">
        <v>401.75</v>
      </c>
      <c r="J105" s="36">
        <v>405.65</v>
      </c>
      <c r="K105" s="31">
        <v>397.85</v>
      </c>
      <c r="L105" s="31">
        <v>390.6</v>
      </c>
      <c r="M105" s="31">
        <v>18.563179999999999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405.45</v>
      </c>
      <c r="D106" s="36">
        <v>405.29999999999995</v>
      </c>
      <c r="E106" s="36">
        <v>403.69999999999993</v>
      </c>
      <c r="F106" s="36">
        <v>401.95</v>
      </c>
      <c r="G106" s="36">
        <v>400.34999999999997</v>
      </c>
      <c r="H106" s="36">
        <v>407.0499999999999</v>
      </c>
      <c r="I106" s="36">
        <v>408.64999999999992</v>
      </c>
      <c r="J106" s="36">
        <v>410.39999999999986</v>
      </c>
      <c r="K106" s="31">
        <v>406.9</v>
      </c>
      <c r="L106" s="31">
        <v>403.55</v>
      </c>
      <c r="M106" s="31">
        <v>21.536950000000001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418.8</v>
      </c>
      <c r="D107" s="36">
        <v>421.40000000000003</v>
      </c>
      <c r="E107" s="36">
        <v>415.60000000000008</v>
      </c>
      <c r="F107" s="36">
        <v>412.40000000000003</v>
      </c>
      <c r="G107" s="36">
        <v>406.60000000000008</v>
      </c>
      <c r="H107" s="36">
        <v>424.60000000000008</v>
      </c>
      <c r="I107" s="36">
        <v>430.40000000000003</v>
      </c>
      <c r="J107" s="36">
        <v>433.60000000000008</v>
      </c>
      <c r="K107" s="31">
        <v>427.2</v>
      </c>
      <c r="L107" s="31">
        <v>418.2</v>
      </c>
      <c r="M107" s="31">
        <v>4.8170099999999998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2580.4</v>
      </c>
      <c r="D108" s="36">
        <v>2587.0166666666669</v>
      </c>
      <c r="E108" s="36">
        <v>2565.0833333333339</v>
      </c>
      <c r="F108" s="36">
        <v>2549.7666666666669</v>
      </c>
      <c r="G108" s="36">
        <v>2527.8333333333339</v>
      </c>
      <c r="H108" s="36">
        <v>2602.3333333333339</v>
      </c>
      <c r="I108" s="36">
        <v>2624.2666666666673</v>
      </c>
      <c r="J108" s="36">
        <v>2639.5833333333339</v>
      </c>
      <c r="K108" s="31">
        <v>2608.9499999999998</v>
      </c>
      <c r="L108" s="31">
        <v>2571.6999999999998</v>
      </c>
      <c r="M108" s="31">
        <v>3.8055099999999999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1507.35</v>
      </c>
      <c r="D109" s="36">
        <v>1502.8333333333333</v>
      </c>
      <c r="E109" s="36">
        <v>1489.3666666666666</v>
      </c>
      <c r="F109" s="36">
        <v>1471.3833333333332</v>
      </c>
      <c r="G109" s="36">
        <v>1457.9166666666665</v>
      </c>
      <c r="H109" s="36">
        <v>1520.8166666666666</v>
      </c>
      <c r="I109" s="36">
        <v>1534.2833333333333</v>
      </c>
      <c r="J109" s="36">
        <v>1552.2666666666667</v>
      </c>
      <c r="K109" s="31">
        <v>1516.3</v>
      </c>
      <c r="L109" s="31">
        <v>1484.85</v>
      </c>
      <c r="M109" s="31">
        <v>32.077210000000001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183.85</v>
      </c>
      <c r="D110" s="36">
        <v>184.71666666666667</v>
      </c>
      <c r="E110" s="36">
        <v>182.63333333333333</v>
      </c>
      <c r="F110" s="36">
        <v>181.41666666666666</v>
      </c>
      <c r="G110" s="36">
        <v>179.33333333333331</v>
      </c>
      <c r="H110" s="36">
        <v>185.93333333333334</v>
      </c>
      <c r="I110" s="36">
        <v>188.01666666666665</v>
      </c>
      <c r="J110" s="36">
        <v>189.23333333333335</v>
      </c>
      <c r="K110" s="31">
        <v>186.8</v>
      </c>
      <c r="L110" s="31">
        <v>183.5</v>
      </c>
      <c r="M110" s="31">
        <v>36.967880000000001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1374.8</v>
      </c>
      <c r="D111" s="36">
        <v>1380.7833333333335</v>
      </c>
      <c r="E111" s="36">
        <v>1364.0666666666671</v>
      </c>
      <c r="F111" s="36">
        <v>1353.3333333333335</v>
      </c>
      <c r="G111" s="36">
        <v>1336.616666666667</v>
      </c>
      <c r="H111" s="36">
        <v>1391.5166666666671</v>
      </c>
      <c r="I111" s="36">
        <v>1408.2333333333338</v>
      </c>
      <c r="J111" s="36">
        <v>1418.9666666666672</v>
      </c>
      <c r="K111" s="31">
        <v>1397.5</v>
      </c>
      <c r="L111" s="31">
        <v>1370.05</v>
      </c>
      <c r="M111" s="31">
        <v>54.980510000000002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102.95</v>
      </c>
      <c r="D112" s="36">
        <v>103.31666666666666</v>
      </c>
      <c r="E112" s="36">
        <v>102.13333333333333</v>
      </c>
      <c r="F112" s="36">
        <v>101.31666666666666</v>
      </c>
      <c r="G112" s="36">
        <v>100.13333333333333</v>
      </c>
      <c r="H112" s="36">
        <v>104.13333333333333</v>
      </c>
      <c r="I112" s="36">
        <v>105.31666666666666</v>
      </c>
      <c r="J112" s="36">
        <v>106.13333333333333</v>
      </c>
      <c r="K112" s="31">
        <v>104.5</v>
      </c>
      <c r="L112" s="31">
        <v>102.5</v>
      </c>
      <c r="M112" s="31">
        <v>320.91127999999998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1046.4000000000001</v>
      </c>
      <c r="D113" s="36">
        <v>1049.1666666666667</v>
      </c>
      <c r="E113" s="36">
        <v>1039.4333333333334</v>
      </c>
      <c r="F113" s="36">
        <v>1032.4666666666667</v>
      </c>
      <c r="G113" s="36">
        <v>1022.7333333333333</v>
      </c>
      <c r="H113" s="36">
        <v>1056.1333333333334</v>
      </c>
      <c r="I113" s="36">
        <v>1065.8666666666666</v>
      </c>
      <c r="J113" s="36">
        <v>1072.8333333333335</v>
      </c>
      <c r="K113" s="31">
        <v>1058.9000000000001</v>
      </c>
      <c r="L113" s="31">
        <v>1042.2</v>
      </c>
      <c r="M113" s="31">
        <v>3.09979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670.55</v>
      </c>
      <c r="D114" s="36">
        <v>671.61666666666667</v>
      </c>
      <c r="E114" s="36">
        <v>663.33333333333337</v>
      </c>
      <c r="F114" s="36">
        <v>656.11666666666667</v>
      </c>
      <c r="G114" s="36">
        <v>647.83333333333337</v>
      </c>
      <c r="H114" s="36">
        <v>678.83333333333337</v>
      </c>
      <c r="I114" s="36">
        <v>687.11666666666667</v>
      </c>
      <c r="J114" s="36">
        <v>694.33333333333337</v>
      </c>
      <c r="K114" s="31">
        <v>679.9</v>
      </c>
      <c r="L114" s="31">
        <v>664.4</v>
      </c>
      <c r="M114" s="31">
        <v>17.85791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74.599999999999994</v>
      </c>
      <c r="D115" s="36">
        <v>75.2</v>
      </c>
      <c r="E115" s="36">
        <v>73.5</v>
      </c>
      <c r="F115" s="36">
        <v>72.399999999999991</v>
      </c>
      <c r="G115" s="36">
        <v>70.699999999999989</v>
      </c>
      <c r="H115" s="36">
        <v>76.300000000000011</v>
      </c>
      <c r="I115" s="36">
        <v>78.000000000000028</v>
      </c>
      <c r="J115" s="36">
        <v>79.100000000000023</v>
      </c>
      <c r="K115" s="31">
        <v>76.900000000000006</v>
      </c>
      <c r="L115" s="31">
        <v>74.099999999999994</v>
      </c>
      <c r="M115" s="31">
        <v>352.23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434.4</v>
      </c>
      <c r="D116" s="36">
        <v>435.43333333333334</v>
      </c>
      <c r="E116" s="36">
        <v>432.86666666666667</v>
      </c>
      <c r="F116" s="36">
        <v>431.33333333333331</v>
      </c>
      <c r="G116" s="36">
        <v>428.76666666666665</v>
      </c>
      <c r="H116" s="36">
        <v>436.9666666666667</v>
      </c>
      <c r="I116" s="36">
        <v>439.53333333333342</v>
      </c>
      <c r="J116" s="36">
        <v>441.06666666666672</v>
      </c>
      <c r="K116" s="31">
        <v>438</v>
      </c>
      <c r="L116" s="31">
        <v>433.9</v>
      </c>
      <c r="M116" s="31">
        <v>77.857669999999999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624.70000000000005</v>
      </c>
      <c r="D117" s="36">
        <v>626.88333333333333</v>
      </c>
      <c r="E117" s="36">
        <v>620.2166666666667</v>
      </c>
      <c r="F117" s="36">
        <v>615.73333333333335</v>
      </c>
      <c r="G117" s="36">
        <v>609.06666666666672</v>
      </c>
      <c r="H117" s="36">
        <v>631.36666666666667</v>
      </c>
      <c r="I117" s="36">
        <v>638.03333333333342</v>
      </c>
      <c r="J117" s="36">
        <v>642.51666666666665</v>
      </c>
      <c r="K117" s="31">
        <v>633.54999999999995</v>
      </c>
      <c r="L117" s="31">
        <v>622.4</v>
      </c>
      <c r="M117" s="31">
        <v>16.577459999999999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384.7</v>
      </c>
      <c r="D118" s="36">
        <v>386.0333333333333</v>
      </c>
      <c r="E118" s="36">
        <v>381.66666666666663</v>
      </c>
      <c r="F118" s="36">
        <v>378.63333333333333</v>
      </c>
      <c r="G118" s="36">
        <v>374.26666666666665</v>
      </c>
      <c r="H118" s="36">
        <v>389.06666666666661</v>
      </c>
      <c r="I118" s="36">
        <v>393.43333333333328</v>
      </c>
      <c r="J118" s="36">
        <v>396.46666666666658</v>
      </c>
      <c r="K118" s="31">
        <v>390.4</v>
      </c>
      <c r="L118" s="31">
        <v>383</v>
      </c>
      <c r="M118" s="31">
        <v>13.03012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750.85</v>
      </c>
      <c r="D119" s="36">
        <v>753.26666666666677</v>
      </c>
      <c r="E119" s="36">
        <v>746.63333333333355</v>
      </c>
      <c r="F119" s="36">
        <v>742.41666666666674</v>
      </c>
      <c r="G119" s="36">
        <v>735.78333333333353</v>
      </c>
      <c r="H119" s="36">
        <v>757.48333333333358</v>
      </c>
      <c r="I119" s="36">
        <v>764.11666666666679</v>
      </c>
      <c r="J119" s="36">
        <v>768.3333333333336</v>
      </c>
      <c r="K119" s="31">
        <v>759.9</v>
      </c>
      <c r="L119" s="31">
        <v>749.05</v>
      </c>
      <c r="M119" s="31">
        <v>25.793500000000002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505.75</v>
      </c>
      <c r="D120" s="36">
        <v>506.58333333333331</v>
      </c>
      <c r="E120" s="36">
        <v>503.16666666666663</v>
      </c>
      <c r="F120" s="36">
        <v>500.58333333333331</v>
      </c>
      <c r="G120" s="36">
        <v>497.16666666666663</v>
      </c>
      <c r="H120" s="36">
        <v>509.16666666666663</v>
      </c>
      <c r="I120" s="36">
        <v>512.58333333333326</v>
      </c>
      <c r="J120" s="36">
        <v>515.16666666666663</v>
      </c>
      <c r="K120" s="31">
        <v>510</v>
      </c>
      <c r="L120" s="31">
        <v>504</v>
      </c>
      <c r="M120" s="31">
        <v>5.3640100000000004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1744.95</v>
      </c>
      <c r="D121" s="36">
        <v>1746.9166666666667</v>
      </c>
      <c r="E121" s="36">
        <v>1737.1333333333334</v>
      </c>
      <c r="F121" s="36">
        <v>1729.3166666666666</v>
      </c>
      <c r="G121" s="36">
        <v>1719.5333333333333</v>
      </c>
      <c r="H121" s="36">
        <v>1754.7333333333336</v>
      </c>
      <c r="I121" s="36">
        <v>1764.5166666666669</v>
      </c>
      <c r="J121" s="36">
        <v>1772.3333333333337</v>
      </c>
      <c r="K121" s="31">
        <v>1756.7</v>
      </c>
      <c r="L121" s="31">
        <v>1739.1</v>
      </c>
      <c r="M121" s="31">
        <v>19.437110000000001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140.94999999999999</v>
      </c>
      <c r="D122" s="36">
        <v>141.31666666666666</v>
      </c>
      <c r="E122" s="36">
        <v>139.93333333333334</v>
      </c>
      <c r="F122" s="36">
        <v>138.91666666666669</v>
      </c>
      <c r="G122" s="36">
        <v>137.53333333333336</v>
      </c>
      <c r="H122" s="36">
        <v>142.33333333333331</v>
      </c>
      <c r="I122" s="36">
        <v>143.71666666666664</v>
      </c>
      <c r="J122" s="36">
        <v>144.73333333333329</v>
      </c>
      <c r="K122" s="31">
        <v>142.69999999999999</v>
      </c>
      <c r="L122" s="31">
        <v>140.30000000000001</v>
      </c>
      <c r="M122" s="31">
        <v>45.201729999999998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2732.55</v>
      </c>
      <c r="D123" s="36">
        <v>2718.7833333333333</v>
      </c>
      <c r="E123" s="36">
        <v>2693.5666666666666</v>
      </c>
      <c r="F123" s="36">
        <v>2654.5833333333335</v>
      </c>
      <c r="G123" s="36">
        <v>2629.3666666666668</v>
      </c>
      <c r="H123" s="36">
        <v>2757.7666666666664</v>
      </c>
      <c r="I123" s="36">
        <v>2782.9833333333327</v>
      </c>
      <c r="J123" s="36">
        <v>2821.9666666666662</v>
      </c>
      <c r="K123" s="31">
        <v>2744</v>
      </c>
      <c r="L123" s="31">
        <v>2679.8</v>
      </c>
      <c r="M123" s="31">
        <v>3.4427099999999999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369.7</v>
      </c>
      <c r="D124" s="36">
        <v>371.13333333333327</v>
      </c>
      <c r="E124" s="36">
        <v>366.86666666666656</v>
      </c>
      <c r="F124" s="36">
        <v>364.0333333333333</v>
      </c>
      <c r="G124" s="36">
        <v>359.76666666666659</v>
      </c>
      <c r="H124" s="36">
        <v>373.96666666666653</v>
      </c>
      <c r="I124" s="36">
        <v>378.23333333333329</v>
      </c>
      <c r="J124" s="36">
        <v>381.06666666666649</v>
      </c>
      <c r="K124" s="31">
        <v>375.4</v>
      </c>
      <c r="L124" s="31">
        <v>368.3</v>
      </c>
      <c r="M124" s="31">
        <v>7.11151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449.55</v>
      </c>
      <c r="D125" s="36">
        <v>451.34999999999997</v>
      </c>
      <c r="E125" s="36">
        <v>446.19999999999993</v>
      </c>
      <c r="F125" s="36">
        <v>442.84999999999997</v>
      </c>
      <c r="G125" s="36">
        <v>437.69999999999993</v>
      </c>
      <c r="H125" s="36">
        <v>454.69999999999993</v>
      </c>
      <c r="I125" s="36">
        <v>459.84999999999991</v>
      </c>
      <c r="J125" s="36">
        <v>463.19999999999993</v>
      </c>
      <c r="K125" s="31">
        <v>456.5</v>
      </c>
      <c r="L125" s="31">
        <v>448</v>
      </c>
      <c r="M125" s="31">
        <v>11.48136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614.79999999999995</v>
      </c>
      <c r="D126" s="36">
        <v>615.13333333333333</v>
      </c>
      <c r="E126" s="36">
        <v>613.06666666666661</v>
      </c>
      <c r="F126" s="36">
        <v>611.33333333333326</v>
      </c>
      <c r="G126" s="36">
        <v>609.26666666666654</v>
      </c>
      <c r="H126" s="36">
        <v>616.86666666666667</v>
      </c>
      <c r="I126" s="36">
        <v>618.93333333333351</v>
      </c>
      <c r="J126" s="36">
        <v>620.66666666666674</v>
      </c>
      <c r="K126" s="31">
        <v>617.20000000000005</v>
      </c>
      <c r="L126" s="31">
        <v>613.4</v>
      </c>
      <c r="M126" s="31">
        <v>3.9362499999999998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3024.85</v>
      </c>
      <c r="D127" s="36">
        <v>3016.85</v>
      </c>
      <c r="E127" s="36">
        <v>3005</v>
      </c>
      <c r="F127" s="36">
        <v>2985.15</v>
      </c>
      <c r="G127" s="36">
        <v>2973.3</v>
      </c>
      <c r="H127" s="36">
        <v>3036.7</v>
      </c>
      <c r="I127" s="36">
        <v>3048.5499999999993</v>
      </c>
      <c r="J127" s="36">
        <v>3068.3999999999996</v>
      </c>
      <c r="K127" s="31">
        <v>3028.7</v>
      </c>
      <c r="L127" s="31">
        <v>2997</v>
      </c>
      <c r="M127" s="31">
        <v>17.199110000000001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5254.7</v>
      </c>
      <c r="D128" s="36">
        <v>5242.7333333333336</v>
      </c>
      <c r="E128" s="36">
        <v>5220.4666666666672</v>
      </c>
      <c r="F128" s="36">
        <v>5186.2333333333336</v>
      </c>
      <c r="G128" s="36">
        <v>5163.9666666666672</v>
      </c>
      <c r="H128" s="36">
        <v>5276.9666666666672</v>
      </c>
      <c r="I128" s="36">
        <v>5299.2333333333336</v>
      </c>
      <c r="J128" s="36">
        <v>5333.4666666666672</v>
      </c>
      <c r="K128" s="31">
        <v>5265</v>
      </c>
      <c r="L128" s="31">
        <v>5208.5</v>
      </c>
      <c r="M128" s="31">
        <v>2.6994600000000002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4253</v>
      </c>
      <c r="D129" s="36">
        <v>4263.95</v>
      </c>
      <c r="E129" s="36">
        <v>4229</v>
      </c>
      <c r="F129" s="36">
        <v>4205</v>
      </c>
      <c r="G129" s="36">
        <v>4170.05</v>
      </c>
      <c r="H129" s="36">
        <v>4287.95</v>
      </c>
      <c r="I129" s="36">
        <v>4322.8999999999987</v>
      </c>
      <c r="J129" s="36">
        <v>4346.8999999999996</v>
      </c>
      <c r="K129" s="31">
        <v>4298.8999999999996</v>
      </c>
      <c r="L129" s="31">
        <v>4239.95</v>
      </c>
      <c r="M129" s="31">
        <v>0.62788999999999995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1204.55</v>
      </c>
      <c r="D130" s="36">
        <v>1214.9166666666667</v>
      </c>
      <c r="E130" s="36">
        <v>1191.3833333333334</v>
      </c>
      <c r="F130" s="36">
        <v>1178.2166666666667</v>
      </c>
      <c r="G130" s="36">
        <v>1154.6833333333334</v>
      </c>
      <c r="H130" s="36">
        <v>1228.0833333333335</v>
      </c>
      <c r="I130" s="36">
        <v>1251.6166666666668</v>
      </c>
      <c r="J130" s="36">
        <v>1264.7833333333335</v>
      </c>
      <c r="K130" s="31">
        <v>1238.45</v>
      </c>
      <c r="L130" s="31">
        <v>1201.75</v>
      </c>
      <c r="M130" s="31">
        <v>40.031570000000002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1552.05</v>
      </c>
      <c r="D131" s="36">
        <v>1532.7166666666665</v>
      </c>
      <c r="E131" s="36">
        <v>1506.7333333333329</v>
      </c>
      <c r="F131" s="36">
        <v>1461.4166666666665</v>
      </c>
      <c r="G131" s="36">
        <v>1435.4333333333329</v>
      </c>
      <c r="H131" s="36">
        <v>1578.0333333333328</v>
      </c>
      <c r="I131" s="36">
        <v>1604.0166666666664</v>
      </c>
      <c r="J131" s="36">
        <v>1649.3333333333328</v>
      </c>
      <c r="K131" s="31">
        <v>1558.7</v>
      </c>
      <c r="L131" s="31">
        <v>1487.4</v>
      </c>
      <c r="M131" s="31">
        <v>48.317819999999998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271.89999999999998</v>
      </c>
      <c r="D132" s="36">
        <v>270.46666666666664</v>
      </c>
      <c r="E132" s="36">
        <v>267.43333333333328</v>
      </c>
      <c r="F132" s="36">
        <v>262.96666666666664</v>
      </c>
      <c r="G132" s="36">
        <v>259.93333333333328</v>
      </c>
      <c r="H132" s="36">
        <v>274.93333333333328</v>
      </c>
      <c r="I132" s="36">
        <v>277.9666666666667</v>
      </c>
      <c r="J132" s="36">
        <v>282.43333333333328</v>
      </c>
      <c r="K132" s="31">
        <v>273.5</v>
      </c>
      <c r="L132" s="31">
        <v>266</v>
      </c>
      <c r="M132" s="31">
        <v>16.705349999999999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1817.1</v>
      </c>
      <c r="D133" s="36">
        <v>1825.4333333333334</v>
      </c>
      <c r="E133" s="36">
        <v>1793.2166666666667</v>
      </c>
      <c r="F133" s="36">
        <v>1769.3333333333333</v>
      </c>
      <c r="G133" s="36">
        <v>1737.1166666666666</v>
      </c>
      <c r="H133" s="36">
        <v>1849.3166666666668</v>
      </c>
      <c r="I133" s="36">
        <v>1881.5333333333335</v>
      </c>
      <c r="J133" s="36">
        <v>1905.416666666667</v>
      </c>
      <c r="K133" s="31">
        <v>1857.65</v>
      </c>
      <c r="L133" s="31">
        <v>1801.55</v>
      </c>
      <c r="M133" s="31">
        <v>1.6091599999999999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520.45000000000005</v>
      </c>
      <c r="D134" s="36">
        <v>519.85</v>
      </c>
      <c r="E134" s="36">
        <v>517.6</v>
      </c>
      <c r="F134" s="36">
        <v>514.75</v>
      </c>
      <c r="G134" s="36">
        <v>512.5</v>
      </c>
      <c r="H134" s="36">
        <v>522.70000000000005</v>
      </c>
      <c r="I134" s="36">
        <v>524.95000000000005</v>
      </c>
      <c r="J134" s="36">
        <v>527.80000000000007</v>
      </c>
      <c r="K134" s="31">
        <v>522.1</v>
      </c>
      <c r="L134" s="31">
        <v>517</v>
      </c>
      <c r="M134" s="31">
        <v>7.8506600000000004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10400.35</v>
      </c>
      <c r="D135" s="36">
        <v>10388.9</v>
      </c>
      <c r="E135" s="36">
        <v>10328.199999999999</v>
      </c>
      <c r="F135" s="36">
        <v>10256.049999999999</v>
      </c>
      <c r="G135" s="36">
        <v>10195.349999999999</v>
      </c>
      <c r="H135" s="36">
        <v>10461.049999999999</v>
      </c>
      <c r="I135" s="36">
        <v>10521.75</v>
      </c>
      <c r="J135" s="36">
        <v>10593.9</v>
      </c>
      <c r="K135" s="31">
        <v>10449.6</v>
      </c>
      <c r="L135" s="31">
        <v>10316.75</v>
      </c>
      <c r="M135" s="31">
        <v>3.1053600000000001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593.25</v>
      </c>
      <c r="D136" s="36">
        <v>591.83333333333337</v>
      </c>
      <c r="E136" s="36">
        <v>586.81666666666672</v>
      </c>
      <c r="F136" s="36">
        <v>580.38333333333333</v>
      </c>
      <c r="G136" s="36">
        <v>575.36666666666667</v>
      </c>
      <c r="H136" s="36">
        <v>598.26666666666677</v>
      </c>
      <c r="I136" s="36">
        <v>603.28333333333342</v>
      </c>
      <c r="J136" s="36">
        <v>609.71666666666681</v>
      </c>
      <c r="K136" s="31">
        <v>596.85</v>
      </c>
      <c r="L136" s="31">
        <v>585.4</v>
      </c>
      <c r="M136" s="31">
        <v>6.8464400000000003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1097.0999999999999</v>
      </c>
      <c r="D137" s="36">
        <v>1093.2166666666665</v>
      </c>
      <c r="E137" s="36">
        <v>1076.4333333333329</v>
      </c>
      <c r="F137" s="36">
        <v>1055.7666666666664</v>
      </c>
      <c r="G137" s="36">
        <v>1038.9833333333329</v>
      </c>
      <c r="H137" s="36">
        <v>1113.883333333333</v>
      </c>
      <c r="I137" s="36">
        <v>1130.6666666666663</v>
      </c>
      <c r="J137" s="36">
        <v>1151.333333333333</v>
      </c>
      <c r="K137" s="31">
        <v>1110</v>
      </c>
      <c r="L137" s="31">
        <v>1072.55</v>
      </c>
      <c r="M137" s="31">
        <v>19.404879999999999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929.25</v>
      </c>
      <c r="D138" s="36">
        <v>930.2166666666667</v>
      </c>
      <c r="E138" s="36">
        <v>920.28333333333342</v>
      </c>
      <c r="F138" s="36">
        <v>911.31666666666672</v>
      </c>
      <c r="G138" s="36">
        <v>901.38333333333344</v>
      </c>
      <c r="H138" s="36">
        <v>939.18333333333339</v>
      </c>
      <c r="I138" s="36">
        <v>949.11666666666679</v>
      </c>
      <c r="J138" s="36">
        <v>958.08333333333337</v>
      </c>
      <c r="K138" s="31">
        <v>940.15</v>
      </c>
      <c r="L138" s="31">
        <v>921.25</v>
      </c>
      <c r="M138" s="31">
        <v>6.2926500000000001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90</v>
      </c>
      <c r="D139" s="36">
        <v>90.783333333333346</v>
      </c>
      <c r="E139" s="36">
        <v>88.216666666666697</v>
      </c>
      <c r="F139" s="36">
        <v>86.433333333333351</v>
      </c>
      <c r="G139" s="36">
        <v>83.866666666666703</v>
      </c>
      <c r="H139" s="36">
        <v>92.566666666666691</v>
      </c>
      <c r="I139" s="36">
        <v>95.133333333333326</v>
      </c>
      <c r="J139" s="36">
        <v>96.916666666666686</v>
      </c>
      <c r="K139" s="31">
        <v>93.35</v>
      </c>
      <c r="L139" s="31">
        <v>89</v>
      </c>
      <c r="M139" s="31">
        <v>178.18896000000001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2193.65</v>
      </c>
      <c r="D140" s="36">
        <v>2191.3666666666668</v>
      </c>
      <c r="E140" s="36">
        <v>2183.3333333333335</v>
      </c>
      <c r="F140" s="36">
        <v>2173.0166666666669</v>
      </c>
      <c r="G140" s="36">
        <v>2164.9833333333336</v>
      </c>
      <c r="H140" s="36">
        <v>2201.6833333333334</v>
      </c>
      <c r="I140" s="36">
        <v>2209.7166666666662</v>
      </c>
      <c r="J140" s="36">
        <v>2220.0333333333333</v>
      </c>
      <c r="K140" s="31">
        <v>2199.4</v>
      </c>
      <c r="L140" s="31">
        <v>2181.0500000000002</v>
      </c>
      <c r="M140" s="31">
        <v>0.80818000000000001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108078.2</v>
      </c>
      <c r="D141" s="36">
        <v>108320.51666666666</v>
      </c>
      <c r="E141" s="36">
        <v>107532.08333333333</v>
      </c>
      <c r="F141" s="36">
        <v>106985.96666666666</v>
      </c>
      <c r="G141" s="36">
        <v>106197.53333333333</v>
      </c>
      <c r="H141" s="36">
        <v>108866.63333333333</v>
      </c>
      <c r="I141" s="36">
        <v>109655.06666666668</v>
      </c>
      <c r="J141" s="36">
        <v>110201.18333333333</v>
      </c>
      <c r="K141" s="31">
        <v>109108.95</v>
      </c>
      <c r="L141" s="31">
        <v>107774.39999999999</v>
      </c>
      <c r="M141" s="31">
        <v>5.1029999999999999E-2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58.1</v>
      </c>
      <c r="D142" s="36">
        <v>58.666666666666664</v>
      </c>
      <c r="E142" s="36">
        <v>57.383333333333326</v>
      </c>
      <c r="F142" s="36">
        <v>56.666666666666664</v>
      </c>
      <c r="G142" s="36">
        <v>55.383333333333326</v>
      </c>
      <c r="H142" s="36">
        <v>59.383333333333326</v>
      </c>
      <c r="I142" s="36">
        <v>60.666666666666671</v>
      </c>
      <c r="J142" s="36">
        <v>61.383333333333326</v>
      </c>
      <c r="K142" s="31">
        <v>59.95</v>
      </c>
      <c r="L142" s="31">
        <v>57.95</v>
      </c>
      <c r="M142" s="31">
        <v>62.949809999999999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1313.25</v>
      </c>
      <c r="D143" s="36">
        <v>1318.8999999999999</v>
      </c>
      <c r="E143" s="36">
        <v>1300.0999999999997</v>
      </c>
      <c r="F143" s="36">
        <v>1286.9499999999998</v>
      </c>
      <c r="G143" s="36">
        <v>1268.1499999999996</v>
      </c>
      <c r="H143" s="36">
        <v>1332.0499999999997</v>
      </c>
      <c r="I143" s="36">
        <v>1350.85</v>
      </c>
      <c r="J143" s="36">
        <v>1363.9999999999998</v>
      </c>
      <c r="K143" s="31">
        <v>1337.7</v>
      </c>
      <c r="L143" s="31">
        <v>1305.75</v>
      </c>
      <c r="M143" s="31">
        <v>2.8480500000000002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4569.1000000000004</v>
      </c>
      <c r="D144" s="36">
        <v>4542.6833333333334</v>
      </c>
      <c r="E144" s="36">
        <v>4482.5166666666664</v>
      </c>
      <c r="F144" s="36">
        <v>4395.9333333333334</v>
      </c>
      <c r="G144" s="36">
        <v>4335.7666666666664</v>
      </c>
      <c r="H144" s="36">
        <v>4629.2666666666664</v>
      </c>
      <c r="I144" s="36">
        <v>4689.4333333333325</v>
      </c>
      <c r="J144" s="36">
        <v>4776.0166666666664</v>
      </c>
      <c r="K144" s="31">
        <v>4602.8500000000004</v>
      </c>
      <c r="L144" s="31">
        <v>4456.1000000000004</v>
      </c>
      <c r="M144" s="31">
        <v>3.76261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3597.25</v>
      </c>
      <c r="D145" s="36">
        <v>3602.4</v>
      </c>
      <c r="E145" s="36">
        <v>3569.8500000000004</v>
      </c>
      <c r="F145" s="36">
        <v>3542.4500000000003</v>
      </c>
      <c r="G145" s="36">
        <v>3509.9000000000005</v>
      </c>
      <c r="H145" s="36">
        <v>3629.8</v>
      </c>
      <c r="I145" s="36">
        <v>3662.3500000000004</v>
      </c>
      <c r="J145" s="36">
        <v>3689.75</v>
      </c>
      <c r="K145" s="31">
        <v>3634.95</v>
      </c>
      <c r="L145" s="31">
        <v>3575</v>
      </c>
      <c r="M145" s="31">
        <v>0.60709000000000002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24226.75</v>
      </c>
      <c r="D146" s="36">
        <v>24278.033333333336</v>
      </c>
      <c r="E146" s="36">
        <v>24141.066666666673</v>
      </c>
      <c r="F146" s="36">
        <v>24055.383333333335</v>
      </c>
      <c r="G146" s="36">
        <v>23918.416666666672</v>
      </c>
      <c r="H146" s="36">
        <v>24363.716666666674</v>
      </c>
      <c r="I146" s="36">
        <v>24500.683333333342</v>
      </c>
      <c r="J146" s="36">
        <v>24586.366666666676</v>
      </c>
      <c r="K146" s="31">
        <v>24415</v>
      </c>
      <c r="L146" s="31">
        <v>24192.35</v>
      </c>
      <c r="M146" s="31">
        <v>0.42222999999999999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51.25</v>
      </c>
      <c r="D147" s="36">
        <v>51.433333333333337</v>
      </c>
      <c r="E147" s="36">
        <v>50.916666666666671</v>
      </c>
      <c r="F147" s="36">
        <v>50.583333333333336</v>
      </c>
      <c r="G147" s="36">
        <v>50.06666666666667</v>
      </c>
      <c r="H147" s="36">
        <v>51.766666666666673</v>
      </c>
      <c r="I147" s="36">
        <v>52.283333333333339</v>
      </c>
      <c r="J147" s="36">
        <v>52.616666666666674</v>
      </c>
      <c r="K147" s="31">
        <v>51.95</v>
      </c>
      <c r="L147" s="31">
        <v>51.1</v>
      </c>
      <c r="M147" s="31">
        <v>108.79125999999999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163.05000000000001</v>
      </c>
      <c r="D148" s="36">
        <v>163.21666666666667</v>
      </c>
      <c r="E148" s="36">
        <v>161.53333333333333</v>
      </c>
      <c r="F148" s="36">
        <v>160.01666666666665</v>
      </c>
      <c r="G148" s="36">
        <v>158.33333333333331</v>
      </c>
      <c r="H148" s="36">
        <v>164.73333333333335</v>
      </c>
      <c r="I148" s="36">
        <v>166.41666666666669</v>
      </c>
      <c r="J148" s="36">
        <v>167.93333333333337</v>
      </c>
      <c r="K148" s="31">
        <v>164.9</v>
      </c>
      <c r="L148" s="31">
        <v>161.69999999999999</v>
      </c>
      <c r="M148" s="31">
        <v>66.532340000000005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237.95</v>
      </c>
      <c r="D149" s="36">
        <v>237.88333333333333</v>
      </c>
      <c r="E149" s="36">
        <v>236.06666666666666</v>
      </c>
      <c r="F149" s="36">
        <v>234.18333333333334</v>
      </c>
      <c r="G149" s="36">
        <v>232.36666666666667</v>
      </c>
      <c r="H149" s="36">
        <v>239.76666666666665</v>
      </c>
      <c r="I149" s="36">
        <v>241.58333333333331</v>
      </c>
      <c r="J149" s="36">
        <v>243.46666666666664</v>
      </c>
      <c r="K149" s="31">
        <v>239.7</v>
      </c>
      <c r="L149" s="31">
        <v>236</v>
      </c>
      <c r="M149" s="31">
        <v>139.87057999999999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147.5</v>
      </c>
      <c r="D150" s="36">
        <v>148.25</v>
      </c>
      <c r="E150" s="36">
        <v>145.75</v>
      </c>
      <c r="F150" s="36">
        <v>144</v>
      </c>
      <c r="G150" s="36">
        <v>141.5</v>
      </c>
      <c r="H150" s="36">
        <v>150</v>
      </c>
      <c r="I150" s="36">
        <v>152.5</v>
      </c>
      <c r="J150" s="36">
        <v>154.25</v>
      </c>
      <c r="K150" s="31">
        <v>150.75</v>
      </c>
      <c r="L150" s="31">
        <v>146.5</v>
      </c>
      <c r="M150" s="31">
        <v>25.010339999999999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1256.3</v>
      </c>
      <c r="D151" s="36">
        <v>1248.6499999999999</v>
      </c>
      <c r="E151" s="36">
        <v>1231.5999999999997</v>
      </c>
      <c r="F151" s="36">
        <v>1206.8999999999999</v>
      </c>
      <c r="G151" s="36">
        <v>1189.8499999999997</v>
      </c>
      <c r="H151" s="36">
        <v>1273.3499999999997</v>
      </c>
      <c r="I151" s="36">
        <v>1290.3999999999999</v>
      </c>
      <c r="J151" s="36">
        <v>1315.0999999999997</v>
      </c>
      <c r="K151" s="31">
        <v>1265.7</v>
      </c>
      <c r="L151" s="31">
        <v>1223.95</v>
      </c>
      <c r="M151" s="31">
        <v>7.2592699999999999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4060.55</v>
      </c>
      <c r="D152" s="36">
        <v>4072.4500000000003</v>
      </c>
      <c r="E152" s="36">
        <v>4034.9000000000005</v>
      </c>
      <c r="F152" s="36">
        <v>4009.2500000000005</v>
      </c>
      <c r="G152" s="36">
        <v>3971.7000000000007</v>
      </c>
      <c r="H152" s="36">
        <v>4098.1000000000004</v>
      </c>
      <c r="I152" s="36">
        <v>4135.6500000000005</v>
      </c>
      <c r="J152" s="36">
        <v>4161.3</v>
      </c>
      <c r="K152" s="31">
        <v>4110</v>
      </c>
      <c r="L152" s="31">
        <v>4046.8</v>
      </c>
      <c r="M152" s="31">
        <v>0.44853999999999999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302.3</v>
      </c>
      <c r="D153" s="36">
        <v>302.81666666666666</v>
      </c>
      <c r="E153" s="36">
        <v>296.7833333333333</v>
      </c>
      <c r="F153" s="36">
        <v>291.26666666666665</v>
      </c>
      <c r="G153" s="36">
        <v>285.23333333333329</v>
      </c>
      <c r="H153" s="36">
        <v>308.33333333333331</v>
      </c>
      <c r="I153" s="36">
        <v>314.36666666666673</v>
      </c>
      <c r="J153" s="36">
        <v>319.88333333333333</v>
      </c>
      <c r="K153" s="31">
        <v>308.85000000000002</v>
      </c>
      <c r="L153" s="31">
        <v>297.3</v>
      </c>
      <c r="M153" s="31">
        <v>49.300440000000002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192.7</v>
      </c>
      <c r="D154" s="36">
        <v>193.86666666666665</v>
      </c>
      <c r="E154" s="36">
        <v>191.0333333333333</v>
      </c>
      <c r="F154" s="36">
        <v>189.36666666666665</v>
      </c>
      <c r="G154" s="36">
        <v>186.5333333333333</v>
      </c>
      <c r="H154" s="36">
        <v>195.5333333333333</v>
      </c>
      <c r="I154" s="36">
        <v>198.36666666666662</v>
      </c>
      <c r="J154" s="36">
        <v>200.0333333333333</v>
      </c>
      <c r="K154" s="31">
        <v>196.7</v>
      </c>
      <c r="L154" s="31">
        <v>192.2</v>
      </c>
      <c r="M154" s="31">
        <v>53.038330000000002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37686.550000000003</v>
      </c>
      <c r="D155" s="36">
        <v>37902.433333333334</v>
      </c>
      <c r="E155" s="36">
        <v>37038.116666666669</v>
      </c>
      <c r="F155" s="36">
        <v>36389.683333333334</v>
      </c>
      <c r="G155" s="36">
        <v>35525.366666666669</v>
      </c>
      <c r="H155" s="36">
        <v>38550.866666666669</v>
      </c>
      <c r="I155" s="36">
        <v>39415.183333333334</v>
      </c>
      <c r="J155" s="36">
        <v>40063.616666666669</v>
      </c>
      <c r="K155" s="31">
        <v>38766.75</v>
      </c>
      <c r="L155" s="31">
        <v>37254</v>
      </c>
      <c r="M155" s="31">
        <v>0.42919000000000002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1440.1</v>
      </c>
      <c r="D156" s="36">
        <v>1442.6999999999998</v>
      </c>
      <c r="E156" s="36">
        <v>1405.5999999999997</v>
      </c>
      <c r="F156" s="36">
        <v>1371.1</v>
      </c>
      <c r="G156" s="36">
        <v>1333.9999999999998</v>
      </c>
      <c r="H156" s="36">
        <v>1477.1999999999996</v>
      </c>
      <c r="I156" s="36">
        <v>1514.3</v>
      </c>
      <c r="J156" s="36">
        <v>1548.7999999999995</v>
      </c>
      <c r="K156" s="31">
        <v>1479.8</v>
      </c>
      <c r="L156" s="31">
        <v>1408.2</v>
      </c>
      <c r="M156" s="31">
        <v>6.9782200000000003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894.55</v>
      </c>
      <c r="D157" s="36">
        <v>896.4666666666667</v>
      </c>
      <c r="E157" s="36">
        <v>888.48333333333335</v>
      </c>
      <c r="F157" s="36">
        <v>882.41666666666663</v>
      </c>
      <c r="G157" s="36">
        <v>874.43333333333328</v>
      </c>
      <c r="H157" s="36">
        <v>902.53333333333342</v>
      </c>
      <c r="I157" s="36">
        <v>910.51666666666677</v>
      </c>
      <c r="J157" s="36">
        <v>916.58333333333348</v>
      </c>
      <c r="K157" s="31">
        <v>904.45</v>
      </c>
      <c r="L157" s="31">
        <v>890.4</v>
      </c>
      <c r="M157" s="31">
        <v>9.9601900000000008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986.4</v>
      </c>
      <c r="D158" s="36">
        <v>989.4</v>
      </c>
      <c r="E158" s="36">
        <v>979.3</v>
      </c>
      <c r="F158" s="36">
        <v>972.19999999999993</v>
      </c>
      <c r="G158" s="36">
        <v>962.09999999999991</v>
      </c>
      <c r="H158" s="36">
        <v>996.5</v>
      </c>
      <c r="I158" s="36">
        <v>1006.6000000000001</v>
      </c>
      <c r="J158" s="36">
        <v>1013.7</v>
      </c>
      <c r="K158" s="31">
        <v>999.5</v>
      </c>
      <c r="L158" s="31">
        <v>982.3</v>
      </c>
      <c r="M158" s="31">
        <v>5.1534899999999997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6319.7</v>
      </c>
      <c r="D159" s="36">
        <v>6301.9333333333343</v>
      </c>
      <c r="E159" s="36">
        <v>6274.8666666666686</v>
      </c>
      <c r="F159" s="36">
        <v>6230.0333333333347</v>
      </c>
      <c r="G159" s="36">
        <v>6202.966666666669</v>
      </c>
      <c r="H159" s="36">
        <v>6346.7666666666682</v>
      </c>
      <c r="I159" s="36">
        <v>6373.8333333333339</v>
      </c>
      <c r="J159" s="36">
        <v>6418.6666666666679</v>
      </c>
      <c r="K159" s="31">
        <v>6329</v>
      </c>
      <c r="L159" s="31">
        <v>6257.1</v>
      </c>
      <c r="M159" s="31">
        <v>1.8401000000000001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200.05</v>
      </c>
      <c r="D160" s="36">
        <v>200.41666666666666</v>
      </c>
      <c r="E160" s="36">
        <v>198.38333333333333</v>
      </c>
      <c r="F160" s="36">
        <v>196.71666666666667</v>
      </c>
      <c r="G160" s="36">
        <v>194.68333333333334</v>
      </c>
      <c r="H160" s="36">
        <v>202.08333333333331</v>
      </c>
      <c r="I160" s="36">
        <v>204.11666666666667</v>
      </c>
      <c r="J160" s="36">
        <v>205.7833333333333</v>
      </c>
      <c r="K160" s="31">
        <v>202.45</v>
      </c>
      <c r="L160" s="31">
        <v>198.75</v>
      </c>
      <c r="M160" s="31">
        <v>76.624189999999999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277.3</v>
      </c>
      <c r="D161" s="36">
        <v>274.41666666666669</v>
      </c>
      <c r="E161" s="36">
        <v>268.33333333333337</v>
      </c>
      <c r="F161" s="36">
        <v>259.36666666666667</v>
      </c>
      <c r="G161" s="36">
        <v>253.28333333333336</v>
      </c>
      <c r="H161" s="36">
        <v>283.38333333333338</v>
      </c>
      <c r="I161" s="36">
        <v>289.46666666666675</v>
      </c>
      <c r="J161" s="36">
        <v>298.43333333333339</v>
      </c>
      <c r="K161" s="31">
        <v>280.5</v>
      </c>
      <c r="L161" s="31">
        <v>265.45</v>
      </c>
      <c r="M161" s="31">
        <v>466.45094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17223.95</v>
      </c>
      <c r="D162" s="36">
        <v>17358.416666666668</v>
      </c>
      <c r="E162" s="36">
        <v>17060.633333333335</v>
      </c>
      <c r="F162" s="36">
        <v>16897.316666666666</v>
      </c>
      <c r="G162" s="36">
        <v>16599.533333333333</v>
      </c>
      <c r="H162" s="36">
        <v>17521.733333333337</v>
      </c>
      <c r="I162" s="36">
        <v>17819.51666666667</v>
      </c>
      <c r="J162" s="36">
        <v>17982.833333333339</v>
      </c>
      <c r="K162" s="31">
        <v>17656.2</v>
      </c>
      <c r="L162" s="31">
        <v>17195.099999999999</v>
      </c>
      <c r="M162" s="31">
        <v>4.7309999999999998E-2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2457.5500000000002</v>
      </c>
      <c r="D163" s="36">
        <v>2469.35</v>
      </c>
      <c r="E163" s="36">
        <v>2438.6999999999998</v>
      </c>
      <c r="F163" s="36">
        <v>2419.85</v>
      </c>
      <c r="G163" s="36">
        <v>2389.1999999999998</v>
      </c>
      <c r="H163" s="36">
        <v>2488.1999999999998</v>
      </c>
      <c r="I163" s="36">
        <v>2518.8500000000004</v>
      </c>
      <c r="J163" s="36">
        <v>2537.6999999999998</v>
      </c>
      <c r="K163" s="31">
        <v>2500</v>
      </c>
      <c r="L163" s="31">
        <v>2450.5</v>
      </c>
      <c r="M163" s="31">
        <v>6.7387800000000002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3647.85</v>
      </c>
      <c r="D164" s="36">
        <v>3646.7833333333333</v>
      </c>
      <c r="E164" s="36">
        <v>3556.0666666666666</v>
      </c>
      <c r="F164" s="36">
        <v>3464.2833333333333</v>
      </c>
      <c r="G164" s="36">
        <v>3373.5666666666666</v>
      </c>
      <c r="H164" s="36">
        <v>3738.5666666666666</v>
      </c>
      <c r="I164" s="36">
        <v>3829.2833333333328</v>
      </c>
      <c r="J164" s="36">
        <v>3921.0666666666666</v>
      </c>
      <c r="K164" s="31">
        <v>3737.5</v>
      </c>
      <c r="L164" s="31">
        <v>3555</v>
      </c>
      <c r="M164" s="31">
        <v>15.608790000000001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76</v>
      </c>
      <c r="D165" s="36">
        <v>76.05</v>
      </c>
      <c r="E165" s="36">
        <v>75.55</v>
      </c>
      <c r="F165" s="36">
        <v>75.099999999999994</v>
      </c>
      <c r="G165" s="36">
        <v>74.599999999999994</v>
      </c>
      <c r="H165" s="36">
        <v>76.5</v>
      </c>
      <c r="I165" s="36">
        <v>77</v>
      </c>
      <c r="J165" s="36">
        <v>77.45</v>
      </c>
      <c r="K165" s="31">
        <v>76.55</v>
      </c>
      <c r="L165" s="31">
        <v>75.599999999999994</v>
      </c>
      <c r="M165" s="31">
        <v>254.06922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731.15</v>
      </c>
      <c r="D166" s="36">
        <v>730.36666666666667</v>
      </c>
      <c r="E166" s="36">
        <v>720.83333333333337</v>
      </c>
      <c r="F166" s="36">
        <v>710.51666666666665</v>
      </c>
      <c r="G166" s="36">
        <v>700.98333333333335</v>
      </c>
      <c r="H166" s="36">
        <v>740.68333333333339</v>
      </c>
      <c r="I166" s="36">
        <v>750.2166666666667</v>
      </c>
      <c r="J166" s="36">
        <v>760.53333333333342</v>
      </c>
      <c r="K166" s="31">
        <v>739.9</v>
      </c>
      <c r="L166" s="31">
        <v>720.05</v>
      </c>
      <c r="M166" s="31">
        <v>10.70975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5133.3</v>
      </c>
      <c r="D167" s="36">
        <v>5133.5666666666666</v>
      </c>
      <c r="E167" s="36">
        <v>5114.7333333333336</v>
      </c>
      <c r="F167" s="36">
        <v>5096.166666666667</v>
      </c>
      <c r="G167" s="36">
        <v>5077.3333333333339</v>
      </c>
      <c r="H167" s="36">
        <v>5152.1333333333332</v>
      </c>
      <c r="I167" s="36">
        <v>5170.9666666666672</v>
      </c>
      <c r="J167" s="36">
        <v>5189.5333333333328</v>
      </c>
      <c r="K167" s="31">
        <v>5152.3999999999996</v>
      </c>
      <c r="L167" s="31">
        <v>5115</v>
      </c>
      <c r="M167" s="31">
        <v>1.55776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385.5</v>
      </c>
      <c r="D168" s="36">
        <v>385.83333333333331</v>
      </c>
      <c r="E168" s="36">
        <v>379.96666666666664</v>
      </c>
      <c r="F168" s="36">
        <v>374.43333333333334</v>
      </c>
      <c r="G168" s="36">
        <v>368.56666666666666</v>
      </c>
      <c r="H168" s="36">
        <v>391.36666666666662</v>
      </c>
      <c r="I168" s="36">
        <v>397.23333333333329</v>
      </c>
      <c r="J168" s="36">
        <v>402.76666666666659</v>
      </c>
      <c r="K168" s="31">
        <v>391.7</v>
      </c>
      <c r="L168" s="31">
        <v>380.3</v>
      </c>
      <c r="M168" s="31">
        <v>46.963679999999997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209.8</v>
      </c>
      <c r="D169" s="36">
        <v>208.79999999999998</v>
      </c>
      <c r="E169" s="36">
        <v>207.09999999999997</v>
      </c>
      <c r="F169" s="36">
        <v>204.39999999999998</v>
      </c>
      <c r="G169" s="36">
        <v>202.69999999999996</v>
      </c>
      <c r="H169" s="36">
        <v>211.49999999999997</v>
      </c>
      <c r="I169" s="36">
        <v>213.19999999999996</v>
      </c>
      <c r="J169" s="36">
        <v>215.89999999999998</v>
      </c>
      <c r="K169" s="31">
        <v>210.5</v>
      </c>
      <c r="L169" s="31">
        <v>206.1</v>
      </c>
      <c r="M169" s="31">
        <v>137.77877000000001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868.45</v>
      </c>
      <c r="D170" s="36">
        <v>858.83333333333337</v>
      </c>
      <c r="E170" s="36">
        <v>839.66666666666674</v>
      </c>
      <c r="F170" s="36">
        <v>810.88333333333333</v>
      </c>
      <c r="G170" s="36">
        <v>791.7166666666667</v>
      </c>
      <c r="H170" s="36">
        <v>887.61666666666679</v>
      </c>
      <c r="I170" s="36">
        <v>906.78333333333353</v>
      </c>
      <c r="J170" s="36">
        <v>935.56666666666683</v>
      </c>
      <c r="K170" s="31">
        <v>878</v>
      </c>
      <c r="L170" s="31">
        <v>830.05</v>
      </c>
      <c r="M170" s="31">
        <v>30.433260000000001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1022.2</v>
      </c>
      <c r="D171" s="36">
        <v>1019.3333333333334</v>
      </c>
      <c r="E171" s="36">
        <v>998.66666666666674</v>
      </c>
      <c r="F171" s="36">
        <v>975.13333333333333</v>
      </c>
      <c r="G171" s="36">
        <v>954.4666666666667</v>
      </c>
      <c r="H171" s="36">
        <v>1042.8666666666668</v>
      </c>
      <c r="I171" s="36">
        <v>1063.5333333333335</v>
      </c>
      <c r="J171" s="36">
        <v>1087.0666666666668</v>
      </c>
      <c r="K171" s="31">
        <v>1040</v>
      </c>
      <c r="L171" s="31">
        <v>995.8</v>
      </c>
      <c r="M171" s="31">
        <v>18.076750000000001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318</v>
      </c>
      <c r="D172" s="36">
        <v>316.81666666666666</v>
      </c>
      <c r="E172" s="36">
        <v>311.98333333333335</v>
      </c>
      <c r="F172" s="36">
        <v>305.9666666666667</v>
      </c>
      <c r="G172" s="36">
        <v>301.13333333333338</v>
      </c>
      <c r="H172" s="36">
        <v>322.83333333333331</v>
      </c>
      <c r="I172" s="36">
        <v>327.66666666666669</v>
      </c>
      <c r="J172" s="36">
        <v>333.68333333333328</v>
      </c>
      <c r="K172" s="31">
        <v>321.64999999999998</v>
      </c>
      <c r="L172" s="31">
        <v>310.8</v>
      </c>
      <c r="M172" s="31">
        <v>204.91695999999999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2310.5500000000002</v>
      </c>
      <c r="D173" s="36">
        <v>2316.8833333333337</v>
      </c>
      <c r="E173" s="36">
        <v>2297.8666666666672</v>
      </c>
      <c r="F173" s="36">
        <v>2285.1833333333334</v>
      </c>
      <c r="G173" s="36">
        <v>2266.166666666667</v>
      </c>
      <c r="H173" s="36">
        <v>2329.5666666666675</v>
      </c>
      <c r="I173" s="36">
        <v>2348.5833333333339</v>
      </c>
      <c r="J173" s="36">
        <v>2361.2666666666678</v>
      </c>
      <c r="K173" s="31">
        <v>2335.9</v>
      </c>
      <c r="L173" s="31">
        <v>2304.1999999999998</v>
      </c>
      <c r="M173" s="31">
        <v>72.568049999999999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87.15</v>
      </c>
      <c r="D174" s="36">
        <v>86.883333333333326</v>
      </c>
      <c r="E174" s="36">
        <v>86.266666666666652</v>
      </c>
      <c r="F174" s="36">
        <v>85.383333333333326</v>
      </c>
      <c r="G174" s="36">
        <v>84.766666666666652</v>
      </c>
      <c r="H174" s="36">
        <v>87.766666666666652</v>
      </c>
      <c r="I174" s="36">
        <v>88.383333333333326</v>
      </c>
      <c r="J174" s="36">
        <v>89.266666666666652</v>
      </c>
      <c r="K174" s="31">
        <v>87.5</v>
      </c>
      <c r="L174" s="31">
        <v>86</v>
      </c>
      <c r="M174" s="31">
        <v>148.98985999999999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750.25</v>
      </c>
      <c r="D175" s="36">
        <v>750.93333333333339</v>
      </c>
      <c r="E175" s="36">
        <v>747.91666666666674</v>
      </c>
      <c r="F175" s="36">
        <v>745.58333333333337</v>
      </c>
      <c r="G175" s="36">
        <v>742.56666666666672</v>
      </c>
      <c r="H175" s="36">
        <v>753.26666666666677</v>
      </c>
      <c r="I175" s="36">
        <v>756.28333333333342</v>
      </c>
      <c r="J175" s="36">
        <v>758.61666666666679</v>
      </c>
      <c r="K175" s="31">
        <v>753.95</v>
      </c>
      <c r="L175" s="31">
        <v>748.6</v>
      </c>
      <c r="M175" s="31">
        <v>6.0616300000000001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1350.7</v>
      </c>
      <c r="D176" s="36">
        <v>1346.5</v>
      </c>
      <c r="E176" s="36">
        <v>1339.65</v>
      </c>
      <c r="F176" s="36">
        <v>1328.6000000000001</v>
      </c>
      <c r="G176" s="36">
        <v>1321.7500000000002</v>
      </c>
      <c r="H176" s="36">
        <v>1357.55</v>
      </c>
      <c r="I176" s="36">
        <v>1364.3999999999999</v>
      </c>
      <c r="J176" s="36">
        <v>1375.4499999999998</v>
      </c>
      <c r="K176" s="31">
        <v>1353.35</v>
      </c>
      <c r="L176" s="31">
        <v>1335.45</v>
      </c>
      <c r="M176" s="31">
        <v>4.9345400000000001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578.35</v>
      </c>
      <c r="D177" s="36">
        <v>578.9</v>
      </c>
      <c r="E177" s="36">
        <v>575.94999999999993</v>
      </c>
      <c r="F177" s="36">
        <v>573.54999999999995</v>
      </c>
      <c r="G177" s="36">
        <v>570.59999999999991</v>
      </c>
      <c r="H177" s="36">
        <v>581.29999999999995</v>
      </c>
      <c r="I177" s="36">
        <v>584.25</v>
      </c>
      <c r="J177" s="36">
        <v>586.65</v>
      </c>
      <c r="K177" s="31">
        <v>581.85</v>
      </c>
      <c r="L177" s="31">
        <v>576.5</v>
      </c>
      <c r="M177" s="31">
        <v>124.34363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25951.4</v>
      </c>
      <c r="D178" s="36">
        <v>26078.883333333331</v>
      </c>
      <c r="E178" s="36">
        <v>25757.866666666661</v>
      </c>
      <c r="F178" s="36">
        <v>25564.333333333328</v>
      </c>
      <c r="G178" s="36">
        <v>25243.316666666658</v>
      </c>
      <c r="H178" s="36">
        <v>26272.416666666664</v>
      </c>
      <c r="I178" s="36">
        <v>26593.433333333334</v>
      </c>
      <c r="J178" s="36">
        <v>26786.966666666667</v>
      </c>
      <c r="K178" s="31">
        <v>26399.9</v>
      </c>
      <c r="L178" s="31">
        <v>25885.35</v>
      </c>
      <c r="M178" s="31">
        <v>0.23366999999999999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1943.4</v>
      </c>
      <c r="D179" s="36">
        <v>1951.1333333333332</v>
      </c>
      <c r="E179" s="36">
        <v>1932.2666666666664</v>
      </c>
      <c r="F179" s="36">
        <v>1921.1333333333332</v>
      </c>
      <c r="G179" s="36">
        <v>1902.2666666666664</v>
      </c>
      <c r="H179" s="36">
        <v>1962.2666666666664</v>
      </c>
      <c r="I179" s="36">
        <v>1981.1333333333332</v>
      </c>
      <c r="J179" s="36">
        <v>1992.2666666666664</v>
      </c>
      <c r="K179" s="31">
        <v>1970</v>
      </c>
      <c r="L179" s="31">
        <v>1940</v>
      </c>
      <c r="M179" s="31">
        <v>9.9506899999999998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3389.35</v>
      </c>
      <c r="D180" s="36">
        <v>3405.1166666666668</v>
      </c>
      <c r="E180" s="36">
        <v>3365.2333333333336</v>
      </c>
      <c r="F180" s="36">
        <v>3341.1166666666668</v>
      </c>
      <c r="G180" s="36">
        <v>3301.2333333333336</v>
      </c>
      <c r="H180" s="36">
        <v>3429.2333333333336</v>
      </c>
      <c r="I180" s="36">
        <v>3469.1166666666668</v>
      </c>
      <c r="J180" s="36">
        <v>3493.2333333333336</v>
      </c>
      <c r="K180" s="31">
        <v>3445</v>
      </c>
      <c r="L180" s="31">
        <v>3381</v>
      </c>
      <c r="M180" s="31">
        <v>4.0533000000000001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565.29999999999995</v>
      </c>
      <c r="D181" s="36">
        <v>562.38333333333333</v>
      </c>
      <c r="E181" s="36">
        <v>558.11666666666667</v>
      </c>
      <c r="F181" s="36">
        <v>550.93333333333339</v>
      </c>
      <c r="G181" s="36">
        <v>546.66666666666674</v>
      </c>
      <c r="H181" s="36">
        <v>569.56666666666661</v>
      </c>
      <c r="I181" s="36">
        <v>573.83333333333326</v>
      </c>
      <c r="J181" s="36">
        <v>581.01666666666654</v>
      </c>
      <c r="K181" s="31">
        <v>566.65</v>
      </c>
      <c r="L181" s="31">
        <v>555.20000000000005</v>
      </c>
      <c r="M181" s="31">
        <v>7.2127299999999996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2337.35</v>
      </c>
      <c r="D182" s="36">
        <v>2341.3166666666671</v>
      </c>
      <c r="E182" s="36">
        <v>2326.1333333333341</v>
      </c>
      <c r="F182" s="36">
        <v>2314.916666666667</v>
      </c>
      <c r="G182" s="36">
        <v>2299.733333333334</v>
      </c>
      <c r="H182" s="36">
        <v>2352.5333333333342</v>
      </c>
      <c r="I182" s="36">
        <v>2367.7166666666676</v>
      </c>
      <c r="J182" s="36">
        <v>2378.9333333333343</v>
      </c>
      <c r="K182" s="31">
        <v>2356.5</v>
      </c>
      <c r="L182" s="31">
        <v>2330.1</v>
      </c>
      <c r="M182" s="31">
        <v>1.1036600000000001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1176.2</v>
      </c>
      <c r="D183" s="36">
        <v>1175.4333333333332</v>
      </c>
      <c r="E183" s="36">
        <v>1167.6166666666663</v>
      </c>
      <c r="F183" s="36">
        <v>1159.0333333333331</v>
      </c>
      <c r="G183" s="36">
        <v>1151.2166666666662</v>
      </c>
      <c r="H183" s="36">
        <v>1184.0166666666664</v>
      </c>
      <c r="I183" s="36">
        <v>1191.8333333333335</v>
      </c>
      <c r="J183" s="36">
        <v>1200.4166666666665</v>
      </c>
      <c r="K183" s="31">
        <v>1183.25</v>
      </c>
      <c r="L183" s="31">
        <v>1166.8499999999999</v>
      </c>
      <c r="M183" s="31">
        <v>18.491689999999998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655.9</v>
      </c>
      <c r="D184" s="36">
        <v>655.86666666666667</v>
      </c>
      <c r="E184" s="36">
        <v>652.13333333333333</v>
      </c>
      <c r="F184" s="36">
        <v>648.36666666666667</v>
      </c>
      <c r="G184" s="36">
        <v>644.63333333333333</v>
      </c>
      <c r="H184" s="36">
        <v>659.63333333333333</v>
      </c>
      <c r="I184" s="36">
        <v>663.36666666666667</v>
      </c>
      <c r="J184" s="36">
        <v>667.13333333333333</v>
      </c>
      <c r="K184" s="31">
        <v>659.6</v>
      </c>
      <c r="L184" s="31">
        <v>652.1</v>
      </c>
      <c r="M184" s="31">
        <v>6.4027599999999998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723.55</v>
      </c>
      <c r="D185" s="36">
        <v>722.38333333333333</v>
      </c>
      <c r="E185" s="36">
        <v>717.66666666666663</v>
      </c>
      <c r="F185" s="36">
        <v>711.7833333333333</v>
      </c>
      <c r="G185" s="36">
        <v>707.06666666666661</v>
      </c>
      <c r="H185" s="36">
        <v>728.26666666666665</v>
      </c>
      <c r="I185" s="36">
        <v>732.98333333333335</v>
      </c>
      <c r="J185" s="36">
        <v>738.86666666666667</v>
      </c>
      <c r="K185" s="31">
        <v>727.1</v>
      </c>
      <c r="L185" s="31">
        <v>716.5</v>
      </c>
      <c r="M185" s="31">
        <v>4.3190499999999998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959.1</v>
      </c>
      <c r="D186" s="36">
        <v>959.4666666666667</v>
      </c>
      <c r="E186" s="36">
        <v>955.03333333333342</v>
      </c>
      <c r="F186" s="36">
        <v>950.9666666666667</v>
      </c>
      <c r="G186" s="36">
        <v>946.53333333333342</v>
      </c>
      <c r="H186" s="36">
        <v>963.53333333333342</v>
      </c>
      <c r="I186" s="36">
        <v>967.96666666666681</v>
      </c>
      <c r="J186" s="36">
        <v>972.03333333333342</v>
      </c>
      <c r="K186" s="31">
        <v>963.9</v>
      </c>
      <c r="L186" s="31">
        <v>955.4</v>
      </c>
      <c r="M186" s="31">
        <v>4.6257200000000003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1707.15</v>
      </c>
      <c r="D187" s="36">
        <v>1711.6666666666667</v>
      </c>
      <c r="E187" s="36">
        <v>1697.8833333333334</v>
      </c>
      <c r="F187" s="36">
        <v>1688.6166666666668</v>
      </c>
      <c r="G187" s="36">
        <v>1674.8333333333335</v>
      </c>
      <c r="H187" s="36">
        <v>1720.9333333333334</v>
      </c>
      <c r="I187" s="36">
        <v>1734.7166666666667</v>
      </c>
      <c r="J187" s="36">
        <v>1743.9833333333333</v>
      </c>
      <c r="K187" s="31">
        <v>1725.45</v>
      </c>
      <c r="L187" s="31">
        <v>1702.4</v>
      </c>
      <c r="M187" s="31">
        <v>2.7724799999999998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902.85</v>
      </c>
      <c r="D188" s="36">
        <v>906.7166666666667</v>
      </c>
      <c r="E188" s="36">
        <v>894.48333333333335</v>
      </c>
      <c r="F188" s="36">
        <v>886.11666666666667</v>
      </c>
      <c r="G188" s="36">
        <v>873.88333333333333</v>
      </c>
      <c r="H188" s="36">
        <v>915.08333333333337</v>
      </c>
      <c r="I188" s="36">
        <v>927.31666666666672</v>
      </c>
      <c r="J188" s="36">
        <v>935.68333333333339</v>
      </c>
      <c r="K188" s="31">
        <v>918.95</v>
      </c>
      <c r="L188" s="31">
        <v>898.35</v>
      </c>
      <c r="M188" s="31">
        <v>31.943519999999999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8050.9</v>
      </c>
      <c r="D189" s="36">
        <v>8094.0999999999995</v>
      </c>
      <c r="E189" s="36">
        <v>7968.3499999999985</v>
      </c>
      <c r="F189" s="36">
        <v>7885.7999999999993</v>
      </c>
      <c r="G189" s="36">
        <v>7760.0499999999984</v>
      </c>
      <c r="H189" s="36">
        <v>8176.6499999999987</v>
      </c>
      <c r="I189" s="36">
        <v>8302.4000000000015</v>
      </c>
      <c r="J189" s="36">
        <v>8384.9499999999989</v>
      </c>
      <c r="K189" s="31">
        <v>8219.85</v>
      </c>
      <c r="L189" s="31">
        <v>8011.55</v>
      </c>
      <c r="M189" s="31">
        <v>1.4804900000000001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649.35</v>
      </c>
      <c r="D190" s="36">
        <v>648.56666666666672</v>
      </c>
      <c r="E190" s="36">
        <v>643.48333333333346</v>
      </c>
      <c r="F190" s="36">
        <v>637.61666666666679</v>
      </c>
      <c r="G190" s="36">
        <v>632.53333333333353</v>
      </c>
      <c r="H190" s="36">
        <v>654.43333333333339</v>
      </c>
      <c r="I190" s="36">
        <v>659.51666666666665</v>
      </c>
      <c r="J190" s="36">
        <v>665.38333333333333</v>
      </c>
      <c r="K190" s="31">
        <v>653.65</v>
      </c>
      <c r="L190" s="31">
        <v>642.70000000000005</v>
      </c>
      <c r="M190" s="31">
        <v>101.55047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248</v>
      </c>
      <c r="D191" s="36">
        <v>249.73333333333335</v>
      </c>
      <c r="E191" s="36">
        <v>245.4666666666667</v>
      </c>
      <c r="F191" s="36">
        <v>242.93333333333334</v>
      </c>
      <c r="G191" s="36">
        <v>238.66666666666669</v>
      </c>
      <c r="H191" s="36">
        <v>252.26666666666671</v>
      </c>
      <c r="I191" s="36">
        <v>256.53333333333336</v>
      </c>
      <c r="J191" s="36">
        <v>259.06666666666672</v>
      </c>
      <c r="K191" s="31">
        <v>254</v>
      </c>
      <c r="L191" s="31">
        <v>247.2</v>
      </c>
      <c r="M191" s="31">
        <v>153.88768999999999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119.65</v>
      </c>
      <c r="D192" s="36">
        <v>119.66666666666667</v>
      </c>
      <c r="E192" s="36">
        <v>118.83333333333334</v>
      </c>
      <c r="F192" s="36">
        <v>118.01666666666667</v>
      </c>
      <c r="G192" s="36">
        <v>117.18333333333334</v>
      </c>
      <c r="H192" s="36">
        <v>120.48333333333335</v>
      </c>
      <c r="I192" s="36">
        <v>121.31666666666669</v>
      </c>
      <c r="J192" s="36">
        <v>122.13333333333335</v>
      </c>
      <c r="K192" s="31">
        <v>120.5</v>
      </c>
      <c r="L192" s="31">
        <v>118.85</v>
      </c>
      <c r="M192" s="31">
        <v>229.79112000000001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3347.45</v>
      </c>
      <c r="D193" s="36">
        <v>3360.3333333333335</v>
      </c>
      <c r="E193" s="36">
        <v>3329.166666666667</v>
      </c>
      <c r="F193" s="36">
        <v>3310.8833333333337</v>
      </c>
      <c r="G193" s="36">
        <v>3279.7166666666672</v>
      </c>
      <c r="H193" s="36">
        <v>3378.6166666666668</v>
      </c>
      <c r="I193" s="36">
        <v>3409.7833333333338</v>
      </c>
      <c r="J193" s="36">
        <v>3428.0666666666666</v>
      </c>
      <c r="K193" s="31">
        <v>3391.5</v>
      </c>
      <c r="L193" s="31">
        <v>3342.05</v>
      </c>
      <c r="M193" s="31">
        <v>21.123519999999999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1123.95</v>
      </c>
      <c r="D194" s="36">
        <v>1127.3833333333332</v>
      </c>
      <c r="E194" s="36">
        <v>1113.7666666666664</v>
      </c>
      <c r="F194" s="36">
        <v>1103.5833333333333</v>
      </c>
      <c r="G194" s="36">
        <v>1089.9666666666665</v>
      </c>
      <c r="H194" s="36">
        <v>1137.5666666666664</v>
      </c>
      <c r="I194" s="36">
        <v>1151.1833333333332</v>
      </c>
      <c r="J194" s="36">
        <v>1161.3666666666663</v>
      </c>
      <c r="K194" s="31">
        <v>1141</v>
      </c>
      <c r="L194" s="31">
        <v>1117.2</v>
      </c>
      <c r="M194" s="31">
        <v>60.421080000000003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3152.05</v>
      </c>
      <c r="D195" s="36">
        <v>3181.0666666666671</v>
      </c>
      <c r="E195" s="36">
        <v>3100.983333333334</v>
      </c>
      <c r="F195" s="36">
        <v>3049.916666666667</v>
      </c>
      <c r="G195" s="36">
        <v>2969.8333333333339</v>
      </c>
      <c r="H195" s="36">
        <v>3232.1333333333341</v>
      </c>
      <c r="I195" s="36">
        <v>3312.2166666666672</v>
      </c>
      <c r="J195" s="36">
        <v>3363.2833333333342</v>
      </c>
      <c r="K195" s="31">
        <v>3261.15</v>
      </c>
      <c r="L195" s="31">
        <v>3130</v>
      </c>
      <c r="M195" s="31">
        <v>0.92222000000000004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3283.75</v>
      </c>
      <c r="D196" s="36">
        <v>3293.1166666666668</v>
      </c>
      <c r="E196" s="36">
        <v>3265.2833333333338</v>
      </c>
      <c r="F196" s="36">
        <v>3246.8166666666671</v>
      </c>
      <c r="G196" s="36">
        <v>3218.983333333334</v>
      </c>
      <c r="H196" s="36">
        <v>3311.5833333333335</v>
      </c>
      <c r="I196" s="36">
        <v>3339.4166666666665</v>
      </c>
      <c r="J196" s="36">
        <v>3357.8833333333332</v>
      </c>
      <c r="K196" s="31">
        <v>3320.95</v>
      </c>
      <c r="L196" s="31">
        <v>3274.65</v>
      </c>
      <c r="M196" s="31">
        <v>13.17398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2051.1999999999998</v>
      </c>
      <c r="D197" s="36">
        <v>2042.6666666666667</v>
      </c>
      <c r="E197" s="36">
        <v>2025.4333333333334</v>
      </c>
      <c r="F197" s="36">
        <v>1999.6666666666667</v>
      </c>
      <c r="G197" s="36">
        <v>1982.4333333333334</v>
      </c>
      <c r="H197" s="36">
        <v>2068.4333333333334</v>
      </c>
      <c r="I197" s="36">
        <v>2085.6666666666665</v>
      </c>
      <c r="J197" s="36">
        <v>2111.4333333333334</v>
      </c>
      <c r="K197" s="31">
        <v>2059.9</v>
      </c>
      <c r="L197" s="31">
        <v>2016.9</v>
      </c>
      <c r="M197" s="31">
        <v>3.0873300000000001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760.1</v>
      </c>
      <c r="D198" s="36">
        <v>765.94999999999993</v>
      </c>
      <c r="E198" s="36">
        <v>731.89999999999986</v>
      </c>
      <c r="F198" s="36">
        <v>703.69999999999993</v>
      </c>
      <c r="G198" s="36">
        <v>669.64999999999986</v>
      </c>
      <c r="H198" s="36">
        <v>794.14999999999986</v>
      </c>
      <c r="I198" s="36">
        <v>828.19999999999982</v>
      </c>
      <c r="J198" s="36">
        <v>856.39999999999986</v>
      </c>
      <c r="K198" s="31">
        <v>800</v>
      </c>
      <c r="L198" s="31">
        <v>737.75</v>
      </c>
      <c r="M198" s="31">
        <v>6.7311800000000002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2478.0500000000002</v>
      </c>
      <c r="D199" s="36">
        <v>2467.8333333333335</v>
      </c>
      <c r="E199" s="36">
        <v>2448.416666666667</v>
      </c>
      <c r="F199" s="36">
        <v>2418.7833333333333</v>
      </c>
      <c r="G199" s="36">
        <v>2399.3666666666668</v>
      </c>
      <c r="H199" s="36">
        <v>2497.4666666666672</v>
      </c>
      <c r="I199" s="36">
        <v>2516.8833333333341</v>
      </c>
      <c r="J199" s="36">
        <v>2546.5166666666673</v>
      </c>
      <c r="K199" s="31">
        <v>2487.25</v>
      </c>
      <c r="L199" s="31">
        <v>2438.1999999999998</v>
      </c>
      <c r="M199" s="31">
        <v>6.8400699999999999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35.950000000000003</v>
      </c>
      <c r="D200" s="36">
        <v>36.18333333333333</v>
      </c>
      <c r="E200" s="36">
        <v>35.566666666666663</v>
      </c>
      <c r="F200" s="36">
        <v>35.18333333333333</v>
      </c>
      <c r="G200" s="36">
        <v>34.566666666666663</v>
      </c>
      <c r="H200" s="36">
        <v>36.566666666666663</v>
      </c>
      <c r="I200" s="36">
        <v>37.183333333333323</v>
      </c>
      <c r="J200" s="36">
        <v>37.566666666666663</v>
      </c>
      <c r="K200" s="31">
        <v>36.799999999999997</v>
      </c>
      <c r="L200" s="31">
        <v>35.799999999999997</v>
      </c>
      <c r="M200" s="31">
        <v>72.804410000000004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89.25</v>
      </c>
      <c r="D201" s="36">
        <v>89.483333333333334</v>
      </c>
      <c r="E201" s="36">
        <v>88.566666666666663</v>
      </c>
      <c r="F201" s="36">
        <v>87.883333333333326</v>
      </c>
      <c r="G201" s="36">
        <v>86.966666666666654</v>
      </c>
      <c r="H201" s="36">
        <v>90.166666666666671</v>
      </c>
      <c r="I201" s="36">
        <v>91.083333333333329</v>
      </c>
      <c r="J201" s="36">
        <v>91.76666666666668</v>
      </c>
      <c r="K201" s="31">
        <v>90.4</v>
      </c>
      <c r="L201" s="31">
        <v>88.8</v>
      </c>
      <c r="M201" s="31">
        <v>21.643799999999999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1646.9</v>
      </c>
      <c r="D202" s="36">
        <v>1645.1000000000001</v>
      </c>
      <c r="E202" s="36">
        <v>1636.3500000000004</v>
      </c>
      <c r="F202" s="36">
        <v>1625.8000000000002</v>
      </c>
      <c r="G202" s="36">
        <v>1617.0500000000004</v>
      </c>
      <c r="H202" s="36">
        <v>1655.6500000000003</v>
      </c>
      <c r="I202" s="36">
        <v>1664.3999999999999</v>
      </c>
      <c r="J202" s="36">
        <v>1674.9500000000003</v>
      </c>
      <c r="K202" s="31">
        <v>1653.85</v>
      </c>
      <c r="L202" s="31">
        <v>1634.55</v>
      </c>
      <c r="M202" s="31">
        <v>4.4214799999999999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1586.05</v>
      </c>
      <c r="D203" s="36">
        <v>1590.0166666666667</v>
      </c>
      <c r="E203" s="36">
        <v>1577.0333333333333</v>
      </c>
      <c r="F203" s="36">
        <v>1568.0166666666667</v>
      </c>
      <c r="G203" s="36">
        <v>1555.0333333333333</v>
      </c>
      <c r="H203" s="36">
        <v>1599.0333333333333</v>
      </c>
      <c r="I203" s="36">
        <v>1612.0166666666664</v>
      </c>
      <c r="J203" s="36">
        <v>1621.0333333333333</v>
      </c>
      <c r="K203" s="31">
        <v>1603</v>
      </c>
      <c r="L203" s="31">
        <v>1581</v>
      </c>
      <c r="M203" s="31">
        <v>0.70691000000000004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8627.0499999999993</v>
      </c>
      <c r="D204" s="36">
        <v>8654.6</v>
      </c>
      <c r="E204" s="36">
        <v>8590.2000000000007</v>
      </c>
      <c r="F204" s="36">
        <v>8553.35</v>
      </c>
      <c r="G204" s="36">
        <v>8488.9500000000007</v>
      </c>
      <c r="H204" s="36">
        <v>8691.4500000000007</v>
      </c>
      <c r="I204" s="36">
        <v>8755.8499999999985</v>
      </c>
      <c r="J204" s="36">
        <v>8792.7000000000007</v>
      </c>
      <c r="K204" s="31">
        <v>8719</v>
      </c>
      <c r="L204" s="31">
        <v>8617.75</v>
      </c>
      <c r="M204" s="31">
        <v>1.28138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103.95</v>
      </c>
      <c r="D205" s="36">
        <v>103.88333333333333</v>
      </c>
      <c r="E205" s="36">
        <v>103.16666666666666</v>
      </c>
      <c r="F205" s="36">
        <v>102.38333333333333</v>
      </c>
      <c r="G205" s="36">
        <v>101.66666666666666</v>
      </c>
      <c r="H205" s="36">
        <v>104.66666666666666</v>
      </c>
      <c r="I205" s="36">
        <v>105.38333333333333</v>
      </c>
      <c r="J205" s="36">
        <v>106.16666666666666</v>
      </c>
      <c r="K205" s="31">
        <v>104.6</v>
      </c>
      <c r="L205" s="31">
        <v>103.1</v>
      </c>
      <c r="M205" s="31">
        <v>104.24368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550.4</v>
      </c>
      <c r="D206" s="36">
        <v>552.33333333333326</v>
      </c>
      <c r="E206" s="36">
        <v>546.86666666666656</v>
      </c>
      <c r="F206" s="36">
        <v>543.33333333333326</v>
      </c>
      <c r="G206" s="36">
        <v>537.86666666666656</v>
      </c>
      <c r="H206" s="36">
        <v>555.86666666666656</v>
      </c>
      <c r="I206" s="36">
        <v>561.33333333333326</v>
      </c>
      <c r="J206" s="36">
        <v>564.86666666666656</v>
      </c>
      <c r="K206" s="31">
        <v>557.79999999999995</v>
      </c>
      <c r="L206" s="31">
        <v>548.79999999999995</v>
      </c>
      <c r="M206" s="31">
        <v>17.944050000000001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1002.55</v>
      </c>
      <c r="D207" s="36">
        <v>1004.75</v>
      </c>
      <c r="E207" s="36">
        <v>994.5</v>
      </c>
      <c r="F207" s="36">
        <v>986.45</v>
      </c>
      <c r="G207" s="36">
        <v>976.2</v>
      </c>
      <c r="H207" s="36">
        <v>1012.8</v>
      </c>
      <c r="I207" s="36">
        <v>1023.05</v>
      </c>
      <c r="J207" s="36">
        <v>1031.0999999999999</v>
      </c>
      <c r="K207" s="31">
        <v>1015</v>
      </c>
      <c r="L207" s="31">
        <v>996.7</v>
      </c>
      <c r="M207" s="31">
        <v>12.567220000000001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235.2</v>
      </c>
      <c r="D208" s="36">
        <v>235.91666666666666</v>
      </c>
      <c r="E208" s="36">
        <v>233.5333333333333</v>
      </c>
      <c r="F208" s="36">
        <v>231.86666666666665</v>
      </c>
      <c r="G208" s="36">
        <v>229.48333333333329</v>
      </c>
      <c r="H208" s="36">
        <v>237.58333333333331</v>
      </c>
      <c r="I208" s="36">
        <v>239.9666666666667</v>
      </c>
      <c r="J208" s="36">
        <v>241.63333333333333</v>
      </c>
      <c r="K208" s="31">
        <v>238.3</v>
      </c>
      <c r="L208" s="31">
        <v>234.25</v>
      </c>
      <c r="M208" s="31">
        <v>38.245429999999999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827.7</v>
      </c>
      <c r="D209" s="36">
        <v>824.16666666666663</v>
      </c>
      <c r="E209" s="36">
        <v>817.83333333333326</v>
      </c>
      <c r="F209" s="36">
        <v>807.96666666666658</v>
      </c>
      <c r="G209" s="36">
        <v>801.63333333333321</v>
      </c>
      <c r="H209" s="36">
        <v>834.0333333333333</v>
      </c>
      <c r="I209" s="36">
        <v>840.36666666666656</v>
      </c>
      <c r="J209" s="36">
        <v>850.23333333333335</v>
      </c>
      <c r="K209" s="31">
        <v>830.5</v>
      </c>
      <c r="L209" s="31">
        <v>814.3</v>
      </c>
      <c r="M209" s="31">
        <v>4.8551000000000002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1589.6</v>
      </c>
      <c r="D210" s="36">
        <v>1584.05</v>
      </c>
      <c r="E210" s="36">
        <v>1570.4499999999998</v>
      </c>
      <c r="F210" s="36">
        <v>1551.3</v>
      </c>
      <c r="G210" s="36">
        <v>1537.6999999999998</v>
      </c>
      <c r="H210" s="36">
        <v>1603.1999999999998</v>
      </c>
      <c r="I210" s="36">
        <v>1616.7999999999997</v>
      </c>
      <c r="J210" s="36">
        <v>1635.9499999999998</v>
      </c>
      <c r="K210" s="31">
        <v>1597.65</v>
      </c>
      <c r="L210" s="31">
        <v>1564.9</v>
      </c>
      <c r="M210" s="31">
        <v>0.53381000000000001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380.85</v>
      </c>
      <c r="D211" s="36">
        <v>381.51666666666665</v>
      </c>
      <c r="E211" s="36">
        <v>379.0333333333333</v>
      </c>
      <c r="F211" s="36">
        <v>377.21666666666664</v>
      </c>
      <c r="G211" s="36">
        <v>374.73333333333329</v>
      </c>
      <c r="H211" s="36">
        <v>383.33333333333331</v>
      </c>
      <c r="I211" s="36">
        <v>385.81666666666666</v>
      </c>
      <c r="J211" s="36">
        <v>387.63333333333333</v>
      </c>
      <c r="K211" s="31">
        <v>384</v>
      </c>
      <c r="L211" s="31">
        <v>379.7</v>
      </c>
      <c r="M211" s="31">
        <v>46.155630000000002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18.350000000000001</v>
      </c>
      <c r="D212" s="36">
        <v>18.383333333333336</v>
      </c>
      <c r="E212" s="36">
        <v>17.966666666666672</v>
      </c>
      <c r="F212" s="36">
        <v>17.583333333333336</v>
      </c>
      <c r="G212" s="36">
        <v>17.166666666666671</v>
      </c>
      <c r="H212" s="36">
        <v>18.766666666666673</v>
      </c>
      <c r="I212" s="36">
        <v>19.183333333333337</v>
      </c>
      <c r="J212" s="36">
        <v>19.566666666666674</v>
      </c>
      <c r="K212" s="31">
        <v>18.8</v>
      </c>
      <c r="L212" s="31">
        <v>18</v>
      </c>
      <c r="M212" s="31">
        <v>5243.2263000000003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262.85000000000002</v>
      </c>
      <c r="D213" s="36">
        <v>261.7</v>
      </c>
      <c r="E213" s="36">
        <v>257.25</v>
      </c>
      <c r="F213" s="36">
        <v>251.65000000000003</v>
      </c>
      <c r="G213" s="36">
        <v>247.20000000000005</v>
      </c>
      <c r="H213" s="36">
        <v>267.29999999999995</v>
      </c>
      <c r="I213" s="36">
        <v>271.74999999999989</v>
      </c>
      <c r="J213" s="36">
        <v>277.34999999999991</v>
      </c>
      <c r="K213" s="31">
        <v>266.14999999999998</v>
      </c>
      <c r="L213" s="31">
        <v>256.10000000000002</v>
      </c>
      <c r="M213" s="31">
        <v>94.945980000000006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121.85</v>
      </c>
      <c r="D214" s="36">
        <v>122.91666666666667</v>
      </c>
      <c r="E214" s="36">
        <v>120.28333333333335</v>
      </c>
      <c r="F214" s="36">
        <v>118.71666666666667</v>
      </c>
      <c r="G214" s="36">
        <v>116.08333333333334</v>
      </c>
      <c r="H214" s="36">
        <v>124.48333333333335</v>
      </c>
      <c r="I214" s="36">
        <v>127.11666666666667</v>
      </c>
      <c r="J214" s="36">
        <v>128.68333333333334</v>
      </c>
      <c r="K214" s="31">
        <v>125.55</v>
      </c>
      <c r="L214" s="31">
        <v>121.35</v>
      </c>
      <c r="M214" s="31">
        <v>503.07832000000002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612.45000000000005</v>
      </c>
      <c r="D215" s="36">
        <v>616.38333333333333</v>
      </c>
      <c r="E215" s="36">
        <v>605.2166666666667</v>
      </c>
      <c r="F215" s="36">
        <v>597.98333333333335</v>
      </c>
      <c r="G215" s="36">
        <v>586.81666666666672</v>
      </c>
      <c r="H215" s="36">
        <v>623.61666666666667</v>
      </c>
      <c r="I215" s="36">
        <v>634.78333333333342</v>
      </c>
      <c r="J215" s="36">
        <v>642.01666666666665</v>
      </c>
      <c r="K215" s="31">
        <v>627.54999999999995</v>
      </c>
      <c r="L215" s="31">
        <v>609.15</v>
      </c>
      <c r="M215" s="31">
        <v>16.013339999999999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92"/>
      <c r="B1" s="393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45240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6" t="s">
        <v>16</v>
      </c>
      <c r="B9" s="388" t="s">
        <v>18</v>
      </c>
      <c r="C9" s="391" t="s">
        <v>20</v>
      </c>
      <c r="D9" s="391" t="s">
        <v>21</v>
      </c>
      <c r="E9" s="383" t="s">
        <v>22</v>
      </c>
      <c r="F9" s="384"/>
      <c r="G9" s="385"/>
      <c r="H9" s="383" t="s">
        <v>23</v>
      </c>
      <c r="I9" s="384"/>
      <c r="J9" s="385"/>
      <c r="K9" s="26"/>
      <c r="L9" s="27"/>
      <c r="M9" s="48"/>
      <c r="N9" s="1"/>
      <c r="O9" s="1"/>
    </row>
    <row r="10" spans="1:15" ht="42.75" customHeight="1">
      <c r="A10" s="387"/>
      <c r="B10" s="390"/>
      <c r="C10" s="390"/>
      <c r="D10" s="3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545.65</v>
      </c>
      <c r="D11" s="36">
        <v>542.36666666666667</v>
      </c>
      <c r="E11" s="36">
        <v>535.73333333333335</v>
      </c>
      <c r="F11" s="36">
        <v>525.81666666666672</v>
      </c>
      <c r="G11" s="36">
        <v>519.18333333333339</v>
      </c>
      <c r="H11" s="36">
        <v>552.2833333333333</v>
      </c>
      <c r="I11" s="36">
        <v>558.91666666666674</v>
      </c>
      <c r="J11" s="36">
        <v>568.83333333333326</v>
      </c>
      <c r="K11" s="31">
        <v>549</v>
      </c>
      <c r="L11" s="31">
        <v>532.45000000000005</v>
      </c>
      <c r="M11" s="31">
        <v>1.97801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31726.55</v>
      </c>
      <c r="D12" s="36">
        <v>31592.05</v>
      </c>
      <c r="E12" s="36">
        <v>31396.1</v>
      </c>
      <c r="F12" s="36">
        <v>31065.649999999998</v>
      </c>
      <c r="G12" s="36">
        <v>30869.699999999997</v>
      </c>
      <c r="H12" s="36">
        <v>31922.5</v>
      </c>
      <c r="I12" s="36">
        <v>32118.450000000004</v>
      </c>
      <c r="J12" s="36">
        <v>32448.9</v>
      </c>
      <c r="K12" s="31">
        <v>31788</v>
      </c>
      <c r="L12" s="31">
        <v>31261.599999999999</v>
      </c>
      <c r="M12" s="31">
        <v>1.9810000000000001E-2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483.45</v>
      </c>
      <c r="D13" s="36">
        <v>486.2166666666667</v>
      </c>
      <c r="E13" s="36">
        <v>475.68333333333339</v>
      </c>
      <c r="F13" s="36">
        <v>467.91666666666669</v>
      </c>
      <c r="G13" s="36">
        <v>457.38333333333338</v>
      </c>
      <c r="H13" s="36">
        <v>493.98333333333341</v>
      </c>
      <c r="I13" s="36">
        <v>504.51666666666671</v>
      </c>
      <c r="J13" s="36">
        <v>512.28333333333342</v>
      </c>
      <c r="K13" s="31">
        <v>496.75</v>
      </c>
      <c r="L13" s="31">
        <v>478.45</v>
      </c>
      <c r="M13" s="31">
        <v>4.9123999999999999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508.3</v>
      </c>
      <c r="D14" s="36">
        <v>510.5</v>
      </c>
      <c r="E14" s="36">
        <v>505.25</v>
      </c>
      <c r="F14" s="36">
        <v>502.2</v>
      </c>
      <c r="G14" s="36">
        <v>496.95</v>
      </c>
      <c r="H14" s="36">
        <v>513.54999999999995</v>
      </c>
      <c r="I14" s="36">
        <v>518.79999999999995</v>
      </c>
      <c r="J14" s="36">
        <v>521.85</v>
      </c>
      <c r="K14" s="31">
        <v>515.75</v>
      </c>
      <c r="L14" s="31">
        <v>507.45</v>
      </c>
      <c r="M14" s="31">
        <v>9.6592699999999994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1460.05</v>
      </c>
      <c r="D15" s="36">
        <v>1456.9833333333333</v>
      </c>
      <c r="E15" s="36">
        <v>1447.0666666666666</v>
      </c>
      <c r="F15" s="36">
        <v>1434.0833333333333</v>
      </c>
      <c r="G15" s="36">
        <v>1424.1666666666665</v>
      </c>
      <c r="H15" s="36">
        <v>1469.9666666666667</v>
      </c>
      <c r="I15" s="36">
        <v>1479.8833333333332</v>
      </c>
      <c r="J15" s="36">
        <v>1492.8666666666668</v>
      </c>
      <c r="K15" s="31">
        <v>1466.9</v>
      </c>
      <c r="L15" s="31">
        <v>1444</v>
      </c>
      <c r="M15" s="31">
        <v>0.92069999999999996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4310.5</v>
      </c>
      <c r="D16" s="36">
        <v>4299.8166666666666</v>
      </c>
      <c r="E16" s="36">
        <v>4226.6833333333334</v>
      </c>
      <c r="F16" s="36">
        <v>4142.8666666666668</v>
      </c>
      <c r="G16" s="36">
        <v>4069.7333333333336</v>
      </c>
      <c r="H16" s="36">
        <v>4383.6333333333332</v>
      </c>
      <c r="I16" s="36">
        <v>4456.7666666666664</v>
      </c>
      <c r="J16" s="36">
        <v>4540.583333333333</v>
      </c>
      <c r="K16" s="31">
        <v>4372.95</v>
      </c>
      <c r="L16" s="31">
        <v>4216</v>
      </c>
      <c r="M16" s="31">
        <v>5.2249800000000004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23879.45</v>
      </c>
      <c r="D17" s="36">
        <v>24044.883333333331</v>
      </c>
      <c r="E17" s="36">
        <v>23634.716666666664</v>
      </c>
      <c r="F17" s="36">
        <v>23389.983333333334</v>
      </c>
      <c r="G17" s="36">
        <v>22979.816666666666</v>
      </c>
      <c r="H17" s="36">
        <v>24289.616666666661</v>
      </c>
      <c r="I17" s="36">
        <v>24699.783333333333</v>
      </c>
      <c r="J17" s="36">
        <v>24944.516666666659</v>
      </c>
      <c r="K17" s="31">
        <v>24455.05</v>
      </c>
      <c r="L17" s="31">
        <v>23800.15</v>
      </c>
      <c r="M17" s="31">
        <v>0.24640999999999999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1844.95</v>
      </c>
      <c r="D18" s="36">
        <v>1849.9666666666665</v>
      </c>
      <c r="E18" s="36">
        <v>1835.9333333333329</v>
      </c>
      <c r="F18" s="36">
        <v>1826.9166666666665</v>
      </c>
      <c r="G18" s="36">
        <v>1812.883333333333</v>
      </c>
      <c r="H18" s="36">
        <v>1858.9833333333329</v>
      </c>
      <c r="I18" s="36">
        <v>1873.0166666666662</v>
      </c>
      <c r="J18" s="36">
        <v>1882.0333333333328</v>
      </c>
      <c r="K18" s="31">
        <v>1864</v>
      </c>
      <c r="L18" s="31">
        <v>1840.95</v>
      </c>
      <c r="M18" s="31">
        <v>2.2367599999999999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2214.65</v>
      </c>
      <c r="D19" s="36">
        <v>2232.4500000000003</v>
      </c>
      <c r="E19" s="36">
        <v>2192.3000000000006</v>
      </c>
      <c r="F19" s="36">
        <v>2169.9500000000003</v>
      </c>
      <c r="G19" s="36">
        <v>2129.8000000000006</v>
      </c>
      <c r="H19" s="36">
        <v>2254.8000000000006</v>
      </c>
      <c r="I19" s="36">
        <v>2294.9500000000003</v>
      </c>
      <c r="J19" s="36">
        <v>2317.3000000000006</v>
      </c>
      <c r="K19" s="31">
        <v>2272.6</v>
      </c>
      <c r="L19" s="31">
        <v>2210.1</v>
      </c>
      <c r="M19" s="31">
        <v>12.678900000000001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938.1</v>
      </c>
      <c r="D20" s="36">
        <v>941.76666666666677</v>
      </c>
      <c r="E20" s="36">
        <v>929.83333333333348</v>
      </c>
      <c r="F20" s="36">
        <v>921.56666666666672</v>
      </c>
      <c r="G20" s="36">
        <v>909.63333333333344</v>
      </c>
      <c r="H20" s="36">
        <v>950.03333333333353</v>
      </c>
      <c r="I20" s="36">
        <v>961.9666666666667</v>
      </c>
      <c r="J20" s="36">
        <v>970.23333333333358</v>
      </c>
      <c r="K20" s="31">
        <v>953.7</v>
      </c>
      <c r="L20" s="31">
        <v>933.5</v>
      </c>
      <c r="M20" s="31">
        <v>3.59924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806.2</v>
      </c>
      <c r="D21" s="36">
        <v>810.66666666666663</v>
      </c>
      <c r="E21" s="36">
        <v>793.63333333333321</v>
      </c>
      <c r="F21" s="36">
        <v>781.06666666666661</v>
      </c>
      <c r="G21" s="36">
        <v>764.03333333333319</v>
      </c>
      <c r="H21" s="36">
        <v>823.23333333333323</v>
      </c>
      <c r="I21" s="36">
        <v>840.26666666666677</v>
      </c>
      <c r="J21" s="36">
        <v>852.83333333333326</v>
      </c>
      <c r="K21" s="31">
        <v>827.7</v>
      </c>
      <c r="L21" s="31">
        <v>798.1</v>
      </c>
      <c r="M21" s="31">
        <v>49.820489999999999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401.1</v>
      </c>
      <c r="D22" s="36">
        <v>400.43333333333334</v>
      </c>
      <c r="E22" s="36">
        <v>391.2166666666667</v>
      </c>
      <c r="F22" s="36">
        <v>381.33333333333337</v>
      </c>
      <c r="G22" s="36">
        <v>372.11666666666673</v>
      </c>
      <c r="H22" s="36">
        <v>410.31666666666666</v>
      </c>
      <c r="I22" s="36">
        <v>419.53333333333325</v>
      </c>
      <c r="J22" s="36">
        <v>429.41666666666663</v>
      </c>
      <c r="K22" s="31">
        <v>409.65</v>
      </c>
      <c r="L22" s="31">
        <v>390.55</v>
      </c>
      <c r="M22" s="31">
        <v>283.89177000000001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535</v>
      </c>
      <c r="D23" s="36">
        <v>537.73333333333335</v>
      </c>
      <c r="E23" s="36">
        <v>531.26666666666665</v>
      </c>
      <c r="F23" s="36">
        <v>527.5333333333333</v>
      </c>
      <c r="G23" s="36">
        <v>521.06666666666661</v>
      </c>
      <c r="H23" s="36">
        <v>541.4666666666667</v>
      </c>
      <c r="I23" s="36">
        <v>547.93333333333339</v>
      </c>
      <c r="J23" s="36">
        <v>551.66666666666674</v>
      </c>
      <c r="K23" s="31">
        <v>544.20000000000005</v>
      </c>
      <c r="L23" s="31">
        <v>534</v>
      </c>
      <c r="M23" s="31">
        <v>4.5777999999999999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300.55</v>
      </c>
      <c r="D24" s="36">
        <v>302.81666666666666</v>
      </c>
      <c r="E24" s="36">
        <v>297.73333333333335</v>
      </c>
      <c r="F24" s="36">
        <v>294.91666666666669</v>
      </c>
      <c r="G24" s="36">
        <v>289.83333333333337</v>
      </c>
      <c r="H24" s="36">
        <v>305.63333333333333</v>
      </c>
      <c r="I24" s="36">
        <v>310.7166666666667</v>
      </c>
      <c r="J24" s="36">
        <v>313.5333333333333</v>
      </c>
      <c r="K24" s="31">
        <v>307.89999999999998</v>
      </c>
      <c r="L24" s="31">
        <v>300</v>
      </c>
      <c r="M24" s="31">
        <v>14.28993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173.95</v>
      </c>
      <c r="D25" s="36">
        <v>174.6</v>
      </c>
      <c r="E25" s="36">
        <v>172.95</v>
      </c>
      <c r="F25" s="36">
        <v>171.95</v>
      </c>
      <c r="G25" s="36">
        <v>170.29999999999998</v>
      </c>
      <c r="H25" s="36">
        <v>175.6</v>
      </c>
      <c r="I25" s="36">
        <v>177.25000000000003</v>
      </c>
      <c r="J25" s="36">
        <v>178.25</v>
      </c>
      <c r="K25" s="31">
        <v>176.25</v>
      </c>
      <c r="L25" s="31">
        <v>173.6</v>
      </c>
      <c r="M25" s="31">
        <v>16.284849999999999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215</v>
      </c>
      <c r="D26" s="36">
        <v>215.91666666666666</v>
      </c>
      <c r="E26" s="36">
        <v>212.58333333333331</v>
      </c>
      <c r="F26" s="36">
        <v>210.16666666666666</v>
      </c>
      <c r="G26" s="36">
        <v>206.83333333333331</v>
      </c>
      <c r="H26" s="36">
        <v>218.33333333333331</v>
      </c>
      <c r="I26" s="36">
        <v>221.66666666666663</v>
      </c>
      <c r="J26" s="36">
        <v>224.08333333333331</v>
      </c>
      <c r="K26" s="31">
        <v>219.25</v>
      </c>
      <c r="L26" s="31">
        <v>213.5</v>
      </c>
      <c r="M26" s="31">
        <v>18.085139999999999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315.85000000000002</v>
      </c>
      <c r="D27" s="36">
        <v>308.56666666666666</v>
      </c>
      <c r="E27" s="36">
        <v>298.88333333333333</v>
      </c>
      <c r="F27" s="36">
        <v>281.91666666666669</v>
      </c>
      <c r="G27" s="36">
        <v>272.23333333333335</v>
      </c>
      <c r="H27" s="36">
        <v>325.5333333333333</v>
      </c>
      <c r="I27" s="36">
        <v>335.21666666666658</v>
      </c>
      <c r="J27" s="36">
        <v>352.18333333333328</v>
      </c>
      <c r="K27" s="31">
        <v>318.25</v>
      </c>
      <c r="L27" s="31">
        <v>291.60000000000002</v>
      </c>
      <c r="M27" s="31">
        <v>54.387340000000002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886.9</v>
      </c>
      <c r="D28" s="36">
        <v>887.06666666666661</v>
      </c>
      <c r="E28" s="36">
        <v>879.83333333333326</v>
      </c>
      <c r="F28" s="36">
        <v>872.76666666666665</v>
      </c>
      <c r="G28" s="36">
        <v>865.5333333333333</v>
      </c>
      <c r="H28" s="36">
        <v>894.13333333333321</v>
      </c>
      <c r="I28" s="36">
        <v>901.36666666666656</v>
      </c>
      <c r="J28" s="36">
        <v>908.43333333333317</v>
      </c>
      <c r="K28" s="31">
        <v>894.3</v>
      </c>
      <c r="L28" s="31">
        <v>880</v>
      </c>
      <c r="M28" s="31">
        <v>0.22902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1025.75</v>
      </c>
      <c r="D29" s="36">
        <v>1035.4166666666667</v>
      </c>
      <c r="E29" s="36">
        <v>1013.3833333333334</v>
      </c>
      <c r="F29" s="36">
        <v>1001.0166666666667</v>
      </c>
      <c r="G29" s="36">
        <v>978.98333333333335</v>
      </c>
      <c r="H29" s="36">
        <v>1047.7833333333335</v>
      </c>
      <c r="I29" s="36">
        <v>1069.8166666666668</v>
      </c>
      <c r="J29" s="36">
        <v>1082.1833333333336</v>
      </c>
      <c r="K29" s="31">
        <v>1057.45</v>
      </c>
      <c r="L29" s="31">
        <v>1023.05</v>
      </c>
      <c r="M29" s="31">
        <v>2.1047099999999999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3611.15</v>
      </c>
      <c r="D30" s="36">
        <v>3596.4166666666665</v>
      </c>
      <c r="E30" s="36">
        <v>3556.833333333333</v>
      </c>
      <c r="F30" s="36">
        <v>3502.5166666666664</v>
      </c>
      <c r="G30" s="36">
        <v>3462.9333333333329</v>
      </c>
      <c r="H30" s="36">
        <v>3650.7333333333331</v>
      </c>
      <c r="I30" s="36">
        <v>3690.3166666666662</v>
      </c>
      <c r="J30" s="36">
        <v>3744.6333333333332</v>
      </c>
      <c r="K30" s="31">
        <v>3636</v>
      </c>
      <c r="L30" s="31">
        <v>3542.1</v>
      </c>
      <c r="M30" s="31">
        <v>0.43406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1875.15</v>
      </c>
      <c r="D31" s="36">
        <v>1856.75</v>
      </c>
      <c r="E31" s="36">
        <v>1815.5</v>
      </c>
      <c r="F31" s="36">
        <v>1755.85</v>
      </c>
      <c r="G31" s="36">
        <v>1714.6</v>
      </c>
      <c r="H31" s="36">
        <v>1916.4</v>
      </c>
      <c r="I31" s="36">
        <v>1957.65</v>
      </c>
      <c r="J31" s="36">
        <v>2017.3000000000002</v>
      </c>
      <c r="K31" s="31">
        <v>1898</v>
      </c>
      <c r="L31" s="31">
        <v>1797.1</v>
      </c>
      <c r="M31" s="31">
        <v>3.9438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734.2</v>
      </c>
      <c r="D32" s="36">
        <v>735.05000000000007</v>
      </c>
      <c r="E32" s="36">
        <v>728.15000000000009</v>
      </c>
      <c r="F32" s="36">
        <v>722.1</v>
      </c>
      <c r="G32" s="36">
        <v>715.2</v>
      </c>
      <c r="H32" s="36">
        <v>741.10000000000014</v>
      </c>
      <c r="I32" s="36">
        <v>748</v>
      </c>
      <c r="J32" s="36">
        <v>754.05000000000018</v>
      </c>
      <c r="K32" s="31">
        <v>741.95</v>
      </c>
      <c r="L32" s="31">
        <v>729</v>
      </c>
      <c r="M32" s="31">
        <v>0.51315999999999995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4282.7</v>
      </c>
      <c r="D33" s="36">
        <v>4284.3</v>
      </c>
      <c r="E33" s="36">
        <v>4231.1000000000004</v>
      </c>
      <c r="F33" s="36">
        <v>4179.5</v>
      </c>
      <c r="G33" s="36">
        <v>4126.3</v>
      </c>
      <c r="H33" s="36">
        <v>4335.9000000000005</v>
      </c>
      <c r="I33" s="36">
        <v>4389.0999999999995</v>
      </c>
      <c r="J33" s="36">
        <v>4440.7000000000007</v>
      </c>
      <c r="K33" s="31">
        <v>4337.5</v>
      </c>
      <c r="L33" s="31">
        <v>4232.7</v>
      </c>
      <c r="M33" s="31">
        <v>5.2082100000000002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2124.1999999999998</v>
      </c>
      <c r="D34" s="36">
        <v>2131.9333333333329</v>
      </c>
      <c r="E34" s="36">
        <v>2113.266666666666</v>
      </c>
      <c r="F34" s="36">
        <v>2102.333333333333</v>
      </c>
      <c r="G34" s="36">
        <v>2083.6666666666661</v>
      </c>
      <c r="H34" s="36">
        <v>2142.8666666666659</v>
      </c>
      <c r="I34" s="36">
        <v>2161.5333333333328</v>
      </c>
      <c r="J34" s="36">
        <v>2172.4666666666658</v>
      </c>
      <c r="K34" s="31">
        <v>2150.6</v>
      </c>
      <c r="L34" s="31">
        <v>2121</v>
      </c>
      <c r="M34" s="31">
        <v>0.32350000000000001</v>
      </c>
      <c r="N34" s="1"/>
      <c r="O34" s="1"/>
    </row>
    <row r="35" spans="1:15" ht="12.75" customHeight="1">
      <c r="A35" s="33">
        <v>25</v>
      </c>
      <c r="B35" s="53" t="s">
        <v>908</v>
      </c>
      <c r="C35" s="31">
        <v>631.15</v>
      </c>
      <c r="D35" s="36">
        <v>631.88333333333333</v>
      </c>
      <c r="E35" s="36">
        <v>625.36666666666667</v>
      </c>
      <c r="F35" s="36">
        <v>619.58333333333337</v>
      </c>
      <c r="G35" s="36">
        <v>613.06666666666672</v>
      </c>
      <c r="H35" s="36">
        <v>637.66666666666663</v>
      </c>
      <c r="I35" s="36">
        <v>644.18333333333328</v>
      </c>
      <c r="J35" s="36">
        <v>649.96666666666658</v>
      </c>
      <c r="K35" s="31">
        <v>638.4</v>
      </c>
      <c r="L35" s="31">
        <v>626.1</v>
      </c>
      <c r="M35" s="31">
        <v>3.08887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3128.25</v>
      </c>
      <c r="D36" s="36">
        <v>3200.2333333333336</v>
      </c>
      <c r="E36" s="36">
        <v>3038.0166666666673</v>
      </c>
      <c r="F36" s="36">
        <v>2947.7833333333338</v>
      </c>
      <c r="G36" s="36">
        <v>2785.5666666666675</v>
      </c>
      <c r="H36" s="36">
        <v>3290.4666666666672</v>
      </c>
      <c r="I36" s="36">
        <v>3452.6833333333334</v>
      </c>
      <c r="J36" s="36">
        <v>3542.916666666667</v>
      </c>
      <c r="K36" s="31">
        <v>3362.45</v>
      </c>
      <c r="L36" s="31">
        <v>3110</v>
      </c>
      <c r="M36" s="31">
        <v>1.62554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418.3</v>
      </c>
      <c r="D37" s="36">
        <v>419.26666666666665</v>
      </c>
      <c r="E37" s="36">
        <v>414.98333333333329</v>
      </c>
      <c r="F37" s="36">
        <v>411.66666666666663</v>
      </c>
      <c r="G37" s="36">
        <v>407.38333333333327</v>
      </c>
      <c r="H37" s="36">
        <v>422.58333333333331</v>
      </c>
      <c r="I37" s="36">
        <v>426.86666666666662</v>
      </c>
      <c r="J37" s="36">
        <v>430.18333333333334</v>
      </c>
      <c r="K37" s="31">
        <v>423.55</v>
      </c>
      <c r="L37" s="31">
        <v>415.95</v>
      </c>
      <c r="M37" s="31">
        <v>8.8228299999999997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2704.2</v>
      </c>
      <c r="D38" s="36">
        <v>2706.8</v>
      </c>
      <c r="E38" s="36">
        <v>2652.7000000000003</v>
      </c>
      <c r="F38" s="36">
        <v>2601.2000000000003</v>
      </c>
      <c r="G38" s="36">
        <v>2547.1000000000004</v>
      </c>
      <c r="H38" s="36">
        <v>2758.3</v>
      </c>
      <c r="I38" s="36">
        <v>2812.4000000000005</v>
      </c>
      <c r="J38" s="36">
        <v>2863.9</v>
      </c>
      <c r="K38" s="31">
        <v>2760.9</v>
      </c>
      <c r="L38" s="31">
        <v>2655.3</v>
      </c>
      <c r="M38" s="31">
        <v>10.295949999999999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905.1</v>
      </c>
      <c r="D39" s="36">
        <v>909.88333333333333</v>
      </c>
      <c r="E39" s="36">
        <v>896.2166666666667</v>
      </c>
      <c r="F39" s="36">
        <v>887.33333333333337</v>
      </c>
      <c r="G39" s="36">
        <v>873.66666666666674</v>
      </c>
      <c r="H39" s="36">
        <v>918.76666666666665</v>
      </c>
      <c r="I39" s="36">
        <v>932.43333333333339</v>
      </c>
      <c r="J39" s="36">
        <v>941.31666666666661</v>
      </c>
      <c r="K39" s="31">
        <v>923.55</v>
      </c>
      <c r="L39" s="31">
        <v>901</v>
      </c>
      <c r="M39" s="31">
        <v>2.61496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5185.3999999999996</v>
      </c>
      <c r="D40" s="36">
        <v>5216.0333333333338</v>
      </c>
      <c r="E40" s="36">
        <v>5095.9666666666672</v>
      </c>
      <c r="F40" s="36">
        <v>5006.5333333333338</v>
      </c>
      <c r="G40" s="36">
        <v>4886.4666666666672</v>
      </c>
      <c r="H40" s="36">
        <v>5305.4666666666672</v>
      </c>
      <c r="I40" s="36">
        <v>5425.5333333333347</v>
      </c>
      <c r="J40" s="36">
        <v>5514.9666666666672</v>
      </c>
      <c r="K40" s="31">
        <v>5336.1</v>
      </c>
      <c r="L40" s="31">
        <v>5126.6000000000004</v>
      </c>
      <c r="M40" s="31">
        <v>0.66696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1646.35</v>
      </c>
      <c r="D41" s="36">
        <v>1640.45</v>
      </c>
      <c r="E41" s="36">
        <v>1619.95</v>
      </c>
      <c r="F41" s="36">
        <v>1593.55</v>
      </c>
      <c r="G41" s="36">
        <v>1573.05</v>
      </c>
      <c r="H41" s="36">
        <v>1666.8500000000001</v>
      </c>
      <c r="I41" s="36">
        <v>1687.3500000000001</v>
      </c>
      <c r="J41" s="36">
        <v>1713.7500000000002</v>
      </c>
      <c r="K41" s="31">
        <v>1660.95</v>
      </c>
      <c r="L41" s="31">
        <v>1614.05</v>
      </c>
      <c r="M41" s="31">
        <v>11.15363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5297.6</v>
      </c>
      <c r="D42" s="36">
        <v>5244.2166666666672</v>
      </c>
      <c r="E42" s="36">
        <v>5175.4333333333343</v>
      </c>
      <c r="F42" s="36">
        <v>5053.2666666666673</v>
      </c>
      <c r="G42" s="36">
        <v>4984.4833333333345</v>
      </c>
      <c r="H42" s="36">
        <v>5366.3833333333341</v>
      </c>
      <c r="I42" s="36">
        <v>5435.166666666667</v>
      </c>
      <c r="J42" s="36">
        <v>5557.3333333333339</v>
      </c>
      <c r="K42" s="31">
        <v>5313</v>
      </c>
      <c r="L42" s="31">
        <v>5122.05</v>
      </c>
      <c r="M42" s="31">
        <v>10.32216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417.85</v>
      </c>
      <c r="D43" s="36">
        <v>419.2166666666667</v>
      </c>
      <c r="E43" s="36">
        <v>410.63333333333338</v>
      </c>
      <c r="F43" s="36">
        <v>403.41666666666669</v>
      </c>
      <c r="G43" s="36">
        <v>394.83333333333337</v>
      </c>
      <c r="H43" s="36">
        <v>426.43333333333339</v>
      </c>
      <c r="I43" s="36">
        <v>435.01666666666665</v>
      </c>
      <c r="J43" s="36">
        <v>442.23333333333341</v>
      </c>
      <c r="K43" s="31">
        <v>427.8</v>
      </c>
      <c r="L43" s="31">
        <v>412</v>
      </c>
      <c r="M43" s="31">
        <v>103.90383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286.10000000000002</v>
      </c>
      <c r="D44" s="36">
        <v>286.41666666666669</v>
      </c>
      <c r="E44" s="36">
        <v>281.68333333333339</v>
      </c>
      <c r="F44" s="36">
        <v>277.26666666666671</v>
      </c>
      <c r="G44" s="36">
        <v>272.53333333333342</v>
      </c>
      <c r="H44" s="36">
        <v>290.83333333333337</v>
      </c>
      <c r="I44" s="36">
        <v>295.56666666666661</v>
      </c>
      <c r="J44" s="36">
        <v>299.98333333333335</v>
      </c>
      <c r="K44" s="31">
        <v>291.14999999999998</v>
      </c>
      <c r="L44" s="31">
        <v>282</v>
      </c>
      <c r="M44" s="31">
        <v>6.7462099999999996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527.1</v>
      </c>
      <c r="D45" s="36">
        <v>530.73333333333346</v>
      </c>
      <c r="E45" s="36">
        <v>519.76666666666688</v>
      </c>
      <c r="F45" s="36">
        <v>512.43333333333339</v>
      </c>
      <c r="G45" s="36">
        <v>501.46666666666681</v>
      </c>
      <c r="H45" s="36">
        <v>538.06666666666695</v>
      </c>
      <c r="I45" s="36">
        <v>549.03333333333342</v>
      </c>
      <c r="J45" s="36">
        <v>556.36666666666702</v>
      </c>
      <c r="K45" s="31">
        <v>541.70000000000005</v>
      </c>
      <c r="L45" s="31">
        <v>523.4</v>
      </c>
      <c r="M45" s="31">
        <v>3.6336400000000002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560.70000000000005</v>
      </c>
      <c r="D46" s="36">
        <v>560.83333333333337</v>
      </c>
      <c r="E46" s="36">
        <v>554.9666666666667</v>
      </c>
      <c r="F46" s="36">
        <v>549.23333333333335</v>
      </c>
      <c r="G46" s="36">
        <v>543.36666666666667</v>
      </c>
      <c r="H46" s="36">
        <v>566.56666666666672</v>
      </c>
      <c r="I46" s="36">
        <v>572.43333333333328</v>
      </c>
      <c r="J46" s="36">
        <v>578.16666666666674</v>
      </c>
      <c r="K46" s="31">
        <v>566.70000000000005</v>
      </c>
      <c r="L46" s="31">
        <v>555.1</v>
      </c>
      <c r="M46" s="31">
        <v>0.3957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170.4</v>
      </c>
      <c r="D47" s="36">
        <v>171.23333333333335</v>
      </c>
      <c r="E47" s="36">
        <v>167.91666666666669</v>
      </c>
      <c r="F47" s="36">
        <v>165.43333333333334</v>
      </c>
      <c r="G47" s="36">
        <v>162.11666666666667</v>
      </c>
      <c r="H47" s="36">
        <v>173.7166666666667</v>
      </c>
      <c r="I47" s="36">
        <v>177.03333333333336</v>
      </c>
      <c r="J47" s="36">
        <v>179.51666666666671</v>
      </c>
      <c r="K47" s="31">
        <v>174.55</v>
      </c>
      <c r="L47" s="31">
        <v>168.75</v>
      </c>
      <c r="M47" s="31">
        <v>97.805670000000006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3080.2</v>
      </c>
      <c r="D48" s="36">
        <v>3088.5500000000006</v>
      </c>
      <c r="E48" s="36">
        <v>3065.7000000000012</v>
      </c>
      <c r="F48" s="36">
        <v>3051.2000000000007</v>
      </c>
      <c r="G48" s="36">
        <v>3028.3500000000013</v>
      </c>
      <c r="H48" s="36">
        <v>3103.0500000000011</v>
      </c>
      <c r="I48" s="36">
        <v>3125.9000000000005</v>
      </c>
      <c r="J48" s="36">
        <v>3140.400000000001</v>
      </c>
      <c r="K48" s="31">
        <v>3111.4</v>
      </c>
      <c r="L48" s="31">
        <v>3074.05</v>
      </c>
      <c r="M48" s="31">
        <v>8.4970199999999991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333.1</v>
      </c>
      <c r="D49" s="36">
        <v>334.51666666666665</v>
      </c>
      <c r="E49" s="36">
        <v>330.63333333333333</v>
      </c>
      <c r="F49" s="36">
        <v>328.16666666666669</v>
      </c>
      <c r="G49" s="36">
        <v>324.28333333333336</v>
      </c>
      <c r="H49" s="36">
        <v>336.98333333333329</v>
      </c>
      <c r="I49" s="36">
        <v>340.86666666666662</v>
      </c>
      <c r="J49" s="36">
        <v>343.33333333333326</v>
      </c>
      <c r="K49" s="31">
        <v>338.4</v>
      </c>
      <c r="L49" s="31">
        <v>332.05</v>
      </c>
      <c r="M49" s="31">
        <v>0.61917999999999995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1899.25</v>
      </c>
      <c r="D50" s="36">
        <v>1893.2333333333333</v>
      </c>
      <c r="E50" s="36">
        <v>1881.4666666666667</v>
      </c>
      <c r="F50" s="36">
        <v>1863.6833333333334</v>
      </c>
      <c r="G50" s="36">
        <v>1851.9166666666667</v>
      </c>
      <c r="H50" s="36">
        <v>1911.0166666666667</v>
      </c>
      <c r="I50" s="36">
        <v>1922.7833333333335</v>
      </c>
      <c r="J50" s="36">
        <v>1940.5666666666666</v>
      </c>
      <c r="K50" s="31">
        <v>1905</v>
      </c>
      <c r="L50" s="31">
        <v>1875.45</v>
      </c>
      <c r="M50" s="31">
        <v>1.8480300000000001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6641.6</v>
      </c>
      <c r="D51" s="36">
        <v>6631.6500000000005</v>
      </c>
      <c r="E51" s="36">
        <v>6570.0500000000011</v>
      </c>
      <c r="F51" s="36">
        <v>6498.5000000000009</v>
      </c>
      <c r="G51" s="36">
        <v>6436.9000000000015</v>
      </c>
      <c r="H51" s="36">
        <v>6703.2000000000007</v>
      </c>
      <c r="I51" s="36">
        <v>6764.8000000000011</v>
      </c>
      <c r="J51" s="36">
        <v>6836.35</v>
      </c>
      <c r="K51" s="31">
        <v>6693.25</v>
      </c>
      <c r="L51" s="31">
        <v>6560.1</v>
      </c>
      <c r="M51" s="31">
        <v>0.58604999999999996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690.55</v>
      </c>
      <c r="D52" s="36">
        <v>688.69999999999993</v>
      </c>
      <c r="E52" s="36">
        <v>677.59999999999991</v>
      </c>
      <c r="F52" s="36">
        <v>664.65</v>
      </c>
      <c r="G52" s="36">
        <v>653.54999999999995</v>
      </c>
      <c r="H52" s="36">
        <v>701.64999999999986</v>
      </c>
      <c r="I52" s="36">
        <v>712.75</v>
      </c>
      <c r="J52" s="36">
        <v>725.69999999999982</v>
      </c>
      <c r="K52" s="31">
        <v>699.8</v>
      </c>
      <c r="L52" s="31">
        <v>675.75</v>
      </c>
      <c r="M52" s="31">
        <v>20.624610000000001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950.75</v>
      </c>
      <c r="D53" s="36">
        <v>946.06666666666661</v>
      </c>
      <c r="E53" s="36">
        <v>933.98333333333323</v>
      </c>
      <c r="F53" s="36">
        <v>917.21666666666658</v>
      </c>
      <c r="G53" s="36">
        <v>905.13333333333321</v>
      </c>
      <c r="H53" s="36">
        <v>962.83333333333326</v>
      </c>
      <c r="I53" s="36">
        <v>974.91666666666674</v>
      </c>
      <c r="J53" s="36">
        <v>991.68333333333328</v>
      </c>
      <c r="K53" s="31">
        <v>958.15</v>
      </c>
      <c r="L53" s="31">
        <v>929.3</v>
      </c>
      <c r="M53" s="31">
        <v>25.50759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394.7</v>
      </c>
      <c r="D54" s="36">
        <v>396.93333333333334</v>
      </c>
      <c r="E54" s="36">
        <v>391.56666666666666</v>
      </c>
      <c r="F54" s="36">
        <v>388.43333333333334</v>
      </c>
      <c r="G54" s="36">
        <v>383.06666666666666</v>
      </c>
      <c r="H54" s="36">
        <v>400.06666666666666</v>
      </c>
      <c r="I54" s="36">
        <v>405.43333333333334</v>
      </c>
      <c r="J54" s="36">
        <v>408.56666666666666</v>
      </c>
      <c r="K54" s="31">
        <v>402.3</v>
      </c>
      <c r="L54" s="31">
        <v>393.8</v>
      </c>
      <c r="M54" s="31">
        <v>1.2901400000000001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3747.6</v>
      </c>
      <c r="D55" s="36">
        <v>3745.8666666666668</v>
      </c>
      <c r="E55" s="36">
        <v>3726.7333333333336</v>
      </c>
      <c r="F55" s="36">
        <v>3705.8666666666668</v>
      </c>
      <c r="G55" s="36">
        <v>3686.7333333333336</v>
      </c>
      <c r="H55" s="36">
        <v>3766.7333333333336</v>
      </c>
      <c r="I55" s="36">
        <v>3785.8666666666668</v>
      </c>
      <c r="J55" s="36">
        <v>3806.7333333333336</v>
      </c>
      <c r="K55" s="31">
        <v>3765</v>
      </c>
      <c r="L55" s="31">
        <v>3725</v>
      </c>
      <c r="M55" s="31">
        <v>2.4874800000000001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1021.9</v>
      </c>
      <c r="D56" s="36">
        <v>1022.4666666666667</v>
      </c>
      <c r="E56" s="36">
        <v>1016.0833333333335</v>
      </c>
      <c r="F56" s="36">
        <v>1010.2666666666668</v>
      </c>
      <c r="G56" s="36">
        <v>1003.8833333333336</v>
      </c>
      <c r="H56" s="36">
        <v>1028.2833333333333</v>
      </c>
      <c r="I56" s="36">
        <v>1034.6666666666665</v>
      </c>
      <c r="J56" s="36">
        <v>1040.4833333333333</v>
      </c>
      <c r="K56" s="31">
        <v>1028.8499999999999</v>
      </c>
      <c r="L56" s="31">
        <v>1016.65</v>
      </c>
      <c r="M56" s="31">
        <v>44.079349999999998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5418.9</v>
      </c>
      <c r="D57" s="36">
        <v>5418.6833333333334</v>
      </c>
      <c r="E57" s="36">
        <v>5382.3666666666668</v>
      </c>
      <c r="F57" s="36">
        <v>5345.833333333333</v>
      </c>
      <c r="G57" s="36">
        <v>5309.5166666666664</v>
      </c>
      <c r="H57" s="36">
        <v>5455.2166666666672</v>
      </c>
      <c r="I57" s="36">
        <v>5491.5333333333347</v>
      </c>
      <c r="J57" s="36">
        <v>5528.0666666666675</v>
      </c>
      <c r="K57" s="31">
        <v>5455</v>
      </c>
      <c r="L57" s="31">
        <v>5382.15</v>
      </c>
      <c r="M57" s="31">
        <v>2.3277299999999999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7386.7</v>
      </c>
      <c r="D58" s="36">
        <v>7412.8</v>
      </c>
      <c r="E58" s="36">
        <v>7340.6</v>
      </c>
      <c r="F58" s="36">
        <v>7294.5</v>
      </c>
      <c r="G58" s="36">
        <v>7222.3</v>
      </c>
      <c r="H58" s="36">
        <v>7458.9000000000005</v>
      </c>
      <c r="I58" s="36">
        <v>7531.0999999999995</v>
      </c>
      <c r="J58" s="36">
        <v>7577.2000000000007</v>
      </c>
      <c r="K58" s="31">
        <v>7485</v>
      </c>
      <c r="L58" s="31">
        <v>7366.7</v>
      </c>
      <c r="M58" s="31">
        <v>7.7179099999999998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1582.25</v>
      </c>
      <c r="D59" s="36">
        <v>1580.0833333333333</v>
      </c>
      <c r="E59" s="36">
        <v>1571.1666666666665</v>
      </c>
      <c r="F59" s="36">
        <v>1560.0833333333333</v>
      </c>
      <c r="G59" s="36">
        <v>1551.1666666666665</v>
      </c>
      <c r="H59" s="36">
        <v>1591.1666666666665</v>
      </c>
      <c r="I59" s="36">
        <v>1600.083333333333</v>
      </c>
      <c r="J59" s="36">
        <v>1611.1666666666665</v>
      </c>
      <c r="K59" s="31">
        <v>1589</v>
      </c>
      <c r="L59" s="31">
        <v>1569</v>
      </c>
      <c r="M59" s="31">
        <v>11.084250000000001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7073.8</v>
      </c>
      <c r="D60" s="36">
        <v>7097.9333333333334</v>
      </c>
      <c r="E60" s="36">
        <v>7025.8666666666668</v>
      </c>
      <c r="F60" s="36">
        <v>6977.9333333333334</v>
      </c>
      <c r="G60" s="36">
        <v>6905.8666666666668</v>
      </c>
      <c r="H60" s="36">
        <v>7145.8666666666668</v>
      </c>
      <c r="I60" s="36">
        <v>7217.9333333333343</v>
      </c>
      <c r="J60" s="36">
        <v>7265.8666666666668</v>
      </c>
      <c r="K60" s="31">
        <v>7170</v>
      </c>
      <c r="L60" s="31">
        <v>7050</v>
      </c>
      <c r="M60" s="31">
        <v>0.17729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2010.7</v>
      </c>
      <c r="D61" s="36">
        <v>2015.3166666666666</v>
      </c>
      <c r="E61" s="36">
        <v>2000.6333333333332</v>
      </c>
      <c r="F61" s="36">
        <v>1990.5666666666666</v>
      </c>
      <c r="G61" s="36">
        <v>1975.8833333333332</v>
      </c>
      <c r="H61" s="36">
        <v>2025.3833333333332</v>
      </c>
      <c r="I61" s="36">
        <v>2040.0666666666666</v>
      </c>
      <c r="J61" s="36">
        <v>2050.1333333333332</v>
      </c>
      <c r="K61" s="31">
        <v>2030</v>
      </c>
      <c r="L61" s="31">
        <v>2005.25</v>
      </c>
      <c r="M61" s="31">
        <v>0.72180999999999995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2584.15</v>
      </c>
      <c r="D62" s="36">
        <v>2589.1833333333334</v>
      </c>
      <c r="E62" s="36">
        <v>2561.416666666667</v>
      </c>
      <c r="F62" s="36">
        <v>2538.6833333333334</v>
      </c>
      <c r="G62" s="36">
        <v>2510.916666666667</v>
      </c>
      <c r="H62" s="36">
        <v>2611.916666666667</v>
      </c>
      <c r="I62" s="36">
        <v>2639.6833333333334</v>
      </c>
      <c r="J62" s="36">
        <v>2662.416666666667</v>
      </c>
      <c r="K62" s="31">
        <v>2616.9499999999998</v>
      </c>
      <c r="L62" s="31">
        <v>2566.4499999999998</v>
      </c>
      <c r="M62" s="31">
        <v>0.88417999999999997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432.6</v>
      </c>
      <c r="D63" s="36">
        <v>433.68333333333334</v>
      </c>
      <c r="E63" s="36">
        <v>429.9666666666667</v>
      </c>
      <c r="F63" s="36">
        <v>427.33333333333337</v>
      </c>
      <c r="G63" s="36">
        <v>423.61666666666673</v>
      </c>
      <c r="H63" s="36">
        <v>436.31666666666666</v>
      </c>
      <c r="I63" s="36">
        <v>440.03333333333325</v>
      </c>
      <c r="J63" s="36">
        <v>442.66666666666663</v>
      </c>
      <c r="K63" s="31">
        <v>437.4</v>
      </c>
      <c r="L63" s="31">
        <v>431.05</v>
      </c>
      <c r="M63" s="31">
        <v>15.317690000000001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217.2</v>
      </c>
      <c r="D64" s="36">
        <v>217.68333333333331</v>
      </c>
      <c r="E64" s="36">
        <v>216.51666666666662</v>
      </c>
      <c r="F64" s="36">
        <v>215.83333333333331</v>
      </c>
      <c r="G64" s="36">
        <v>214.66666666666663</v>
      </c>
      <c r="H64" s="36">
        <v>218.36666666666662</v>
      </c>
      <c r="I64" s="36">
        <v>219.5333333333333</v>
      </c>
      <c r="J64" s="36">
        <v>220.21666666666661</v>
      </c>
      <c r="K64" s="31">
        <v>218.85</v>
      </c>
      <c r="L64" s="31">
        <v>217</v>
      </c>
      <c r="M64" s="31">
        <v>21.002870000000001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193</v>
      </c>
      <c r="D65" s="36">
        <v>193.31666666666669</v>
      </c>
      <c r="E65" s="36">
        <v>192.23333333333338</v>
      </c>
      <c r="F65" s="36">
        <v>191.4666666666667</v>
      </c>
      <c r="G65" s="36">
        <v>190.38333333333338</v>
      </c>
      <c r="H65" s="36">
        <v>194.08333333333337</v>
      </c>
      <c r="I65" s="36">
        <v>195.16666666666669</v>
      </c>
      <c r="J65" s="36">
        <v>195.93333333333337</v>
      </c>
      <c r="K65" s="31">
        <v>194.4</v>
      </c>
      <c r="L65" s="31">
        <v>192.55</v>
      </c>
      <c r="M65" s="31">
        <v>131.21704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103.95</v>
      </c>
      <c r="D66" s="36">
        <v>104.34999999999998</v>
      </c>
      <c r="E66" s="36">
        <v>103.19999999999996</v>
      </c>
      <c r="F66" s="36">
        <v>102.44999999999997</v>
      </c>
      <c r="G66" s="36">
        <v>101.29999999999995</v>
      </c>
      <c r="H66" s="36">
        <v>105.09999999999997</v>
      </c>
      <c r="I66" s="36">
        <v>106.24999999999997</v>
      </c>
      <c r="J66" s="36">
        <v>106.99999999999997</v>
      </c>
      <c r="K66" s="31">
        <v>105.5</v>
      </c>
      <c r="L66" s="31">
        <v>103.6</v>
      </c>
      <c r="M66" s="31">
        <v>75.451490000000007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43.35</v>
      </c>
      <c r="D67" s="36">
        <v>43.550000000000004</v>
      </c>
      <c r="E67" s="36">
        <v>43.000000000000007</v>
      </c>
      <c r="F67" s="36">
        <v>42.650000000000006</v>
      </c>
      <c r="G67" s="36">
        <v>42.100000000000009</v>
      </c>
      <c r="H67" s="36">
        <v>43.900000000000006</v>
      </c>
      <c r="I67" s="36">
        <v>44.45</v>
      </c>
      <c r="J67" s="36">
        <v>44.800000000000004</v>
      </c>
      <c r="K67" s="31">
        <v>44.1</v>
      </c>
      <c r="L67" s="31">
        <v>43.2</v>
      </c>
      <c r="M67" s="31">
        <v>131.58895999999999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2846</v>
      </c>
      <c r="D68" s="36">
        <v>2791.6833333333329</v>
      </c>
      <c r="E68" s="36">
        <v>2683.3666666666659</v>
      </c>
      <c r="F68" s="36">
        <v>2520.7333333333331</v>
      </c>
      <c r="G68" s="36">
        <v>2412.4166666666661</v>
      </c>
      <c r="H68" s="36">
        <v>2954.3166666666657</v>
      </c>
      <c r="I68" s="36">
        <v>3062.6333333333323</v>
      </c>
      <c r="J68" s="36">
        <v>3225.2666666666655</v>
      </c>
      <c r="K68" s="31">
        <v>2900</v>
      </c>
      <c r="L68" s="31">
        <v>2629.05</v>
      </c>
      <c r="M68" s="31">
        <v>2.23488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1572.15</v>
      </c>
      <c r="D69" s="36">
        <v>1571.9333333333334</v>
      </c>
      <c r="E69" s="36">
        <v>1530.2166666666667</v>
      </c>
      <c r="F69" s="36">
        <v>1488.2833333333333</v>
      </c>
      <c r="G69" s="36">
        <v>1446.5666666666666</v>
      </c>
      <c r="H69" s="36">
        <v>1613.8666666666668</v>
      </c>
      <c r="I69" s="36">
        <v>1655.5833333333335</v>
      </c>
      <c r="J69" s="36">
        <v>1697.5166666666669</v>
      </c>
      <c r="K69" s="31">
        <v>1613.65</v>
      </c>
      <c r="L69" s="31">
        <v>1530</v>
      </c>
      <c r="M69" s="31">
        <v>7.9716899999999997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5383.25</v>
      </c>
      <c r="D70" s="36">
        <v>5418.95</v>
      </c>
      <c r="E70" s="36">
        <v>5315.95</v>
      </c>
      <c r="F70" s="36">
        <v>5248.65</v>
      </c>
      <c r="G70" s="36">
        <v>5145.6499999999996</v>
      </c>
      <c r="H70" s="36">
        <v>5486.25</v>
      </c>
      <c r="I70" s="36">
        <v>5589.25</v>
      </c>
      <c r="J70" s="36">
        <v>5656.55</v>
      </c>
      <c r="K70" s="31">
        <v>5521.95</v>
      </c>
      <c r="L70" s="31">
        <v>5351.65</v>
      </c>
      <c r="M70" s="31">
        <v>0.23910000000000001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2094.15</v>
      </c>
      <c r="D71" s="36">
        <v>2113.0000000000005</v>
      </c>
      <c r="E71" s="36">
        <v>2061.2000000000007</v>
      </c>
      <c r="F71" s="36">
        <v>2028.2500000000005</v>
      </c>
      <c r="G71" s="36">
        <v>1976.4500000000007</v>
      </c>
      <c r="H71" s="36">
        <v>2145.9500000000007</v>
      </c>
      <c r="I71" s="36">
        <v>2197.7500000000009</v>
      </c>
      <c r="J71" s="36">
        <v>2230.7000000000007</v>
      </c>
      <c r="K71" s="31">
        <v>2164.8000000000002</v>
      </c>
      <c r="L71" s="31">
        <v>2080.0500000000002</v>
      </c>
      <c r="M71" s="31">
        <v>1.3729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578.95000000000005</v>
      </c>
      <c r="D72" s="36">
        <v>582.98333333333335</v>
      </c>
      <c r="E72" s="36">
        <v>573.66666666666674</v>
      </c>
      <c r="F72" s="36">
        <v>568.38333333333344</v>
      </c>
      <c r="G72" s="36">
        <v>559.06666666666683</v>
      </c>
      <c r="H72" s="36">
        <v>588.26666666666665</v>
      </c>
      <c r="I72" s="36">
        <v>597.58333333333326</v>
      </c>
      <c r="J72" s="36">
        <v>602.86666666666656</v>
      </c>
      <c r="K72" s="31">
        <v>592.29999999999995</v>
      </c>
      <c r="L72" s="31">
        <v>577.70000000000005</v>
      </c>
      <c r="M72" s="31">
        <v>10.4855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1052.0999999999999</v>
      </c>
      <c r="D73" s="36">
        <v>1053.7333333333333</v>
      </c>
      <c r="E73" s="36">
        <v>1044.5166666666667</v>
      </c>
      <c r="F73" s="36">
        <v>1036.9333333333334</v>
      </c>
      <c r="G73" s="36">
        <v>1027.7166666666667</v>
      </c>
      <c r="H73" s="36">
        <v>1061.3166666666666</v>
      </c>
      <c r="I73" s="36">
        <v>1070.5333333333333</v>
      </c>
      <c r="J73" s="36">
        <v>1078.1166666666666</v>
      </c>
      <c r="K73" s="31">
        <v>1062.95</v>
      </c>
      <c r="L73" s="31">
        <v>1046.1500000000001</v>
      </c>
      <c r="M73" s="31">
        <v>2.1312500000000001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137.94999999999999</v>
      </c>
      <c r="D74" s="36">
        <v>138.5</v>
      </c>
      <c r="E74" s="36">
        <v>137.05000000000001</v>
      </c>
      <c r="F74" s="36">
        <v>136.15</v>
      </c>
      <c r="G74" s="36">
        <v>134.70000000000002</v>
      </c>
      <c r="H74" s="36">
        <v>139.4</v>
      </c>
      <c r="I74" s="36">
        <v>140.85</v>
      </c>
      <c r="J74" s="36">
        <v>141.75</v>
      </c>
      <c r="K74" s="31">
        <v>139.94999999999999</v>
      </c>
      <c r="L74" s="31">
        <v>137.6</v>
      </c>
      <c r="M74" s="31">
        <v>54.817740000000001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1032.9000000000001</v>
      </c>
      <c r="D75" s="36">
        <v>1036.0166666666667</v>
      </c>
      <c r="E75" s="36">
        <v>1025.9833333333333</v>
      </c>
      <c r="F75" s="36">
        <v>1019.0666666666666</v>
      </c>
      <c r="G75" s="36">
        <v>1009.0333333333333</v>
      </c>
      <c r="H75" s="36">
        <v>1042.9333333333334</v>
      </c>
      <c r="I75" s="36">
        <v>1052.9666666666667</v>
      </c>
      <c r="J75" s="36">
        <v>1059.8833333333334</v>
      </c>
      <c r="K75" s="31">
        <v>1046.05</v>
      </c>
      <c r="L75" s="31">
        <v>1029.0999999999999</v>
      </c>
      <c r="M75" s="31">
        <v>11.85106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125.8</v>
      </c>
      <c r="D76" s="36">
        <v>125.05</v>
      </c>
      <c r="E76" s="36">
        <v>122.69999999999999</v>
      </c>
      <c r="F76" s="36">
        <v>119.6</v>
      </c>
      <c r="G76" s="36">
        <v>117.24999999999999</v>
      </c>
      <c r="H76" s="36">
        <v>128.14999999999998</v>
      </c>
      <c r="I76" s="36">
        <v>130.5</v>
      </c>
      <c r="J76" s="36">
        <v>133.6</v>
      </c>
      <c r="K76" s="31">
        <v>127.4</v>
      </c>
      <c r="L76" s="31">
        <v>121.95</v>
      </c>
      <c r="M76" s="31">
        <v>333.42194999999998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383.55</v>
      </c>
      <c r="D77" s="36">
        <v>385.66666666666669</v>
      </c>
      <c r="E77" s="36">
        <v>380.68333333333339</v>
      </c>
      <c r="F77" s="36">
        <v>377.81666666666672</v>
      </c>
      <c r="G77" s="36">
        <v>372.83333333333343</v>
      </c>
      <c r="H77" s="36">
        <v>388.53333333333336</v>
      </c>
      <c r="I77" s="36">
        <v>393.51666666666659</v>
      </c>
      <c r="J77" s="36">
        <v>396.38333333333333</v>
      </c>
      <c r="K77" s="31">
        <v>390.65</v>
      </c>
      <c r="L77" s="31">
        <v>382.8</v>
      </c>
      <c r="M77" s="31">
        <v>64.219480000000004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932.35</v>
      </c>
      <c r="D78" s="36">
        <v>933.4</v>
      </c>
      <c r="E78" s="36">
        <v>929.5</v>
      </c>
      <c r="F78" s="36">
        <v>926.65</v>
      </c>
      <c r="G78" s="36">
        <v>922.75</v>
      </c>
      <c r="H78" s="36">
        <v>936.25</v>
      </c>
      <c r="I78" s="36">
        <v>940.14999999999986</v>
      </c>
      <c r="J78" s="36">
        <v>943</v>
      </c>
      <c r="K78" s="31">
        <v>937.3</v>
      </c>
      <c r="L78" s="31">
        <v>930.55</v>
      </c>
      <c r="M78" s="31">
        <v>39.144159999999999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524</v>
      </c>
      <c r="D79" s="36">
        <v>525.43333333333328</v>
      </c>
      <c r="E79" s="36">
        <v>515.86666666666656</v>
      </c>
      <c r="F79" s="36">
        <v>507.73333333333323</v>
      </c>
      <c r="G79" s="36">
        <v>498.16666666666652</v>
      </c>
      <c r="H79" s="36">
        <v>533.56666666666661</v>
      </c>
      <c r="I79" s="36">
        <v>543.13333333333344</v>
      </c>
      <c r="J79" s="36">
        <v>551.26666666666665</v>
      </c>
      <c r="K79" s="31">
        <v>535</v>
      </c>
      <c r="L79" s="31">
        <v>517.29999999999995</v>
      </c>
      <c r="M79" s="31">
        <v>7.2140199999999997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227.05</v>
      </c>
      <c r="D80" s="36">
        <v>227.48333333333335</v>
      </c>
      <c r="E80" s="36">
        <v>225.4666666666667</v>
      </c>
      <c r="F80" s="36">
        <v>223.88333333333335</v>
      </c>
      <c r="G80" s="36">
        <v>221.8666666666667</v>
      </c>
      <c r="H80" s="36">
        <v>229.06666666666669</v>
      </c>
      <c r="I80" s="36">
        <v>231.08333333333334</v>
      </c>
      <c r="J80" s="36">
        <v>232.66666666666669</v>
      </c>
      <c r="K80" s="31">
        <v>229.5</v>
      </c>
      <c r="L80" s="31">
        <v>225.9</v>
      </c>
      <c r="M80" s="31">
        <v>19.890250000000002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1299.3</v>
      </c>
      <c r="D81" s="36">
        <v>1298.1000000000001</v>
      </c>
      <c r="E81" s="36">
        <v>1273.2000000000003</v>
      </c>
      <c r="F81" s="36">
        <v>1247.1000000000001</v>
      </c>
      <c r="G81" s="36">
        <v>1222.2000000000003</v>
      </c>
      <c r="H81" s="36">
        <v>1324.2000000000003</v>
      </c>
      <c r="I81" s="36">
        <v>1349.1000000000004</v>
      </c>
      <c r="J81" s="36">
        <v>1375.2000000000003</v>
      </c>
      <c r="K81" s="31">
        <v>1323</v>
      </c>
      <c r="L81" s="31">
        <v>1272</v>
      </c>
      <c r="M81" s="31">
        <v>2.0955599999999999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583</v>
      </c>
      <c r="D82" s="36">
        <v>584.33333333333337</v>
      </c>
      <c r="E82" s="36">
        <v>580.66666666666674</v>
      </c>
      <c r="F82" s="36">
        <v>578.33333333333337</v>
      </c>
      <c r="G82" s="36">
        <v>574.66666666666674</v>
      </c>
      <c r="H82" s="36">
        <v>586.66666666666674</v>
      </c>
      <c r="I82" s="36">
        <v>590.33333333333348</v>
      </c>
      <c r="J82" s="36">
        <v>592.66666666666674</v>
      </c>
      <c r="K82" s="31">
        <v>588</v>
      </c>
      <c r="L82" s="31">
        <v>582</v>
      </c>
      <c r="M82" s="31">
        <v>12.471080000000001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267.39999999999998</v>
      </c>
      <c r="D83" s="36">
        <v>269.63333333333333</v>
      </c>
      <c r="E83" s="36">
        <v>264.61666666666667</v>
      </c>
      <c r="F83" s="36">
        <v>261.83333333333337</v>
      </c>
      <c r="G83" s="36">
        <v>256.81666666666672</v>
      </c>
      <c r="H83" s="36">
        <v>272.41666666666663</v>
      </c>
      <c r="I83" s="36">
        <v>277.43333333333328</v>
      </c>
      <c r="J83" s="36">
        <v>280.21666666666658</v>
      </c>
      <c r="K83" s="31">
        <v>274.64999999999998</v>
      </c>
      <c r="L83" s="31">
        <v>266.85000000000002</v>
      </c>
      <c r="M83" s="31">
        <v>16.511859999999999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6699.8</v>
      </c>
      <c r="D84" s="36">
        <v>6709.4666666666672</v>
      </c>
      <c r="E84" s="36">
        <v>6642.4833333333345</v>
      </c>
      <c r="F84" s="36">
        <v>6585.166666666667</v>
      </c>
      <c r="G84" s="36">
        <v>6518.1833333333343</v>
      </c>
      <c r="H84" s="36">
        <v>6766.7833333333347</v>
      </c>
      <c r="I84" s="36">
        <v>6833.7666666666682</v>
      </c>
      <c r="J84" s="36">
        <v>6891.0833333333348</v>
      </c>
      <c r="K84" s="31">
        <v>6776.45</v>
      </c>
      <c r="L84" s="31">
        <v>6652.15</v>
      </c>
      <c r="M84" s="31">
        <v>0.27428000000000002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921.8</v>
      </c>
      <c r="D85" s="36">
        <v>936.33333333333337</v>
      </c>
      <c r="E85" s="36">
        <v>897.66666666666674</v>
      </c>
      <c r="F85" s="36">
        <v>873.53333333333342</v>
      </c>
      <c r="G85" s="36">
        <v>834.86666666666679</v>
      </c>
      <c r="H85" s="36">
        <v>960.4666666666667</v>
      </c>
      <c r="I85" s="36">
        <v>999.13333333333344</v>
      </c>
      <c r="J85" s="36">
        <v>1023.2666666666667</v>
      </c>
      <c r="K85" s="31">
        <v>975</v>
      </c>
      <c r="L85" s="31">
        <v>912.2</v>
      </c>
      <c r="M85" s="31">
        <v>3.7928099999999998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1431.4</v>
      </c>
      <c r="D86" s="36">
        <v>1447.1166666666668</v>
      </c>
      <c r="E86" s="36">
        <v>1404.3333333333335</v>
      </c>
      <c r="F86" s="36">
        <v>1377.2666666666667</v>
      </c>
      <c r="G86" s="36">
        <v>1334.4833333333333</v>
      </c>
      <c r="H86" s="36">
        <v>1474.1833333333336</v>
      </c>
      <c r="I86" s="36">
        <v>1516.9666666666669</v>
      </c>
      <c r="J86" s="36">
        <v>1544.0333333333338</v>
      </c>
      <c r="K86" s="31">
        <v>1489.9</v>
      </c>
      <c r="L86" s="31">
        <v>1420.05</v>
      </c>
      <c r="M86" s="31">
        <v>1.37382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430.25</v>
      </c>
      <c r="D87" s="36">
        <v>431.18333333333334</v>
      </c>
      <c r="E87" s="36">
        <v>425.06666666666666</v>
      </c>
      <c r="F87" s="36">
        <v>419.88333333333333</v>
      </c>
      <c r="G87" s="36">
        <v>413.76666666666665</v>
      </c>
      <c r="H87" s="36">
        <v>436.36666666666667</v>
      </c>
      <c r="I87" s="36">
        <v>442.48333333333335</v>
      </c>
      <c r="J87" s="36">
        <v>447.66666666666669</v>
      </c>
      <c r="K87" s="31">
        <v>437.3</v>
      </c>
      <c r="L87" s="31">
        <v>426</v>
      </c>
      <c r="M87" s="31">
        <v>1.8364499999999999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19535</v>
      </c>
      <c r="D88" s="36">
        <v>19534.566666666666</v>
      </c>
      <c r="E88" s="36">
        <v>19359.133333333331</v>
      </c>
      <c r="F88" s="36">
        <v>19183.266666666666</v>
      </c>
      <c r="G88" s="36">
        <v>19007.833333333332</v>
      </c>
      <c r="H88" s="36">
        <v>19710.433333333331</v>
      </c>
      <c r="I88" s="36">
        <v>19885.866666666665</v>
      </c>
      <c r="J88" s="36">
        <v>20061.73333333333</v>
      </c>
      <c r="K88" s="31">
        <v>19710</v>
      </c>
      <c r="L88" s="31">
        <v>19358.7</v>
      </c>
      <c r="M88" s="31">
        <v>0.32754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695.45</v>
      </c>
      <c r="D89" s="36">
        <v>709.88333333333333</v>
      </c>
      <c r="E89" s="36">
        <v>669.56666666666661</v>
      </c>
      <c r="F89" s="36">
        <v>643.68333333333328</v>
      </c>
      <c r="G89" s="36">
        <v>603.36666666666656</v>
      </c>
      <c r="H89" s="36">
        <v>735.76666666666665</v>
      </c>
      <c r="I89" s="36">
        <v>776.08333333333348</v>
      </c>
      <c r="J89" s="36">
        <v>801.9666666666667</v>
      </c>
      <c r="K89" s="31">
        <v>750.2</v>
      </c>
      <c r="L89" s="31">
        <v>684</v>
      </c>
      <c r="M89" s="31">
        <v>28.087689999999998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16.850000000000001</v>
      </c>
      <c r="D90" s="36">
        <v>16.916666666666668</v>
      </c>
      <c r="E90" s="36">
        <v>16.733333333333334</v>
      </c>
      <c r="F90" s="36">
        <v>16.616666666666667</v>
      </c>
      <c r="G90" s="36">
        <v>16.433333333333334</v>
      </c>
      <c r="H90" s="36">
        <v>17.033333333333335</v>
      </c>
      <c r="I90" s="36">
        <v>17.216666666666665</v>
      </c>
      <c r="J90" s="36">
        <v>17.333333333333336</v>
      </c>
      <c r="K90" s="31">
        <v>17.100000000000001</v>
      </c>
      <c r="L90" s="31">
        <v>16.8</v>
      </c>
      <c r="M90" s="31">
        <v>43.051009999999998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4652.1000000000004</v>
      </c>
      <c r="D91" s="36">
        <v>4656.0333333333338</v>
      </c>
      <c r="E91" s="36">
        <v>4626.5666666666675</v>
      </c>
      <c r="F91" s="36">
        <v>4601.0333333333338</v>
      </c>
      <c r="G91" s="36">
        <v>4571.5666666666675</v>
      </c>
      <c r="H91" s="36">
        <v>4681.5666666666675</v>
      </c>
      <c r="I91" s="36">
        <v>4711.0333333333328</v>
      </c>
      <c r="J91" s="36">
        <v>4736.5666666666675</v>
      </c>
      <c r="K91" s="31">
        <v>4685.5</v>
      </c>
      <c r="L91" s="31">
        <v>4630.5</v>
      </c>
      <c r="M91" s="31">
        <v>2.0821000000000001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1963.45</v>
      </c>
      <c r="D92" s="36">
        <v>1995.5166666666664</v>
      </c>
      <c r="E92" s="36">
        <v>1919.0333333333328</v>
      </c>
      <c r="F92" s="36">
        <v>1874.6166666666663</v>
      </c>
      <c r="G92" s="36">
        <v>1798.1333333333328</v>
      </c>
      <c r="H92" s="36">
        <v>2039.9333333333329</v>
      </c>
      <c r="I92" s="36">
        <v>2116.4166666666665</v>
      </c>
      <c r="J92" s="36">
        <v>2160.833333333333</v>
      </c>
      <c r="K92" s="31">
        <v>2072</v>
      </c>
      <c r="L92" s="31">
        <v>1951.1</v>
      </c>
      <c r="M92" s="31">
        <v>16.898959999999999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2060.3000000000002</v>
      </c>
      <c r="D93" s="36">
        <v>2079.2000000000003</v>
      </c>
      <c r="E93" s="36">
        <v>2021.8500000000004</v>
      </c>
      <c r="F93" s="36">
        <v>1983.4</v>
      </c>
      <c r="G93" s="36">
        <v>1926.0500000000002</v>
      </c>
      <c r="H93" s="36">
        <v>2117.6500000000005</v>
      </c>
      <c r="I93" s="36">
        <v>2175</v>
      </c>
      <c r="J93" s="36">
        <v>2213.4500000000007</v>
      </c>
      <c r="K93" s="31">
        <v>2136.5500000000002</v>
      </c>
      <c r="L93" s="31">
        <v>2040.75</v>
      </c>
      <c r="M93" s="31">
        <v>1.36328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264</v>
      </c>
      <c r="D94" s="36">
        <v>265.26666666666665</v>
      </c>
      <c r="E94" s="36">
        <v>261.73333333333329</v>
      </c>
      <c r="F94" s="36">
        <v>259.46666666666664</v>
      </c>
      <c r="G94" s="36">
        <v>255.93333333333328</v>
      </c>
      <c r="H94" s="36">
        <v>267.5333333333333</v>
      </c>
      <c r="I94" s="36">
        <v>271.06666666666661</v>
      </c>
      <c r="J94" s="36">
        <v>273.33333333333331</v>
      </c>
      <c r="K94" s="31">
        <v>268.8</v>
      </c>
      <c r="L94" s="31">
        <v>263</v>
      </c>
      <c r="M94" s="31">
        <v>7.62317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754.45</v>
      </c>
      <c r="D95" s="36">
        <v>758.13333333333333</v>
      </c>
      <c r="E95" s="36">
        <v>746.76666666666665</v>
      </c>
      <c r="F95" s="36">
        <v>739.08333333333337</v>
      </c>
      <c r="G95" s="36">
        <v>727.7166666666667</v>
      </c>
      <c r="H95" s="36">
        <v>765.81666666666661</v>
      </c>
      <c r="I95" s="36">
        <v>777.18333333333317</v>
      </c>
      <c r="J95" s="36">
        <v>784.86666666666656</v>
      </c>
      <c r="K95" s="31">
        <v>769.5</v>
      </c>
      <c r="L95" s="31">
        <v>750.45</v>
      </c>
      <c r="M95" s="31">
        <v>2.76416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384</v>
      </c>
      <c r="D96" s="36">
        <v>385.5</v>
      </c>
      <c r="E96" s="36">
        <v>381.8</v>
      </c>
      <c r="F96" s="36">
        <v>379.6</v>
      </c>
      <c r="G96" s="36">
        <v>375.90000000000003</v>
      </c>
      <c r="H96" s="36">
        <v>387.7</v>
      </c>
      <c r="I96" s="36">
        <v>391.40000000000003</v>
      </c>
      <c r="J96" s="36">
        <v>393.59999999999997</v>
      </c>
      <c r="K96" s="31">
        <v>389.2</v>
      </c>
      <c r="L96" s="31">
        <v>383.3</v>
      </c>
      <c r="M96" s="31">
        <v>51.327979999999997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754.3</v>
      </c>
      <c r="D97" s="36">
        <v>757.05000000000007</v>
      </c>
      <c r="E97" s="36">
        <v>748.50000000000011</v>
      </c>
      <c r="F97" s="36">
        <v>742.7</v>
      </c>
      <c r="G97" s="36">
        <v>734.15000000000009</v>
      </c>
      <c r="H97" s="36">
        <v>762.85000000000014</v>
      </c>
      <c r="I97" s="36">
        <v>771.40000000000009</v>
      </c>
      <c r="J97" s="36">
        <v>777.20000000000016</v>
      </c>
      <c r="K97" s="31">
        <v>765.6</v>
      </c>
      <c r="L97" s="31">
        <v>751.25</v>
      </c>
      <c r="M97" s="31">
        <v>0.88263999999999998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1070.8499999999999</v>
      </c>
      <c r="D98" s="36">
        <v>1065.4333333333334</v>
      </c>
      <c r="E98" s="36">
        <v>1053.9166666666667</v>
      </c>
      <c r="F98" s="36">
        <v>1036.9833333333333</v>
      </c>
      <c r="G98" s="36">
        <v>1025.4666666666667</v>
      </c>
      <c r="H98" s="36">
        <v>1082.3666666666668</v>
      </c>
      <c r="I98" s="36">
        <v>1093.8833333333332</v>
      </c>
      <c r="J98" s="36">
        <v>1110.8166666666668</v>
      </c>
      <c r="K98" s="31">
        <v>1076.95</v>
      </c>
      <c r="L98" s="31">
        <v>1048.5</v>
      </c>
      <c r="M98" s="31">
        <v>5.3003600000000004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137</v>
      </c>
      <c r="D99" s="36">
        <v>137.25</v>
      </c>
      <c r="E99" s="36">
        <v>135.4</v>
      </c>
      <c r="F99" s="36">
        <v>133.80000000000001</v>
      </c>
      <c r="G99" s="36">
        <v>131.95000000000002</v>
      </c>
      <c r="H99" s="36">
        <v>138.85</v>
      </c>
      <c r="I99" s="36">
        <v>140.70000000000002</v>
      </c>
      <c r="J99" s="36">
        <v>142.29999999999998</v>
      </c>
      <c r="K99" s="31">
        <v>139.1</v>
      </c>
      <c r="L99" s="31">
        <v>135.65</v>
      </c>
      <c r="M99" s="31">
        <v>11.30691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625.35</v>
      </c>
      <c r="D100" s="36">
        <v>628.26666666666677</v>
      </c>
      <c r="E100" s="36">
        <v>615.08333333333348</v>
      </c>
      <c r="F100" s="36">
        <v>604.81666666666672</v>
      </c>
      <c r="G100" s="36">
        <v>591.63333333333344</v>
      </c>
      <c r="H100" s="36">
        <v>638.53333333333353</v>
      </c>
      <c r="I100" s="36">
        <v>651.7166666666667</v>
      </c>
      <c r="J100" s="36">
        <v>661.98333333333358</v>
      </c>
      <c r="K100" s="31">
        <v>641.45000000000005</v>
      </c>
      <c r="L100" s="31">
        <v>618</v>
      </c>
      <c r="M100" s="31">
        <v>3.0031500000000002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2150.5</v>
      </c>
      <c r="D101" s="36">
        <v>2174.2833333333333</v>
      </c>
      <c r="E101" s="36">
        <v>2108.6666666666665</v>
      </c>
      <c r="F101" s="36">
        <v>2066.833333333333</v>
      </c>
      <c r="G101" s="36">
        <v>2001.2166666666662</v>
      </c>
      <c r="H101" s="36">
        <v>2216.1166666666668</v>
      </c>
      <c r="I101" s="36">
        <v>2281.7333333333336</v>
      </c>
      <c r="J101" s="36">
        <v>2323.5666666666671</v>
      </c>
      <c r="K101" s="31">
        <v>2239.9</v>
      </c>
      <c r="L101" s="31">
        <v>2132.4499999999998</v>
      </c>
      <c r="M101" s="31">
        <v>7.3186299999999997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44.25</v>
      </c>
      <c r="D102" s="36">
        <v>44.449999999999996</v>
      </c>
      <c r="E102" s="36">
        <v>43.849999999999994</v>
      </c>
      <c r="F102" s="36">
        <v>43.449999999999996</v>
      </c>
      <c r="G102" s="36">
        <v>42.849999999999994</v>
      </c>
      <c r="H102" s="36">
        <v>44.849999999999994</v>
      </c>
      <c r="I102" s="36">
        <v>45.45</v>
      </c>
      <c r="J102" s="36">
        <v>45.849999999999994</v>
      </c>
      <c r="K102" s="31">
        <v>45.05</v>
      </c>
      <c r="L102" s="31">
        <v>44.05</v>
      </c>
      <c r="M102" s="31">
        <v>76.604590000000002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1692.75</v>
      </c>
      <c r="D103" s="36">
        <v>1668.5833333333333</v>
      </c>
      <c r="E103" s="36">
        <v>1637.1666666666665</v>
      </c>
      <c r="F103" s="36">
        <v>1581.5833333333333</v>
      </c>
      <c r="G103" s="36">
        <v>1550.1666666666665</v>
      </c>
      <c r="H103" s="36">
        <v>1724.1666666666665</v>
      </c>
      <c r="I103" s="36">
        <v>1755.583333333333</v>
      </c>
      <c r="J103" s="36">
        <v>1811.1666666666665</v>
      </c>
      <c r="K103" s="31">
        <v>1700</v>
      </c>
      <c r="L103" s="31">
        <v>1613</v>
      </c>
      <c r="M103" s="31">
        <v>54.225749999999998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638.65</v>
      </c>
      <c r="D104" s="36">
        <v>644.4</v>
      </c>
      <c r="E104" s="36">
        <v>626.94999999999993</v>
      </c>
      <c r="F104" s="36">
        <v>615.25</v>
      </c>
      <c r="G104" s="36">
        <v>597.79999999999995</v>
      </c>
      <c r="H104" s="36">
        <v>656.09999999999991</v>
      </c>
      <c r="I104" s="36">
        <v>673.55</v>
      </c>
      <c r="J104" s="36">
        <v>685.24999999999989</v>
      </c>
      <c r="K104" s="31">
        <v>661.85</v>
      </c>
      <c r="L104" s="31">
        <v>632.70000000000005</v>
      </c>
      <c r="M104" s="31">
        <v>2.4371299999999998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1169.3</v>
      </c>
      <c r="D105" s="36">
        <v>1164.1166666666666</v>
      </c>
      <c r="E105" s="36">
        <v>1154.7833333333331</v>
      </c>
      <c r="F105" s="36">
        <v>1140.2666666666664</v>
      </c>
      <c r="G105" s="36">
        <v>1130.9333333333329</v>
      </c>
      <c r="H105" s="36">
        <v>1178.6333333333332</v>
      </c>
      <c r="I105" s="36">
        <v>1187.9666666666667</v>
      </c>
      <c r="J105" s="36">
        <v>1202.4833333333333</v>
      </c>
      <c r="K105" s="31">
        <v>1173.45</v>
      </c>
      <c r="L105" s="31">
        <v>1149.5999999999999</v>
      </c>
      <c r="M105" s="31">
        <v>1.44539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8598.6</v>
      </c>
      <c r="D106" s="36">
        <v>8569.8166666666675</v>
      </c>
      <c r="E106" s="36">
        <v>8519.7833333333347</v>
      </c>
      <c r="F106" s="36">
        <v>8440.9666666666672</v>
      </c>
      <c r="G106" s="36">
        <v>8390.9333333333343</v>
      </c>
      <c r="H106" s="36">
        <v>8648.633333333335</v>
      </c>
      <c r="I106" s="36">
        <v>8698.6666666666679</v>
      </c>
      <c r="J106" s="36">
        <v>8777.4833333333354</v>
      </c>
      <c r="K106" s="31">
        <v>8619.85</v>
      </c>
      <c r="L106" s="31">
        <v>8491</v>
      </c>
      <c r="M106" s="31">
        <v>7.8219999999999998E-2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89.4</v>
      </c>
      <c r="D107" s="36">
        <v>90.05</v>
      </c>
      <c r="E107" s="36">
        <v>88.5</v>
      </c>
      <c r="F107" s="36">
        <v>87.600000000000009</v>
      </c>
      <c r="G107" s="36">
        <v>86.050000000000011</v>
      </c>
      <c r="H107" s="36">
        <v>90.949999999999989</v>
      </c>
      <c r="I107" s="36">
        <v>92.499999999999972</v>
      </c>
      <c r="J107" s="36">
        <v>93.399999999999977</v>
      </c>
      <c r="K107" s="31">
        <v>91.6</v>
      </c>
      <c r="L107" s="31">
        <v>89.15</v>
      </c>
      <c r="M107" s="31">
        <v>30.81372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383.65</v>
      </c>
      <c r="D108" s="36">
        <v>383.14999999999992</v>
      </c>
      <c r="E108" s="36">
        <v>379.39999999999986</v>
      </c>
      <c r="F108" s="36">
        <v>375.14999999999992</v>
      </c>
      <c r="G108" s="36">
        <v>371.39999999999986</v>
      </c>
      <c r="H108" s="36">
        <v>387.39999999999986</v>
      </c>
      <c r="I108" s="36">
        <v>391.15</v>
      </c>
      <c r="J108" s="36">
        <v>395.39999999999986</v>
      </c>
      <c r="K108" s="31">
        <v>386.9</v>
      </c>
      <c r="L108" s="31">
        <v>378.9</v>
      </c>
      <c r="M108" s="31">
        <v>27.521280000000001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588.45000000000005</v>
      </c>
      <c r="D109" s="36">
        <v>586.98333333333323</v>
      </c>
      <c r="E109" s="36">
        <v>579.56666666666649</v>
      </c>
      <c r="F109" s="36">
        <v>570.68333333333328</v>
      </c>
      <c r="G109" s="36">
        <v>563.26666666666654</v>
      </c>
      <c r="H109" s="36">
        <v>595.86666666666645</v>
      </c>
      <c r="I109" s="36">
        <v>603.28333333333319</v>
      </c>
      <c r="J109" s="36">
        <v>612.1666666666664</v>
      </c>
      <c r="K109" s="31">
        <v>594.4</v>
      </c>
      <c r="L109" s="31">
        <v>578.1</v>
      </c>
      <c r="M109" s="31">
        <v>0.80876999999999999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307.25</v>
      </c>
      <c r="D110" s="36">
        <v>306.75</v>
      </c>
      <c r="E110" s="36">
        <v>303.7</v>
      </c>
      <c r="F110" s="36">
        <v>300.14999999999998</v>
      </c>
      <c r="G110" s="36">
        <v>297.09999999999997</v>
      </c>
      <c r="H110" s="36">
        <v>310.3</v>
      </c>
      <c r="I110" s="36">
        <v>313.34999999999997</v>
      </c>
      <c r="J110" s="36">
        <v>316.90000000000003</v>
      </c>
      <c r="K110" s="31">
        <v>309.8</v>
      </c>
      <c r="L110" s="31">
        <v>303.2</v>
      </c>
      <c r="M110" s="31">
        <v>84.983580000000003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438.3</v>
      </c>
      <c r="D111" s="36">
        <v>440.63333333333338</v>
      </c>
      <c r="E111" s="36">
        <v>434.71666666666675</v>
      </c>
      <c r="F111" s="36">
        <v>431.13333333333338</v>
      </c>
      <c r="G111" s="36">
        <v>425.21666666666675</v>
      </c>
      <c r="H111" s="36">
        <v>444.21666666666675</v>
      </c>
      <c r="I111" s="36">
        <v>450.13333333333338</v>
      </c>
      <c r="J111" s="36">
        <v>453.71666666666675</v>
      </c>
      <c r="K111" s="31">
        <v>446.55</v>
      </c>
      <c r="L111" s="31">
        <v>437.05</v>
      </c>
      <c r="M111" s="31">
        <v>0.44257000000000002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1116.8499999999999</v>
      </c>
      <c r="D112" s="36">
        <v>1110.6666666666667</v>
      </c>
      <c r="E112" s="36">
        <v>1089.6833333333334</v>
      </c>
      <c r="F112" s="36">
        <v>1062.5166666666667</v>
      </c>
      <c r="G112" s="36">
        <v>1041.5333333333333</v>
      </c>
      <c r="H112" s="36">
        <v>1137.8333333333335</v>
      </c>
      <c r="I112" s="36">
        <v>1158.8166666666666</v>
      </c>
      <c r="J112" s="36">
        <v>1185.9833333333336</v>
      </c>
      <c r="K112" s="31">
        <v>1131.6500000000001</v>
      </c>
      <c r="L112" s="31">
        <v>1083.5</v>
      </c>
      <c r="M112" s="31">
        <v>1.57331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1152.05</v>
      </c>
      <c r="D113" s="36">
        <v>1147.7166666666665</v>
      </c>
      <c r="E113" s="36">
        <v>1139.583333333333</v>
      </c>
      <c r="F113" s="36">
        <v>1127.1166666666666</v>
      </c>
      <c r="G113" s="36">
        <v>1118.9833333333331</v>
      </c>
      <c r="H113" s="36">
        <v>1160.1833333333329</v>
      </c>
      <c r="I113" s="36">
        <v>1168.3166666666666</v>
      </c>
      <c r="J113" s="36">
        <v>1180.7833333333328</v>
      </c>
      <c r="K113" s="31">
        <v>1155.8499999999999</v>
      </c>
      <c r="L113" s="31">
        <v>1135.25</v>
      </c>
      <c r="M113" s="31">
        <v>8.0695599999999992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473.1</v>
      </c>
      <c r="D114" s="36">
        <v>472.34999999999997</v>
      </c>
      <c r="E114" s="36">
        <v>467.24999999999994</v>
      </c>
      <c r="F114" s="36">
        <v>461.4</v>
      </c>
      <c r="G114" s="36">
        <v>456.29999999999995</v>
      </c>
      <c r="H114" s="36">
        <v>478.19999999999993</v>
      </c>
      <c r="I114" s="36">
        <v>483.29999999999995</v>
      </c>
      <c r="J114" s="36">
        <v>489.14999999999992</v>
      </c>
      <c r="K114" s="31">
        <v>477.45</v>
      </c>
      <c r="L114" s="31">
        <v>466.5</v>
      </c>
      <c r="M114" s="31">
        <v>3.6835300000000002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1238.1500000000001</v>
      </c>
      <c r="D115" s="36">
        <v>1238.3833333333334</v>
      </c>
      <c r="E115" s="36">
        <v>1231.7666666666669</v>
      </c>
      <c r="F115" s="36">
        <v>1225.3833333333334</v>
      </c>
      <c r="G115" s="36">
        <v>1218.7666666666669</v>
      </c>
      <c r="H115" s="36">
        <v>1244.7666666666669</v>
      </c>
      <c r="I115" s="36">
        <v>1251.3833333333332</v>
      </c>
      <c r="J115" s="36">
        <v>1257.7666666666669</v>
      </c>
      <c r="K115" s="31">
        <v>1245</v>
      </c>
      <c r="L115" s="31">
        <v>1232</v>
      </c>
      <c r="M115" s="31">
        <v>7.5143300000000002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143.85</v>
      </c>
      <c r="D116" s="36">
        <v>142.68333333333331</v>
      </c>
      <c r="E116" s="36">
        <v>139.91666666666663</v>
      </c>
      <c r="F116" s="36">
        <v>135.98333333333332</v>
      </c>
      <c r="G116" s="36">
        <v>133.21666666666664</v>
      </c>
      <c r="H116" s="36">
        <v>146.61666666666662</v>
      </c>
      <c r="I116" s="36">
        <v>149.38333333333333</v>
      </c>
      <c r="J116" s="36">
        <v>153.31666666666661</v>
      </c>
      <c r="K116" s="31">
        <v>145.44999999999999</v>
      </c>
      <c r="L116" s="31">
        <v>138.75</v>
      </c>
      <c r="M116" s="31">
        <v>107.23117999999999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1375.35</v>
      </c>
      <c r="D117" s="36">
        <v>1375.1166666666668</v>
      </c>
      <c r="E117" s="36">
        <v>1361.2333333333336</v>
      </c>
      <c r="F117" s="36">
        <v>1347.1166666666668</v>
      </c>
      <c r="G117" s="36">
        <v>1333.2333333333336</v>
      </c>
      <c r="H117" s="36">
        <v>1389.2333333333336</v>
      </c>
      <c r="I117" s="36">
        <v>1403.1166666666668</v>
      </c>
      <c r="J117" s="36">
        <v>1417.2333333333336</v>
      </c>
      <c r="K117" s="31">
        <v>1389</v>
      </c>
      <c r="L117" s="31">
        <v>1361</v>
      </c>
      <c r="M117" s="31">
        <v>0.68115999999999999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323.55</v>
      </c>
      <c r="D118" s="36">
        <v>321.25</v>
      </c>
      <c r="E118" s="36">
        <v>318</v>
      </c>
      <c r="F118" s="36">
        <v>312.45</v>
      </c>
      <c r="G118" s="36">
        <v>309.2</v>
      </c>
      <c r="H118" s="36">
        <v>326.8</v>
      </c>
      <c r="I118" s="36">
        <v>330.05</v>
      </c>
      <c r="J118" s="36">
        <v>335.6</v>
      </c>
      <c r="K118" s="31">
        <v>324.5</v>
      </c>
      <c r="L118" s="31">
        <v>315.7</v>
      </c>
      <c r="M118" s="31">
        <v>155.03280000000001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1037.5999999999999</v>
      </c>
      <c r="D119" s="36">
        <v>1041.95</v>
      </c>
      <c r="E119" s="36">
        <v>1025.7</v>
      </c>
      <c r="F119" s="36">
        <v>1013.8</v>
      </c>
      <c r="G119" s="36">
        <v>997.55</v>
      </c>
      <c r="H119" s="36">
        <v>1053.8500000000001</v>
      </c>
      <c r="I119" s="36">
        <v>1070.1000000000001</v>
      </c>
      <c r="J119" s="36">
        <v>1082.0000000000002</v>
      </c>
      <c r="K119" s="31">
        <v>1058.2</v>
      </c>
      <c r="L119" s="31">
        <v>1030.05</v>
      </c>
      <c r="M119" s="31">
        <v>16.847439999999999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5128.1000000000004</v>
      </c>
      <c r="D120" s="36">
        <v>5132.3666666666668</v>
      </c>
      <c r="E120" s="36">
        <v>5100.7333333333336</v>
      </c>
      <c r="F120" s="36">
        <v>5073.3666666666668</v>
      </c>
      <c r="G120" s="36">
        <v>5041.7333333333336</v>
      </c>
      <c r="H120" s="36">
        <v>5159.7333333333336</v>
      </c>
      <c r="I120" s="36">
        <v>5191.3666666666668</v>
      </c>
      <c r="J120" s="36">
        <v>5218.7333333333336</v>
      </c>
      <c r="K120" s="31">
        <v>5164</v>
      </c>
      <c r="L120" s="31">
        <v>5105</v>
      </c>
      <c r="M120" s="31">
        <v>1.1716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2128.8000000000002</v>
      </c>
      <c r="D121" s="36">
        <v>2129.5</v>
      </c>
      <c r="E121" s="36">
        <v>2110</v>
      </c>
      <c r="F121" s="36">
        <v>2091.1999999999998</v>
      </c>
      <c r="G121" s="36">
        <v>2071.6999999999998</v>
      </c>
      <c r="H121" s="36">
        <v>2148.3000000000002</v>
      </c>
      <c r="I121" s="36">
        <v>2167.8000000000002</v>
      </c>
      <c r="J121" s="36">
        <v>2186.6000000000004</v>
      </c>
      <c r="K121" s="31">
        <v>2149</v>
      </c>
      <c r="L121" s="31">
        <v>2110.6999999999998</v>
      </c>
      <c r="M121" s="31">
        <v>1.5757300000000001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2376.3000000000002</v>
      </c>
      <c r="D122" s="36">
        <v>2390.1</v>
      </c>
      <c r="E122" s="36">
        <v>2337.1999999999998</v>
      </c>
      <c r="F122" s="36">
        <v>2298.1</v>
      </c>
      <c r="G122" s="36">
        <v>2245.1999999999998</v>
      </c>
      <c r="H122" s="36">
        <v>2429.1999999999998</v>
      </c>
      <c r="I122" s="36">
        <v>2482.1000000000004</v>
      </c>
      <c r="J122" s="36">
        <v>2521.1999999999998</v>
      </c>
      <c r="K122" s="31">
        <v>2443</v>
      </c>
      <c r="L122" s="31">
        <v>2351</v>
      </c>
      <c r="M122" s="31">
        <v>3.1275400000000002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735.35</v>
      </c>
      <c r="D123" s="36">
        <v>735.85</v>
      </c>
      <c r="E123" s="36">
        <v>729.75</v>
      </c>
      <c r="F123" s="36">
        <v>724.15</v>
      </c>
      <c r="G123" s="36">
        <v>718.05</v>
      </c>
      <c r="H123" s="36">
        <v>741.45</v>
      </c>
      <c r="I123" s="36">
        <v>747.55000000000018</v>
      </c>
      <c r="J123" s="36">
        <v>753.15000000000009</v>
      </c>
      <c r="K123" s="31">
        <v>741.95</v>
      </c>
      <c r="L123" s="31">
        <v>730.25</v>
      </c>
      <c r="M123" s="31">
        <v>3.9966699999999999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1109.0999999999999</v>
      </c>
      <c r="D124" s="36">
        <v>1112.9833333333333</v>
      </c>
      <c r="E124" s="36">
        <v>1101.5666666666666</v>
      </c>
      <c r="F124" s="36">
        <v>1094.0333333333333</v>
      </c>
      <c r="G124" s="36">
        <v>1082.6166666666666</v>
      </c>
      <c r="H124" s="36">
        <v>1120.5166666666667</v>
      </c>
      <c r="I124" s="36">
        <v>1131.9333333333332</v>
      </c>
      <c r="J124" s="36">
        <v>1139.4666666666667</v>
      </c>
      <c r="K124" s="31">
        <v>1124.4000000000001</v>
      </c>
      <c r="L124" s="31">
        <v>1105.45</v>
      </c>
      <c r="M124" s="31">
        <v>2.1305000000000001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4909.1000000000004</v>
      </c>
      <c r="D125" s="36">
        <v>4903.2166666666672</v>
      </c>
      <c r="E125" s="36">
        <v>4863.4333333333343</v>
      </c>
      <c r="F125" s="36">
        <v>4817.7666666666673</v>
      </c>
      <c r="G125" s="36">
        <v>4777.9833333333345</v>
      </c>
      <c r="H125" s="36">
        <v>4948.8833333333341</v>
      </c>
      <c r="I125" s="36">
        <v>4988.666666666667</v>
      </c>
      <c r="J125" s="36">
        <v>5034.3333333333339</v>
      </c>
      <c r="K125" s="31">
        <v>4943</v>
      </c>
      <c r="L125" s="31">
        <v>4857.55</v>
      </c>
      <c r="M125" s="31">
        <v>0.18543000000000001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1686.75</v>
      </c>
      <c r="D126" s="36">
        <v>1676.5833333333333</v>
      </c>
      <c r="E126" s="36">
        <v>1660.1666666666665</v>
      </c>
      <c r="F126" s="36">
        <v>1633.5833333333333</v>
      </c>
      <c r="G126" s="36">
        <v>1617.1666666666665</v>
      </c>
      <c r="H126" s="36">
        <v>1703.1666666666665</v>
      </c>
      <c r="I126" s="36">
        <v>1719.583333333333</v>
      </c>
      <c r="J126" s="36">
        <v>1746.1666666666665</v>
      </c>
      <c r="K126" s="31">
        <v>1693</v>
      </c>
      <c r="L126" s="31">
        <v>1650</v>
      </c>
      <c r="M126" s="31">
        <v>3.6919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4182.05</v>
      </c>
      <c r="D127" s="36">
        <v>4236.0166666666664</v>
      </c>
      <c r="E127" s="36">
        <v>4097.0333333333328</v>
      </c>
      <c r="F127" s="36">
        <v>4012.0166666666664</v>
      </c>
      <c r="G127" s="36">
        <v>3873.0333333333328</v>
      </c>
      <c r="H127" s="36">
        <v>4321.0333333333328</v>
      </c>
      <c r="I127" s="36">
        <v>4460.0166666666664</v>
      </c>
      <c r="J127" s="36">
        <v>4545.0333333333328</v>
      </c>
      <c r="K127" s="31">
        <v>4375</v>
      </c>
      <c r="L127" s="31">
        <v>4151</v>
      </c>
      <c r="M127" s="31">
        <v>0.65434999999999999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281.45</v>
      </c>
      <c r="D128" s="36">
        <v>282.15000000000003</v>
      </c>
      <c r="E128" s="36">
        <v>280.30000000000007</v>
      </c>
      <c r="F128" s="36">
        <v>279.15000000000003</v>
      </c>
      <c r="G128" s="36">
        <v>277.30000000000007</v>
      </c>
      <c r="H128" s="36">
        <v>283.30000000000007</v>
      </c>
      <c r="I128" s="36">
        <v>285.15000000000009</v>
      </c>
      <c r="J128" s="36">
        <v>286.30000000000007</v>
      </c>
      <c r="K128" s="31">
        <v>284</v>
      </c>
      <c r="L128" s="31">
        <v>281</v>
      </c>
      <c r="M128" s="31">
        <v>4.9703900000000001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342.3</v>
      </c>
      <c r="D129" s="36">
        <v>341.13333333333338</v>
      </c>
      <c r="E129" s="36">
        <v>335.46666666666675</v>
      </c>
      <c r="F129" s="36">
        <v>328.63333333333338</v>
      </c>
      <c r="G129" s="36">
        <v>322.96666666666675</v>
      </c>
      <c r="H129" s="36">
        <v>347.96666666666675</v>
      </c>
      <c r="I129" s="36">
        <v>353.63333333333338</v>
      </c>
      <c r="J129" s="36">
        <v>360.46666666666675</v>
      </c>
      <c r="K129" s="31">
        <v>346.8</v>
      </c>
      <c r="L129" s="31">
        <v>334.3</v>
      </c>
      <c r="M129" s="31">
        <v>9.5303900000000006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1750.5</v>
      </c>
      <c r="D130" s="36">
        <v>1759.5833333333333</v>
      </c>
      <c r="E130" s="36">
        <v>1734.9166666666665</v>
      </c>
      <c r="F130" s="36">
        <v>1719.3333333333333</v>
      </c>
      <c r="G130" s="36">
        <v>1694.6666666666665</v>
      </c>
      <c r="H130" s="36">
        <v>1775.1666666666665</v>
      </c>
      <c r="I130" s="36">
        <v>1799.833333333333</v>
      </c>
      <c r="J130" s="36">
        <v>1815.4166666666665</v>
      </c>
      <c r="K130" s="31">
        <v>1784.25</v>
      </c>
      <c r="L130" s="31">
        <v>1744</v>
      </c>
      <c r="M130" s="31">
        <v>4.6892899999999997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1666.45</v>
      </c>
      <c r="D131" s="36">
        <v>1663.7833333333335</v>
      </c>
      <c r="E131" s="36">
        <v>1653.7666666666671</v>
      </c>
      <c r="F131" s="36">
        <v>1641.0833333333335</v>
      </c>
      <c r="G131" s="36">
        <v>1631.0666666666671</v>
      </c>
      <c r="H131" s="36">
        <v>1676.4666666666672</v>
      </c>
      <c r="I131" s="36">
        <v>1686.4833333333336</v>
      </c>
      <c r="J131" s="36">
        <v>1699.1666666666672</v>
      </c>
      <c r="K131" s="31">
        <v>1673.8</v>
      </c>
      <c r="L131" s="31">
        <v>1651.1</v>
      </c>
      <c r="M131" s="31">
        <v>1.81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534.85</v>
      </c>
      <c r="D132" s="36">
        <v>535.94999999999993</v>
      </c>
      <c r="E132" s="36">
        <v>531.89999999999986</v>
      </c>
      <c r="F132" s="36">
        <v>528.94999999999993</v>
      </c>
      <c r="G132" s="36">
        <v>524.89999999999986</v>
      </c>
      <c r="H132" s="36">
        <v>538.89999999999986</v>
      </c>
      <c r="I132" s="36">
        <v>542.94999999999982</v>
      </c>
      <c r="J132" s="36">
        <v>545.89999999999986</v>
      </c>
      <c r="K132" s="31">
        <v>540</v>
      </c>
      <c r="L132" s="31">
        <v>533</v>
      </c>
      <c r="M132" s="31">
        <v>13.66713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2094.4499999999998</v>
      </c>
      <c r="D133" s="36">
        <v>2107.1166666666668</v>
      </c>
      <c r="E133" s="36">
        <v>2077.3333333333335</v>
      </c>
      <c r="F133" s="36">
        <v>2060.2166666666667</v>
      </c>
      <c r="G133" s="36">
        <v>2030.4333333333334</v>
      </c>
      <c r="H133" s="36">
        <v>2124.2333333333336</v>
      </c>
      <c r="I133" s="36">
        <v>2154.0166666666664</v>
      </c>
      <c r="J133" s="36">
        <v>2171.1333333333337</v>
      </c>
      <c r="K133" s="31">
        <v>2136.9</v>
      </c>
      <c r="L133" s="31">
        <v>2090</v>
      </c>
      <c r="M133" s="31">
        <v>0.90422999999999998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1883.55</v>
      </c>
      <c r="D134" s="36">
        <v>1909.1833333333334</v>
      </c>
      <c r="E134" s="36">
        <v>1849.3666666666668</v>
      </c>
      <c r="F134" s="36">
        <v>1815.1833333333334</v>
      </c>
      <c r="G134" s="36">
        <v>1755.3666666666668</v>
      </c>
      <c r="H134" s="36">
        <v>1943.3666666666668</v>
      </c>
      <c r="I134" s="36">
        <v>2003.1833333333334</v>
      </c>
      <c r="J134" s="36">
        <v>2037.3666666666668</v>
      </c>
      <c r="K134" s="31">
        <v>1969</v>
      </c>
      <c r="L134" s="31">
        <v>1875</v>
      </c>
      <c r="M134" s="31">
        <v>1.49861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881.7</v>
      </c>
      <c r="D135" s="36">
        <v>883</v>
      </c>
      <c r="E135" s="36">
        <v>871.9</v>
      </c>
      <c r="F135" s="36">
        <v>862.1</v>
      </c>
      <c r="G135" s="36">
        <v>851</v>
      </c>
      <c r="H135" s="36">
        <v>892.8</v>
      </c>
      <c r="I135" s="36">
        <v>903.89999999999986</v>
      </c>
      <c r="J135" s="36">
        <v>913.69999999999993</v>
      </c>
      <c r="K135" s="31">
        <v>894.1</v>
      </c>
      <c r="L135" s="31">
        <v>873.2</v>
      </c>
      <c r="M135" s="31">
        <v>0.36341000000000001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628.35</v>
      </c>
      <c r="D136" s="36">
        <v>628.7166666666667</v>
      </c>
      <c r="E136" s="36">
        <v>623.63333333333344</v>
      </c>
      <c r="F136" s="36">
        <v>618.91666666666674</v>
      </c>
      <c r="G136" s="36">
        <v>613.83333333333348</v>
      </c>
      <c r="H136" s="36">
        <v>633.43333333333339</v>
      </c>
      <c r="I136" s="36">
        <v>638.51666666666665</v>
      </c>
      <c r="J136" s="36">
        <v>643.23333333333335</v>
      </c>
      <c r="K136" s="31">
        <v>633.79999999999995</v>
      </c>
      <c r="L136" s="31">
        <v>624</v>
      </c>
      <c r="M136" s="31">
        <v>2.2434599999999998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2076.4</v>
      </c>
      <c r="D137" s="36">
        <v>2097.5</v>
      </c>
      <c r="E137" s="36">
        <v>2045.9</v>
      </c>
      <c r="F137" s="36">
        <v>2015.4</v>
      </c>
      <c r="G137" s="36">
        <v>1963.8000000000002</v>
      </c>
      <c r="H137" s="36">
        <v>2128</v>
      </c>
      <c r="I137" s="36">
        <v>2179.6000000000004</v>
      </c>
      <c r="J137" s="36">
        <v>2210.1</v>
      </c>
      <c r="K137" s="31">
        <v>2149.1</v>
      </c>
      <c r="L137" s="31">
        <v>2067</v>
      </c>
      <c r="M137" s="31">
        <v>4.78796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407.05</v>
      </c>
      <c r="D138" s="36">
        <v>407.5</v>
      </c>
      <c r="E138" s="36">
        <v>404</v>
      </c>
      <c r="F138" s="36">
        <v>400.95</v>
      </c>
      <c r="G138" s="36">
        <v>397.45</v>
      </c>
      <c r="H138" s="36">
        <v>410.55</v>
      </c>
      <c r="I138" s="36">
        <v>414.05</v>
      </c>
      <c r="J138" s="36">
        <v>417.1</v>
      </c>
      <c r="K138" s="31">
        <v>411</v>
      </c>
      <c r="L138" s="31">
        <v>404.45</v>
      </c>
      <c r="M138" s="31">
        <v>2.1572800000000001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139.35</v>
      </c>
      <c r="D139" s="36">
        <v>139.75</v>
      </c>
      <c r="E139" s="36">
        <v>137.69999999999999</v>
      </c>
      <c r="F139" s="36">
        <v>136.04999999999998</v>
      </c>
      <c r="G139" s="36">
        <v>133.99999999999997</v>
      </c>
      <c r="H139" s="36">
        <v>141.4</v>
      </c>
      <c r="I139" s="36">
        <v>143.45000000000002</v>
      </c>
      <c r="J139" s="36">
        <v>145.10000000000002</v>
      </c>
      <c r="K139" s="31">
        <v>141.80000000000001</v>
      </c>
      <c r="L139" s="31">
        <v>138.1</v>
      </c>
      <c r="M139" s="31">
        <v>27.365400000000001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180.1</v>
      </c>
      <c r="D140" s="36">
        <v>181.79999999999998</v>
      </c>
      <c r="E140" s="36">
        <v>177.79999999999995</v>
      </c>
      <c r="F140" s="36">
        <v>175.49999999999997</v>
      </c>
      <c r="G140" s="36">
        <v>171.49999999999994</v>
      </c>
      <c r="H140" s="36">
        <v>184.09999999999997</v>
      </c>
      <c r="I140" s="36">
        <v>188.10000000000002</v>
      </c>
      <c r="J140" s="36">
        <v>190.39999999999998</v>
      </c>
      <c r="K140" s="31">
        <v>185.8</v>
      </c>
      <c r="L140" s="31">
        <v>179.5</v>
      </c>
      <c r="M140" s="31">
        <v>55.048479999999998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3498.5</v>
      </c>
      <c r="D141" s="36">
        <v>3496.5333333333333</v>
      </c>
      <c r="E141" s="36">
        <v>3473.0666666666666</v>
      </c>
      <c r="F141" s="36">
        <v>3447.6333333333332</v>
      </c>
      <c r="G141" s="36">
        <v>3424.1666666666665</v>
      </c>
      <c r="H141" s="36">
        <v>3521.9666666666667</v>
      </c>
      <c r="I141" s="36">
        <v>3545.4333333333329</v>
      </c>
      <c r="J141" s="36">
        <v>3570.8666666666668</v>
      </c>
      <c r="K141" s="31">
        <v>3520</v>
      </c>
      <c r="L141" s="31">
        <v>3471.1</v>
      </c>
      <c r="M141" s="31">
        <v>2.9697800000000001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5305.85</v>
      </c>
      <c r="D142" s="36">
        <v>5343.6166666666668</v>
      </c>
      <c r="E142" s="36">
        <v>5262.2333333333336</v>
      </c>
      <c r="F142" s="36">
        <v>5218.6166666666668</v>
      </c>
      <c r="G142" s="36">
        <v>5137.2333333333336</v>
      </c>
      <c r="H142" s="36">
        <v>5387.2333333333336</v>
      </c>
      <c r="I142" s="36">
        <v>5468.6166666666668</v>
      </c>
      <c r="J142" s="36">
        <v>5512.2333333333336</v>
      </c>
      <c r="K142" s="31">
        <v>5425</v>
      </c>
      <c r="L142" s="31">
        <v>5300</v>
      </c>
      <c r="M142" s="31">
        <v>2.2831800000000002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600.70000000000005</v>
      </c>
      <c r="D143" s="36">
        <v>601.08333333333337</v>
      </c>
      <c r="E143" s="36">
        <v>596.56666666666672</v>
      </c>
      <c r="F143" s="36">
        <v>592.43333333333339</v>
      </c>
      <c r="G143" s="36">
        <v>587.91666666666674</v>
      </c>
      <c r="H143" s="36">
        <v>605.2166666666667</v>
      </c>
      <c r="I143" s="36">
        <v>609.73333333333335</v>
      </c>
      <c r="J143" s="36">
        <v>613.86666666666667</v>
      </c>
      <c r="K143" s="31">
        <v>605.6</v>
      </c>
      <c r="L143" s="31">
        <v>596.95000000000005</v>
      </c>
      <c r="M143" s="31">
        <v>54.038800000000002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2732.55</v>
      </c>
      <c r="D144" s="36">
        <v>2718.7833333333333</v>
      </c>
      <c r="E144" s="36">
        <v>2693.5666666666666</v>
      </c>
      <c r="F144" s="36">
        <v>2654.5833333333335</v>
      </c>
      <c r="G144" s="36">
        <v>2629.3666666666668</v>
      </c>
      <c r="H144" s="36">
        <v>2757.7666666666664</v>
      </c>
      <c r="I144" s="36">
        <v>2782.9833333333327</v>
      </c>
      <c r="J144" s="36">
        <v>2821.9666666666662</v>
      </c>
      <c r="K144" s="31">
        <v>2744</v>
      </c>
      <c r="L144" s="31">
        <v>2679.8</v>
      </c>
      <c r="M144" s="31">
        <v>3.4427099999999999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5457.95</v>
      </c>
      <c r="D145" s="36">
        <v>5465.6333333333341</v>
      </c>
      <c r="E145" s="36">
        <v>5432.3166666666684</v>
      </c>
      <c r="F145" s="36">
        <v>5406.6833333333343</v>
      </c>
      <c r="G145" s="36">
        <v>5373.3666666666686</v>
      </c>
      <c r="H145" s="36">
        <v>5491.2666666666682</v>
      </c>
      <c r="I145" s="36">
        <v>5524.5833333333339</v>
      </c>
      <c r="J145" s="36">
        <v>5550.2166666666681</v>
      </c>
      <c r="K145" s="31">
        <v>5498.95</v>
      </c>
      <c r="L145" s="31">
        <v>5440</v>
      </c>
      <c r="M145" s="31">
        <v>3.28532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491.75</v>
      </c>
      <c r="D146" s="36">
        <v>494.63333333333338</v>
      </c>
      <c r="E146" s="36">
        <v>487.16666666666674</v>
      </c>
      <c r="F146" s="36">
        <v>482.58333333333337</v>
      </c>
      <c r="G146" s="36">
        <v>475.11666666666673</v>
      </c>
      <c r="H146" s="36">
        <v>499.21666666666675</v>
      </c>
      <c r="I146" s="36">
        <v>506.68333333333334</v>
      </c>
      <c r="J146" s="36">
        <v>511.26666666666677</v>
      </c>
      <c r="K146" s="31">
        <v>502.1</v>
      </c>
      <c r="L146" s="31">
        <v>490.05</v>
      </c>
      <c r="M146" s="31">
        <v>6.5789200000000001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41.7</v>
      </c>
      <c r="D147" s="36">
        <v>42.300000000000004</v>
      </c>
      <c r="E147" s="36">
        <v>40.900000000000006</v>
      </c>
      <c r="F147" s="36">
        <v>40.1</v>
      </c>
      <c r="G147" s="36">
        <v>38.700000000000003</v>
      </c>
      <c r="H147" s="36">
        <v>43.100000000000009</v>
      </c>
      <c r="I147" s="36">
        <v>44.5</v>
      </c>
      <c r="J147" s="36">
        <v>45.300000000000011</v>
      </c>
      <c r="K147" s="31">
        <v>43.7</v>
      </c>
      <c r="L147" s="31">
        <v>41.5</v>
      </c>
      <c r="M147" s="31">
        <v>230.28766999999999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2056.15</v>
      </c>
      <c r="D148" s="36">
        <v>2062.7166666666667</v>
      </c>
      <c r="E148" s="36">
        <v>1995.4333333333334</v>
      </c>
      <c r="F148" s="36">
        <v>1934.7166666666667</v>
      </c>
      <c r="G148" s="36">
        <v>1867.4333333333334</v>
      </c>
      <c r="H148" s="36">
        <v>2123.4333333333334</v>
      </c>
      <c r="I148" s="36">
        <v>2190.7166666666672</v>
      </c>
      <c r="J148" s="36">
        <v>2251.4333333333334</v>
      </c>
      <c r="K148" s="31">
        <v>2130</v>
      </c>
      <c r="L148" s="31">
        <v>2002</v>
      </c>
      <c r="M148" s="31">
        <v>0.37257000000000001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3541.9</v>
      </c>
      <c r="D149" s="36">
        <v>3554.7999999999997</v>
      </c>
      <c r="E149" s="36">
        <v>3513.1999999999994</v>
      </c>
      <c r="F149" s="36">
        <v>3484.4999999999995</v>
      </c>
      <c r="G149" s="36">
        <v>3442.8999999999992</v>
      </c>
      <c r="H149" s="36">
        <v>3583.4999999999995</v>
      </c>
      <c r="I149" s="36">
        <v>3625.1</v>
      </c>
      <c r="J149" s="36">
        <v>3653.7999999999997</v>
      </c>
      <c r="K149" s="31">
        <v>3596.4</v>
      </c>
      <c r="L149" s="31">
        <v>3526.1</v>
      </c>
      <c r="M149" s="31">
        <v>5.3878199999999996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233.1</v>
      </c>
      <c r="D150" s="36">
        <v>235.76666666666665</v>
      </c>
      <c r="E150" s="36">
        <v>229.6333333333333</v>
      </c>
      <c r="F150" s="36">
        <v>226.16666666666666</v>
      </c>
      <c r="G150" s="36">
        <v>220.0333333333333</v>
      </c>
      <c r="H150" s="36">
        <v>239.23333333333329</v>
      </c>
      <c r="I150" s="36">
        <v>245.36666666666662</v>
      </c>
      <c r="J150" s="36">
        <v>248.83333333333329</v>
      </c>
      <c r="K150" s="31">
        <v>241.9</v>
      </c>
      <c r="L150" s="31">
        <v>232.3</v>
      </c>
      <c r="M150" s="31">
        <v>5.3856099999999998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534.70000000000005</v>
      </c>
      <c r="D151" s="36">
        <v>532.54999999999995</v>
      </c>
      <c r="E151" s="36">
        <v>524.19999999999993</v>
      </c>
      <c r="F151" s="36">
        <v>513.69999999999993</v>
      </c>
      <c r="G151" s="36">
        <v>505.34999999999991</v>
      </c>
      <c r="H151" s="36">
        <v>543.04999999999995</v>
      </c>
      <c r="I151" s="36">
        <v>551.39999999999986</v>
      </c>
      <c r="J151" s="36">
        <v>561.9</v>
      </c>
      <c r="K151" s="31">
        <v>540.9</v>
      </c>
      <c r="L151" s="31">
        <v>522.04999999999995</v>
      </c>
      <c r="M151" s="31">
        <v>13.600020000000001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518.85</v>
      </c>
      <c r="D152" s="36">
        <v>515.58333333333337</v>
      </c>
      <c r="E152" s="36">
        <v>509.36666666666679</v>
      </c>
      <c r="F152" s="36">
        <v>499.88333333333344</v>
      </c>
      <c r="G152" s="36">
        <v>493.66666666666686</v>
      </c>
      <c r="H152" s="36">
        <v>525.06666666666672</v>
      </c>
      <c r="I152" s="36">
        <v>531.28333333333319</v>
      </c>
      <c r="J152" s="36">
        <v>540.76666666666665</v>
      </c>
      <c r="K152" s="31">
        <v>521.79999999999995</v>
      </c>
      <c r="L152" s="31">
        <v>506.1</v>
      </c>
      <c r="M152" s="31">
        <v>2.1226400000000001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1623.9</v>
      </c>
      <c r="D153" s="36">
        <v>1654.9833333333333</v>
      </c>
      <c r="E153" s="36">
        <v>1580.4666666666667</v>
      </c>
      <c r="F153" s="36">
        <v>1537.0333333333333</v>
      </c>
      <c r="G153" s="36">
        <v>1462.5166666666667</v>
      </c>
      <c r="H153" s="36">
        <v>1698.4166666666667</v>
      </c>
      <c r="I153" s="36">
        <v>1772.9333333333336</v>
      </c>
      <c r="J153" s="36">
        <v>1816.3666666666668</v>
      </c>
      <c r="K153" s="31">
        <v>1729.5</v>
      </c>
      <c r="L153" s="31">
        <v>1611.55</v>
      </c>
      <c r="M153" s="31">
        <v>1.85971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129.25</v>
      </c>
      <c r="D154" s="36">
        <v>129.96666666666667</v>
      </c>
      <c r="E154" s="36">
        <v>127.43333333333334</v>
      </c>
      <c r="F154" s="36">
        <v>125.61666666666667</v>
      </c>
      <c r="G154" s="36">
        <v>123.08333333333334</v>
      </c>
      <c r="H154" s="36">
        <v>131.78333333333333</v>
      </c>
      <c r="I154" s="36">
        <v>134.31666666666669</v>
      </c>
      <c r="J154" s="36">
        <v>136.13333333333333</v>
      </c>
      <c r="K154" s="31">
        <v>132.5</v>
      </c>
      <c r="L154" s="31">
        <v>128.15</v>
      </c>
      <c r="M154" s="31">
        <v>23.604479999999999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194.05</v>
      </c>
      <c r="D155" s="36">
        <v>195.98333333333335</v>
      </c>
      <c r="E155" s="36">
        <v>188.9666666666667</v>
      </c>
      <c r="F155" s="36">
        <v>183.88333333333335</v>
      </c>
      <c r="G155" s="36">
        <v>176.8666666666667</v>
      </c>
      <c r="H155" s="36">
        <v>201.06666666666669</v>
      </c>
      <c r="I155" s="36">
        <v>208.08333333333334</v>
      </c>
      <c r="J155" s="36">
        <v>213.16666666666669</v>
      </c>
      <c r="K155" s="31">
        <v>203</v>
      </c>
      <c r="L155" s="31">
        <v>190.9</v>
      </c>
      <c r="M155" s="31">
        <v>13.41747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93.8</v>
      </c>
      <c r="D156" s="36">
        <v>95.166666666666671</v>
      </c>
      <c r="E156" s="36">
        <v>92.13333333333334</v>
      </c>
      <c r="F156" s="36">
        <v>90.466666666666669</v>
      </c>
      <c r="G156" s="36">
        <v>87.433333333333337</v>
      </c>
      <c r="H156" s="36">
        <v>96.833333333333343</v>
      </c>
      <c r="I156" s="36">
        <v>99.866666666666674</v>
      </c>
      <c r="J156" s="36">
        <v>101.53333333333335</v>
      </c>
      <c r="K156" s="31">
        <v>98.2</v>
      </c>
      <c r="L156" s="31">
        <v>93.5</v>
      </c>
      <c r="M156" s="31">
        <v>65.513419999999996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912.25</v>
      </c>
      <c r="D157" s="36">
        <v>930.4</v>
      </c>
      <c r="E157" s="36">
        <v>888.9</v>
      </c>
      <c r="F157" s="36">
        <v>865.55</v>
      </c>
      <c r="G157" s="36">
        <v>824.05</v>
      </c>
      <c r="H157" s="36">
        <v>953.75</v>
      </c>
      <c r="I157" s="36">
        <v>995.25</v>
      </c>
      <c r="J157" s="36">
        <v>1018.6</v>
      </c>
      <c r="K157" s="31">
        <v>971.9</v>
      </c>
      <c r="L157" s="31">
        <v>907.05</v>
      </c>
      <c r="M157" s="31">
        <v>15.729229999999999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3093.05</v>
      </c>
      <c r="D158" s="36">
        <v>3111.75</v>
      </c>
      <c r="E158" s="36">
        <v>3064.3</v>
      </c>
      <c r="F158" s="36">
        <v>3035.55</v>
      </c>
      <c r="G158" s="36">
        <v>2988.1000000000004</v>
      </c>
      <c r="H158" s="36">
        <v>3140.5</v>
      </c>
      <c r="I158" s="36">
        <v>3187.95</v>
      </c>
      <c r="J158" s="36">
        <v>3216.7</v>
      </c>
      <c r="K158" s="31">
        <v>3159.2</v>
      </c>
      <c r="L158" s="31">
        <v>3083</v>
      </c>
      <c r="M158" s="31">
        <v>1.3275600000000001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268.7</v>
      </c>
      <c r="D159" s="36">
        <v>268.4666666666667</v>
      </c>
      <c r="E159" s="36">
        <v>266.18333333333339</v>
      </c>
      <c r="F159" s="36">
        <v>263.66666666666669</v>
      </c>
      <c r="G159" s="36">
        <v>261.38333333333338</v>
      </c>
      <c r="H159" s="36">
        <v>270.98333333333341</v>
      </c>
      <c r="I159" s="36">
        <v>273.26666666666671</v>
      </c>
      <c r="J159" s="36">
        <v>275.78333333333342</v>
      </c>
      <c r="K159" s="31">
        <v>270.75</v>
      </c>
      <c r="L159" s="31">
        <v>265.95</v>
      </c>
      <c r="M159" s="31">
        <v>34.242959999999997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386.05</v>
      </c>
      <c r="D160" s="36">
        <v>378.7833333333333</v>
      </c>
      <c r="E160" s="36">
        <v>368.81666666666661</v>
      </c>
      <c r="F160" s="36">
        <v>351.58333333333331</v>
      </c>
      <c r="G160" s="36">
        <v>341.61666666666662</v>
      </c>
      <c r="H160" s="36">
        <v>396.01666666666659</v>
      </c>
      <c r="I160" s="36">
        <v>405.98333333333329</v>
      </c>
      <c r="J160" s="36">
        <v>423.21666666666658</v>
      </c>
      <c r="K160" s="31">
        <v>388.75</v>
      </c>
      <c r="L160" s="31">
        <v>361.55</v>
      </c>
      <c r="M160" s="31">
        <v>11.279629999999999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147.55000000000001</v>
      </c>
      <c r="D161" s="36">
        <v>147.75000000000003</v>
      </c>
      <c r="E161" s="36">
        <v>146.60000000000005</v>
      </c>
      <c r="F161" s="36">
        <v>145.65000000000003</v>
      </c>
      <c r="G161" s="36">
        <v>144.50000000000006</v>
      </c>
      <c r="H161" s="36">
        <v>148.70000000000005</v>
      </c>
      <c r="I161" s="36">
        <v>149.85000000000002</v>
      </c>
      <c r="J161" s="36">
        <v>150.80000000000004</v>
      </c>
      <c r="K161" s="31">
        <v>148.9</v>
      </c>
      <c r="L161" s="31">
        <v>146.80000000000001</v>
      </c>
      <c r="M161" s="31">
        <v>75.506249999999994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725.95</v>
      </c>
      <c r="D162" s="36">
        <v>732.15</v>
      </c>
      <c r="E162" s="36">
        <v>716.8</v>
      </c>
      <c r="F162" s="36">
        <v>707.65</v>
      </c>
      <c r="G162" s="36">
        <v>692.3</v>
      </c>
      <c r="H162" s="36">
        <v>741.3</v>
      </c>
      <c r="I162" s="36">
        <v>756.65000000000009</v>
      </c>
      <c r="J162" s="36">
        <v>765.8</v>
      </c>
      <c r="K162" s="31">
        <v>747.5</v>
      </c>
      <c r="L162" s="31">
        <v>723</v>
      </c>
      <c r="M162" s="31">
        <v>5.2114000000000003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4238.05</v>
      </c>
      <c r="D163" s="36">
        <v>4248.6000000000004</v>
      </c>
      <c r="E163" s="36">
        <v>4222.3000000000011</v>
      </c>
      <c r="F163" s="36">
        <v>4206.5500000000011</v>
      </c>
      <c r="G163" s="36">
        <v>4180.2500000000018</v>
      </c>
      <c r="H163" s="36">
        <v>4264.3500000000004</v>
      </c>
      <c r="I163" s="36">
        <v>4290.6499999999996</v>
      </c>
      <c r="J163" s="36">
        <v>4306.3999999999996</v>
      </c>
      <c r="K163" s="31">
        <v>4274.8999999999996</v>
      </c>
      <c r="L163" s="31">
        <v>4232.8500000000004</v>
      </c>
      <c r="M163" s="31">
        <v>0.16208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940.1</v>
      </c>
      <c r="D164" s="36">
        <v>934.71666666666658</v>
      </c>
      <c r="E164" s="36">
        <v>905.43333333333317</v>
      </c>
      <c r="F164" s="36">
        <v>870.76666666666654</v>
      </c>
      <c r="G164" s="36">
        <v>841.48333333333312</v>
      </c>
      <c r="H164" s="36">
        <v>969.38333333333321</v>
      </c>
      <c r="I164" s="36">
        <v>998.66666666666674</v>
      </c>
      <c r="J164" s="36">
        <v>1033.3333333333333</v>
      </c>
      <c r="K164" s="31">
        <v>964</v>
      </c>
      <c r="L164" s="31">
        <v>900.05</v>
      </c>
      <c r="M164" s="31">
        <v>23.81596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191.05</v>
      </c>
      <c r="D165" s="36">
        <v>191.41666666666666</v>
      </c>
      <c r="E165" s="36">
        <v>189.73333333333332</v>
      </c>
      <c r="F165" s="36">
        <v>188.41666666666666</v>
      </c>
      <c r="G165" s="36">
        <v>186.73333333333332</v>
      </c>
      <c r="H165" s="36">
        <v>192.73333333333332</v>
      </c>
      <c r="I165" s="36">
        <v>194.41666666666666</v>
      </c>
      <c r="J165" s="36">
        <v>195.73333333333332</v>
      </c>
      <c r="K165" s="31">
        <v>193.1</v>
      </c>
      <c r="L165" s="31">
        <v>190.1</v>
      </c>
      <c r="M165" s="31">
        <v>4.1892899999999997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161.15</v>
      </c>
      <c r="D166" s="36">
        <v>159.75</v>
      </c>
      <c r="E166" s="36">
        <v>157.9</v>
      </c>
      <c r="F166" s="36">
        <v>154.65</v>
      </c>
      <c r="G166" s="36">
        <v>152.80000000000001</v>
      </c>
      <c r="H166" s="36">
        <v>163</v>
      </c>
      <c r="I166" s="36">
        <v>164.85000000000002</v>
      </c>
      <c r="J166" s="36">
        <v>168.1</v>
      </c>
      <c r="K166" s="31">
        <v>161.6</v>
      </c>
      <c r="L166" s="31">
        <v>156.5</v>
      </c>
      <c r="M166" s="31">
        <v>20.530419999999999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782.2</v>
      </c>
      <c r="D167" s="36">
        <v>781.05000000000007</v>
      </c>
      <c r="E167" s="36">
        <v>770.10000000000014</v>
      </c>
      <c r="F167" s="36">
        <v>758.00000000000011</v>
      </c>
      <c r="G167" s="36">
        <v>747.05000000000018</v>
      </c>
      <c r="H167" s="36">
        <v>793.15000000000009</v>
      </c>
      <c r="I167" s="36">
        <v>804.10000000000014</v>
      </c>
      <c r="J167" s="36">
        <v>816.2</v>
      </c>
      <c r="K167" s="31">
        <v>792</v>
      </c>
      <c r="L167" s="31">
        <v>768.95</v>
      </c>
      <c r="M167" s="31">
        <v>2.0095800000000001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342.2</v>
      </c>
      <c r="D168" s="36">
        <v>342.65000000000003</v>
      </c>
      <c r="E168" s="36">
        <v>338.80000000000007</v>
      </c>
      <c r="F168" s="36">
        <v>335.40000000000003</v>
      </c>
      <c r="G168" s="36">
        <v>331.55000000000007</v>
      </c>
      <c r="H168" s="36">
        <v>346.05000000000007</v>
      </c>
      <c r="I168" s="36">
        <v>349.90000000000009</v>
      </c>
      <c r="J168" s="36">
        <v>353.30000000000007</v>
      </c>
      <c r="K168" s="31">
        <v>346.5</v>
      </c>
      <c r="L168" s="31">
        <v>339.25</v>
      </c>
      <c r="M168" s="31">
        <v>7.5023999999999997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147.5</v>
      </c>
      <c r="D169" s="36">
        <v>148.25</v>
      </c>
      <c r="E169" s="36">
        <v>145.75</v>
      </c>
      <c r="F169" s="36">
        <v>144</v>
      </c>
      <c r="G169" s="36">
        <v>141.5</v>
      </c>
      <c r="H169" s="36">
        <v>150</v>
      </c>
      <c r="I169" s="36">
        <v>152.5</v>
      </c>
      <c r="J169" s="36">
        <v>154.25</v>
      </c>
      <c r="K169" s="31">
        <v>150.75</v>
      </c>
      <c r="L169" s="31">
        <v>146.5</v>
      </c>
      <c r="M169" s="31">
        <v>25.010339999999999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1152.0999999999999</v>
      </c>
      <c r="D170" s="36">
        <v>1155.8666666666666</v>
      </c>
      <c r="E170" s="36">
        <v>1121.7333333333331</v>
      </c>
      <c r="F170" s="36">
        <v>1091.3666666666666</v>
      </c>
      <c r="G170" s="36">
        <v>1057.2333333333331</v>
      </c>
      <c r="H170" s="36">
        <v>1186.2333333333331</v>
      </c>
      <c r="I170" s="36">
        <v>1220.3666666666668</v>
      </c>
      <c r="J170" s="36">
        <v>1250.7333333333331</v>
      </c>
      <c r="K170" s="31">
        <v>1190</v>
      </c>
      <c r="L170" s="31">
        <v>1125.5</v>
      </c>
      <c r="M170" s="31">
        <v>0.24515000000000001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124.15</v>
      </c>
      <c r="D171" s="36">
        <v>124.14999999999999</v>
      </c>
      <c r="E171" s="36">
        <v>123.29999999999998</v>
      </c>
      <c r="F171" s="36">
        <v>122.44999999999999</v>
      </c>
      <c r="G171" s="36">
        <v>121.59999999999998</v>
      </c>
      <c r="H171" s="36">
        <v>124.99999999999999</v>
      </c>
      <c r="I171" s="36">
        <v>125.84999999999998</v>
      </c>
      <c r="J171" s="36">
        <v>126.69999999999999</v>
      </c>
      <c r="K171" s="31">
        <v>125</v>
      </c>
      <c r="L171" s="31">
        <v>123.3</v>
      </c>
      <c r="M171" s="31">
        <v>73.325640000000007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2844.7</v>
      </c>
      <c r="D172" s="36">
        <v>2846.2000000000003</v>
      </c>
      <c r="E172" s="36">
        <v>2822.6500000000005</v>
      </c>
      <c r="F172" s="36">
        <v>2800.6000000000004</v>
      </c>
      <c r="G172" s="36">
        <v>2777.0500000000006</v>
      </c>
      <c r="H172" s="36">
        <v>2868.2500000000005</v>
      </c>
      <c r="I172" s="36">
        <v>2891.8000000000006</v>
      </c>
      <c r="J172" s="36">
        <v>2913.8500000000004</v>
      </c>
      <c r="K172" s="31">
        <v>2869.75</v>
      </c>
      <c r="L172" s="31">
        <v>2824.15</v>
      </c>
      <c r="M172" s="31">
        <v>0.1207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3139.25</v>
      </c>
      <c r="D173" s="36">
        <v>3142.2833333333333</v>
      </c>
      <c r="E173" s="36">
        <v>3118.0166666666664</v>
      </c>
      <c r="F173" s="36">
        <v>3096.7833333333333</v>
      </c>
      <c r="G173" s="36">
        <v>3072.5166666666664</v>
      </c>
      <c r="H173" s="36">
        <v>3163.5166666666664</v>
      </c>
      <c r="I173" s="36">
        <v>3187.7833333333338</v>
      </c>
      <c r="J173" s="36">
        <v>3209.0166666666664</v>
      </c>
      <c r="K173" s="31">
        <v>3166.55</v>
      </c>
      <c r="L173" s="31">
        <v>3121.05</v>
      </c>
      <c r="M173" s="31">
        <v>5.4550000000000001E-2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224.4</v>
      </c>
      <c r="D174" s="36">
        <v>225.78333333333333</v>
      </c>
      <c r="E174" s="36">
        <v>220.66666666666666</v>
      </c>
      <c r="F174" s="36">
        <v>216.93333333333334</v>
      </c>
      <c r="G174" s="36">
        <v>211.81666666666666</v>
      </c>
      <c r="H174" s="36">
        <v>229.51666666666665</v>
      </c>
      <c r="I174" s="36">
        <v>234.63333333333333</v>
      </c>
      <c r="J174" s="36">
        <v>238.36666666666665</v>
      </c>
      <c r="K174" s="31">
        <v>230.9</v>
      </c>
      <c r="L174" s="31">
        <v>222.05</v>
      </c>
      <c r="M174" s="31">
        <v>4.0888200000000001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1612.65</v>
      </c>
      <c r="D175" s="36">
        <v>1613.6833333333334</v>
      </c>
      <c r="E175" s="36">
        <v>1592.9666666666667</v>
      </c>
      <c r="F175" s="36">
        <v>1573.2833333333333</v>
      </c>
      <c r="G175" s="36">
        <v>1552.5666666666666</v>
      </c>
      <c r="H175" s="36">
        <v>1633.3666666666668</v>
      </c>
      <c r="I175" s="36">
        <v>1654.0833333333335</v>
      </c>
      <c r="J175" s="36">
        <v>1673.7666666666669</v>
      </c>
      <c r="K175" s="31">
        <v>1634.4</v>
      </c>
      <c r="L175" s="31">
        <v>1594</v>
      </c>
      <c r="M175" s="31">
        <v>1.3730800000000001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1449.4</v>
      </c>
      <c r="D176" s="36">
        <v>1456.8333333333333</v>
      </c>
      <c r="E176" s="36">
        <v>1433.7166666666665</v>
      </c>
      <c r="F176" s="36">
        <v>1418.0333333333333</v>
      </c>
      <c r="G176" s="36">
        <v>1394.9166666666665</v>
      </c>
      <c r="H176" s="36">
        <v>1472.5166666666664</v>
      </c>
      <c r="I176" s="36">
        <v>1495.6333333333332</v>
      </c>
      <c r="J176" s="36">
        <v>1511.3166666666664</v>
      </c>
      <c r="K176" s="31">
        <v>1479.95</v>
      </c>
      <c r="L176" s="31">
        <v>1441.15</v>
      </c>
      <c r="M176" s="31">
        <v>0.47954999999999998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784.1</v>
      </c>
      <c r="D177" s="36">
        <v>783.66666666666663</v>
      </c>
      <c r="E177" s="36">
        <v>773.5333333333333</v>
      </c>
      <c r="F177" s="36">
        <v>762.9666666666667</v>
      </c>
      <c r="G177" s="36">
        <v>752.83333333333337</v>
      </c>
      <c r="H177" s="36">
        <v>794.23333333333323</v>
      </c>
      <c r="I177" s="36">
        <v>804.36666666666667</v>
      </c>
      <c r="J177" s="36">
        <v>814.93333333333317</v>
      </c>
      <c r="K177" s="31">
        <v>793.8</v>
      </c>
      <c r="L177" s="31">
        <v>773.1</v>
      </c>
      <c r="M177" s="31">
        <v>9.8968600000000002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859.75</v>
      </c>
      <c r="D178" s="36">
        <v>848.15</v>
      </c>
      <c r="E178" s="36">
        <v>827.59999999999991</v>
      </c>
      <c r="F178" s="36">
        <v>795.44999999999993</v>
      </c>
      <c r="G178" s="36">
        <v>774.89999999999986</v>
      </c>
      <c r="H178" s="36">
        <v>880.3</v>
      </c>
      <c r="I178" s="36">
        <v>900.84999999999991</v>
      </c>
      <c r="J178" s="36">
        <v>933</v>
      </c>
      <c r="K178" s="31">
        <v>868.7</v>
      </c>
      <c r="L178" s="31">
        <v>816</v>
      </c>
      <c r="M178" s="31">
        <v>9.5277799999999999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1750.25</v>
      </c>
      <c r="D179" s="36">
        <v>1752.4666666666665</v>
      </c>
      <c r="E179" s="36">
        <v>1736.9833333333329</v>
      </c>
      <c r="F179" s="36">
        <v>1723.7166666666665</v>
      </c>
      <c r="G179" s="36">
        <v>1708.2333333333329</v>
      </c>
      <c r="H179" s="36">
        <v>1765.7333333333329</v>
      </c>
      <c r="I179" s="36">
        <v>1781.2166666666665</v>
      </c>
      <c r="J179" s="36">
        <v>1794.4833333333329</v>
      </c>
      <c r="K179" s="31">
        <v>1767.95</v>
      </c>
      <c r="L179" s="31">
        <v>1739.2</v>
      </c>
      <c r="M179" s="31">
        <v>0.58442000000000005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56.2</v>
      </c>
      <c r="D180" s="36">
        <v>56.4</v>
      </c>
      <c r="E180" s="36">
        <v>55.9</v>
      </c>
      <c r="F180" s="36">
        <v>55.6</v>
      </c>
      <c r="G180" s="36">
        <v>55.1</v>
      </c>
      <c r="H180" s="36">
        <v>56.699999999999996</v>
      </c>
      <c r="I180" s="36">
        <v>57.199999999999996</v>
      </c>
      <c r="J180" s="36">
        <v>57.499999999999993</v>
      </c>
      <c r="K180" s="31">
        <v>56.9</v>
      </c>
      <c r="L180" s="31">
        <v>56.1</v>
      </c>
      <c r="M180" s="31">
        <v>34.7455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1227.6500000000001</v>
      </c>
      <c r="D181" s="36">
        <v>1238.2333333333333</v>
      </c>
      <c r="E181" s="36">
        <v>1212.4666666666667</v>
      </c>
      <c r="F181" s="36">
        <v>1197.2833333333333</v>
      </c>
      <c r="G181" s="36">
        <v>1171.5166666666667</v>
      </c>
      <c r="H181" s="36">
        <v>1253.4166666666667</v>
      </c>
      <c r="I181" s="36">
        <v>1279.1833333333336</v>
      </c>
      <c r="J181" s="36">
        <v>1294.3666666666668</v>
      </c>
      <c r="K181" s="31">
        <v>1264</v>
      </c>
      <c r="L181" s="31">
        <v>1223.05</v>
      </c>
      <c r="M181" s="31">
        <v>0.21090999999999999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2087.5500000000002</v>
      </c>
      <c r="D182" s="36">
        <v>2094.5666666666671</v>
      </c>
      <c r="E182" s="36">
        <v>2075.983333333334</v>
      </c>
      <c r="F182" s="36">
        <v>2064.416666666667</v>
      </c>
      <c r="G182" s="36">
        <v>2045.8333333333339</v>
      </c>
      <c r="H182" s="36">
        <v>2106.1333333333341</v>
      </c>
      <c r="I182" s="36">
        <v>2124.7166666666672</v>
      </c>
      <c r="J182" s="36">
        <v>2136.2833333333342</v>
      </c>
      <c r="K182" s="31">
        <v>2113.15</v>
      </c>
      <c r="L182" s="31">
        <v>2083</v>
      </c>
      <c r="M182" s="31">
        <v>0.30334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477</v>
      </c>
      <c r="D183" s="36">
        <v>475.7166666666667</v>
      </c>
      <c r="E183" s="36">
        <v>470.78333333333342</v>
      </c>
      <c r="F183" s="36">
        <v>464.56666666666672</v>
      </c>
      <c r="G183" s="36">
        <v>459.63333333333344</v>
      </c>
      <c r="H183" s="36">
        <v>481.93333333333339</v>
      </c>
      <c r="I183" s="36">
        <v>486.86666666666667</v>
      </c>
      <c r="J183" s="36">
        <v>493.08333333333337</v>
      </c>
      <c r="K183" s="31">
        <v>480.65</v>
      </c>
      <c r="L183" s="31">
        <v>469.5</v>
      </c>
      <c r="M183" s="31">
        <v>1.2112700000000001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987.9</v>
      </c>
      <c r="D184" s="36">
        <v>997.2833333333333</v>
      </c>
      <c r="E184" s="36">
        <v>976.36666666666656</v>
      </c>
      <c r="F184" s="36">
        <v>964.83333333333326</v>
      </c>
      <c r="G184" s="36">
        <v>943.91666666666652</v>
      </c>
      <c r="H184" s="36">
        <v>1008.8166666666666</v>
      </c>
      <c r="I184" s="36">
        <v>1029.7333333333333</v>
      </c>
      <c r="J184" s="36">
        <v>1041.2666666666667</v>
      </c>
      <c r="K184" s="31">
        <v>1018.2</v>
      </c>
      <c r="L184" s="31">
        <v>985.75</v>
      </c>
      <c r="M184" s="31">
        <v>11.823740000000001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667.7</v>
      </c>
      <c r="D185" s="36">
        <v>664.31666666666672</v>
      </c>
      <c r="E185" s="36">
        <v>658.38333333333344</v>
      </c>
      <c r="F185" s="36">
        <v>649.06666666666672</v>
      </c>
      <c r="G185" s="36">
        <v>643.13333333333344</v>
      </c>
      <c r="H185" s="36">
        <v>673.63333333333344</v>
      </c>
      <c r="I185" s="36">
        <v>679.56666666666661</v>
      </c>
      <c r="J185" s="36">
        <v>688.88333333333344</v>
      </c>
      <c r="K185" s="31">
        <v>670.25</v>
      </c>
      <c r="L185" s="31">
        <v>655</v>
      </c>
      <c r="M185" s="31">
        <v>2.08365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1815.25</v>
      </c>
      <c r="D186" s="36">
        <v>1810.9833333333333</v>
      </c>
      <c r="E186" s="36">
        <v>1784.2666666666667</v>
      </c>
      <c r="F186" s="36">
        <v>1753.2833333333333</v>
      </c>
      <c r="G186" s="36">
        <v>1726.5666666666666</v>
      </c>
      <c r="H186" s="36">
        <v>1841.9666666666667</v>
      </c>
      <c r="I186" s="36">
        <v>1868.6833333333334</v>
      </c>
      <c r="J186" s="36">
        <v>1899.6666666666667</v>
      </c>
      <c r="K186" s="31">
        <v>1837.7</v>
      </c>
      <c r="L186" s="31">
        <v>1780</v>
      </c>
      <c r="M186" s="31">
        <v>18.921790000000001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370.1</v>
      </c>
      <c r="D187" s="36">
        <v>366.10000000000008</v>
      </c>
      <c r="E187" s="36">
        <v>357.40000000000015</v>
      </c>
      <c r="F187" s="36">
        <v>344.70000000000005</v>
      </c>
      <c r="G187" s="36">
        <v>336.00000000000011</v>
      </c>
      <c r="H187" s="36">
        <v>378.80000000000018</v>
      </c>
      <c r="I187" s="36">
        <v>387.50000000000011</v>
      </c>
      <c r="J187" s="36">
        <v>400.20000000000022</v>
      </c>
      <c r="K187" s="31">
        <v>374.8</v>
      </c>
      <c r="L187" s="31">
        <v>353.4</v>
      </c>
      <c r="M187" s="31">
        <v>41.969659999999998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455.55</v>
      </c>
      <c r="D188" s="36">
        <v>455.7166666666667</v>
      </c>
      <c r="E188" s="36">
        <v>450.68333333333339</v>
      </c>
      <c r="F188" s="36">
        <v>445.81666666666672</v>
      </c>
      <c r="G188" s="36">
        <v>440.78333333333342</v>
      </c>
      <c r="H188" s="36">
        <v>460.58333333333337</v>
      </c>
      <c r="I188" s="36">
        <v>465.61666666666667</v>
      </c>
      <c r="J188" s="36">
        <v>470.48333333333335</v>
      </c>
      <c r="K188" s="31">
        <v>460.75</v>
      </c>
      <c r="L188" s="31">
        <v>450.85</v>
      </c>
      <c r="M188" s="31">
        <v>3.9422899999999998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1935</v>
      </c>
      <c r="D189" s="36">
        <v>1936.5166666666667</v>
      </c>
      <c r="E189" s="36">
        <v>1928.4833333333333</v>
      </c>
      <c r="F189" s="36">
        <v>1921.9666666666667</v>
      </c>
      <c r="G189" s="36">
        <v>1913.9333333333334</v>
      </c>
      <c r="H189" s="36">
        <v>1943.0333333333333</v>
      </c>
      <c r="I189" s="36">
        <v>1951.0666666666666</v>
      </c>
      <c r="J189" s="36">
        <v>1957.5833333333333</v>
      </c>
      <c r="K189" s="31">
        <v>1944.55</v>
      </c>
      <c r="L189" s="31">
        <v>1930</v>
      </c>
      <c r="M189" s="31">
        <v>2.8881700000000001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733.3</v>
      </c>
      <c r="D190" s="36">
        <v>742.73333333333323</v>
      </c>
      <c r="E190" s="36">
        <v>718.06666666666649</v>
      </c>
      <c r="F190" s="36">
        <v>702.83333333333326</v>
      </c>
      <c r="G190" s="36">
        <v>678.16666666666652</v>
      </c>
      <c r="H190" s="36">
        <v>757.96666666666647</v>
      </c>
      <c r="I190" s="36">
        <v>782.63333333333321</v>
      </c>
      <c r="J190" s="36">
        <v>797.86666666666645</v>
      </c>
      <c r="K190" s="31">
        <v>767.4</v>
      </c>
      <c r="L190" s="31">
        <v>727.5</v>
      </c>
      <c r="M190" s="31">
        <v>8.5676100000000002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326.14999999999998</v>
      </c>
      <c r="D191" s="36">
        <v>328.06666666666666</v>
      </c>
      <c r="E191" s="36">
        <v>322.73333333333335</v>
      </c>
      <c r="F191" s="36">
        <v>319.31666666666666</v>
      </c>
      <c r="G191" s="36">
        <v>313.98333333333335</v>
      </c>
      <c r="H191" s="36">
        <v>331.48333333333335</v>
      </c>
      <c r="I191" s="36">
        <v>336.81666666666672</v>
      </c>
      <c r="J191" s="36">
        <v>340.23333333333335</v>
      </c>
      <c r="K191" s="31">
        <v>333.4</v>
      </c>
      <c r="L191" s="31">
        <v>324.64999999999998</v>
      </c>
      <c r="M191" s="31">
        <v>2.5220600000000002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2097.0500000000002</v>
      </c>
      <c r="D192" s="36">
        <v>2113.8833333333332</v>
      </c>
      <c r="E192" s="36">
        <v>2068.1666666666665</v>
      </c>
      <c r="F192" s="36">
        <v>2039.2833333333333</v>
      </c>
      <c r="G192" s="36">
        <v>1993.5666666666666</v>
      </c>
      <c r="H192" s="36">
        <v>2142.7666666666664</v>
      </c>
      <c r="I192" s="36">
        <v>2188.4833333333336</v>
      </c>
      <c r="J192" s="36">
        <v>2217.3666666666663</v>
      </c>
      <c r="K192" s="31">
        <v>2159.6</v>
      </c>
      <c r="L192" s="31">
        <v>2085</v>
      </c>
      <c r="M192" s="31">
        <v>0.27600000000000002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719.1</v>
      </c>
      <c r="D193" s="36">
        <v>719.88333333333321</v>
      </c>
      <c r="E193" s="36">
        <v>699.76666666666642</v>
      </c>
      <c r="F193" s="36">
        <v>680.43333333333317</v>
      </c>
      <c r="G193" s="36">
        <v>660.31666666666638</v>
      </c>
      <c r="H193" s="36">
        <v>739.21666666666647</v>
      </c>
      <c r="I193" s="36">
        <v>759.33333333333326</v>
      </c>
      <c r="J193" s="36">
        <v>778.66666666666652</v>
      </c>
      <c r="K193" s="31">
        <v>740</v>
      </c>
      <c r="L193" s="31">
        <v>700.55</v>
      </c>
      <c r="M193" s="31">
        <v>3.0740699999999999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339.45</v>
      </c>
      <c r="D194" s="36">
        <v>340.66666666666669</v>
      </c>
      <c r="E194" s="36">
        <v>335.53333333333336</v>
      </c>
      <c r="F194" s="36">
        <v>331.61666666666667</v>
      </c>
      <c r="G194" s="36">
        <v>326.48333333333335</v>
      </c>
      <c r="H194" s="36">
        <v>344.58333333333337</v>
      </c>
      <c r="I194" s="36">
        <v>349.7166666666667</v>
      </c>
      <c r="J194" s="36">
        <v>353.63333333333338</v>
      </c>
      <c r="K194" s="31">
        <v>345.8</v>
      </c>
      <c r="L194" s="31">
        <v>336.75</v>
      </c>
      <c r="M194" s="31">
        <v>2.9264399999999999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2750.25</v>
      </c>
      <c r="D195" s="36">
        <v>2735.7833333333333</v>
      </c>
      <c r="E195" s="36">
        <v>2704.4666666666667</v>
      </c>
      <c r="F195" s="36">
        <v>2658.6833333333334</v>
      </c>
      <c r="G195" s="36">
        <v>2627.3666666666668</v>
      </c>
      <c r="H195" s="36">
        <v>2781.5666666666666</v>
      </c>
      <c r="I195" s="36">
        <v>2812.8833333333332</v>
      </c>
      <c r="J195" s="36">
        <v>2858.6666666666665</v>
      </c>
      <c r="K195" s="31">
        <v>2767.1</v>
      </c>
      <c r="L195" s="31">
        <v>2690</v>
      </c>
      <c r="M195" s="31">
        <v>1.0553900000000001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413.6</v>
      </c>
      <c r="D196" s="36">
        <v>414.91666666666669</v>
      </c>
      <c r="E196" s="36">
        <v>410.98333333333335</v>
      </c>
      <c r="F196" s="36">
        <v>408.36666666666667</v>
      </c>
      <c r="G196" s="36">
        <v>404.43333333333334</v>
      </c>
      <c r="H196" s="36">
        <v>417.53333333333336</v>
      </c>
      <c r="I196" s="36">
        <v>421.46666666666664</v>
      </c>
      <c r="J196" s="36">
        <v>424.08333333333337</v>
      </c>
      <c r="K196" s="31">
        <v>418.85</v>
      </c>
      <c r="L196" s="31">
        <v>412.3</v>
      </c>
      <c r="M196" s="31">
        <v>4.5983400000000003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676</v>
      </c>
      <c r="D197" s="36">
        <v>673</v>
      </c>
      <c r="E197" s="36">
        <v>663.5</v>
      </c>
      <c r="F197" s="36">
        <v>651</v>
      </c>
      <c r="G197" s="36">
        <v>641.5</v>
      </c>
      <c r="H197" s="36">
        <v>685.5</v>
      </c>
      <c r="I197" s="36">
        <v>695</v>
      </c>
      <c r="J197" s="36">
        <v>707.5</v>
      </c>
      <c r="K197" s="31">
        <v>682.5</v>
      </c>
      <c r="L197" s="31">
        <v>660.5</v>
      </c>
      <c r="M197" s="31">
        <v>32.078859999999999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135.30000000000001</v>
      </c>
      <c r="D198" s="36">
        <v>135.51666666666668</v>
      </c>
      <c r="E198" s="36">
        <v>132.33333333333337</v>
      </c>
      <c r="F198" s="36">
        <v>129.3666666666667</v>
      </c>
      <c r="G198" s="36">
        <v>126.18333333333339</v>
      </c>
      <c r="H198" s="36">
        <v>138.48333333333335</v>
      </c>
      <c r="I198" s="36">
        <v>141.66666666666669</v>
      </c>
      <c r="J198" s="36">
        <v>144.63333333333333</v>
      </c>
      <c r="K198" s="31">
        <v>138.69999999999999</v>
      </c>
      <c r="L198" s="31">
        <v>132.55000000000001</v>
      </c>
      <c r="M198" s="31">
        <v>45.570630000000001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182.3</v>
      </c>
      <c r="D199" s="36">
        <v>184.04999999999998</v>
      </c>
      <c r="E199" s="36">
        <v>179.84999999999997</v>
      </c>
      <c r="F199" s="36">
        <v>177.39999999999998</v>
      </c>
      <c r="G199" s="36">
        <v>173.19999999999996</v>
      </c>
      <c r="H199" s="36">
        <v>186.49999999999997</v>
      </c>
      <c r="I199" s="36">
        <v>190.69999999999996</v>
      </c>
      <c r="J199" s="36">
        <v>193.14999999999998</v>
      </c>
      <c r="K199" s="31">
        <v>188.25</v>
      </c>
      <c r="L199" s="31">
        <v>181.6</v>
      </c>
      <c r="M199" s="31">
        <v>29.624130000000001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270.2</v>
      </c>
      <c r="D200" s="36">
        <v>271.90000000000003</v>
      </c>
      <c r="E200" s="36">
        <v>267.80000000000007</v>
      </c>
      <c r="F200" s="36">
        <v>265.40000000000003</v>
      </c>
      <c r="G200" s="36">
        <v>261.30000000000007</v>
      </c>
      <c r="H200" s="36">
        <v>274.30000000000007</v>
      </c>
      <c r="I200" s="36">
        <v>278.40000000000009</v>
      </c>
      <c r="J200" s="36">
        <v>280.80000000000007</v>
      </c>
      <c r="K200" s="31">
        <v>276</v>
      </c>
      <c r="L200" s="31">
        <v>269.5</v>
      </c>
      <c r="M200" s="31">
        <v>8.8481400000000008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1595.45</v>
      </c>
      <c r="D201" s="36">
        <v>1607.4833333333333</v>
      </c>
      <c r="E201" s="36">
        <v>1579.9666666666667</v>
      </c>
      <c r="F201" s="36">
        <v>1564.4833333333333</v>
      </c>
      <c r="G201" s="36">
        <v>1536.9666666666667</v>
      </c>
      <c r="H201" s="36">
        <v>1622.9666666666667</v>
      </c>
      <c r="I201" s="36">
        <v>1650.4833333333336</v>
      </c>
      <c r="J201" s="36">
        <v>1665.9666666666667</v>
      </c>
      <c r="K201" s="31">
        <v>1635</v>
      </c>
      <c r="L201" s="31">
        <v>1592</v>
      </c>
      <c r="M201" s="31">
        <v>3.2295199999999999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829.45</v>
      </c>
      <c r="D202" s="36">
        <v>831.48333333333323</v>
      </c>
      <c r="E202" s="36">
        <v>822.96666666666647</v>
      </c>
      <c r="F202" s="36">
        <v>816.48333333333323</v>
      </c>
      <c r="G202" s="36">
        <v>807.96666666666647</v>
      </c>
      <c r="H202" s="36">
        <v>837.96666666666647</v>
      </c>
      <c r="I202" s="36">
        <v>846.48333333333312</v>
      </c>
      <c r="J202" s="36">
        <v>852.96666666666647</v>
      </c>
      <c r="K202" s="31">
        <v>840</v>
      </c>
      <c r="L202" s="31">
        <v>825</v>
      </c>
      <c r="M202" s="31">
        <v>0.92445999999999995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1253.1500000000001</v>
      </c>
      <c r="D203" s="36">
        <v>1253.4666666666667</v>
      </c>
      <c r="E203" s="36">
        <v>1246.6833333333334</v>
      </c>
      <c r="F203" s="36">
        <v>1240.2166666666667</v>
      </c>
      <c r="G203" s="36">
        <v>1233.4333333333334</v>
      </c>
      <c r="H203" s="36">
        <v>1259.9333333333334</v>
      </c>
      <c r="I203" s="36">
        <v>1266.7166666666667</v>
      </c>
      <c r="J203" s="36">
        <v>1273.1833333333334</v>
      </c>
      <c r="K203" s="31">
        <v>1260.25</v>
      </c>
      <c r="L203" s="31">
        <v>1247</v>
      </c>
      <c r="M203" s="31">
        <v>4.1240800000000002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1267.5</v>
      </c>
      <c r="D204" s="36">
        <v>1268.3666666666668</v>
      </c>
      <c r="E204" s="36">
        <v>1260.9333333333336</v>
      </c>
      <c r="F204" s="36">
        <v>1254.3666666666668</v>
      </c>
      <c r="G204" s="36">
        <v>1246.9333333333336</v>
      </c>
      <c r="H204" s="36">
        <v>1274.9333333333336</v>
      </c>
      <c r="I204" s="36">
        <v>1282.366666666667</v>
      </c>
      <c r="J204" s="36">
        <v>1288.9333333333336</v>
      </c>
      <c r="K204" s="31">
        <v>1275.8</v>
      </c>
      <c r="L204" s="31">
        <v>1261.8</v>
      </c>
      <c r="M204" s="31">
        <v>14.837490000000001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2762.5</v>
      </c>
      <c r="D205" s="36">
        <v>2750.9333333333329</v>
      </c>
      <c r="E205" s="36">
        <v>2736.3166666666657</v>
      </c>
      <c r="F205" s="36">
        <v>2710.1333333333328</v>
      </c>
      <c r="G205" s="36">
        <v>2695.5166666666655</v>
      </c>
      <c r="H205" s="36">
        <v>2777.1166666666659</v>
      </c>
      <c r="I205" s="36">
        <v>2791.7333333333336</v>
      </c>
      <c r="J205" s="36">
        <v>2817.9166666666661</v>
      </c>
      <c r="K205" s="31">
        <v>2765.55</v>
      </c>
      <c r="L205" s="31">
        <v>2724.75</v>
      </c>
      <c r="M205" s="31">
        <v>1.4552400000000001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1485.65</v>
      </c>
      <c r="D206" s="36">
        <v>1487.25</v>
      </c>
      <c r="E206" s="36">
        <v>1481.9</v>
      </c>
      <c r="F206" s="36">
        <v>1478.15</v>
      </c>
      <c r="G206" s="36">
        <v>1472.8000000000002</v>
      </c>
      <c r="H206" s="36">
        <v>1491</v>
      </c>
      <c r="I206" s="36">
        <v>1496.35</v>
      </c>
      <c r="J206" s="36">
        <v>1500.1</v>
      </c>
      <c r="K206" s="31">
        <v>1492.6</v>
      </c>
      <c r="L206" s="31">
        <v>1483.5</v>
      </c>
      <c r="M206" s="31">
        <v>110.58369999999999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621.35</v>
      </c>
      <c r="D207" s="36">
        <v>619.85</v>
      </c>
      <c r="E207" s="36">
        <v>614.70000000000005</v>
      </c>
      <c r="F207" s="36">
        <v>608.05000000000007</v>
      </c>
      <c r="G207" s="36">
        <v>602.90000000000009</v>
      </c>
      <c r="H207" s="36">
        <v>626.5</v>
      </c>
      <c r="I207" s="36">
        <v>631.64999999999986</v>
      </c>
      <c r="J207" s="36">
        <v>638.29999999999995</v>
      </c>
      <c r="K207" s="31">
        <v>625</v>
      </c>
      <c r="L207" s="31">
        <v>613.20000000000005</v>
      </c>
      <c r="M207" s="31">
        <v>22.356300000000001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3173.9</v>
      </c>
      <c r="D208" s="36">
        <v>3168.2999999999997</v>
      </c>
      <c r="E208" s="36">
        <v>3140.5999999999995</v>
      </c>
      <c r="F208" s="36">
        <v>3107.2999999999997</v>
      </c>
      <c r="G208" s="36">
        <v>3079.5999999999995</v>
      </c>
      <c r="H208" s="36">
        <v>3201.5999999999995</v>
      </c>
      <c r="I208" s="36">
        <v>3229.2999999999993</v>
      </c>
      <c r="J208" s="36">
        <v>3262.5999999999995</v>
      </c>
      <c r="K208" s="31">
        <v>3196</v>
      </c>
      <c r="L208" s="31">
        <v>3135</v>
      </c>
      <c r="M208" s="31">
        <v>6.0480700000000001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65.55</v>
      </c>
      <c r="D209" s="36">
        <v>65.8</v>
      </c>
      <c r="E209" s="36">
        <v>65.099999999999994</v>
      </c>
      <c r="F209" s="36">
        <v>64.649999999999991</v>
      </c>
      <c r="G209" s="36">
        <v>63.949999999999989</v>
      </c>
      <c r="H209" s="36">
        <v>66.25</v>
      </c>
      <c r="I209" s="36">
        <v>66.950000000000017</v>
      </c>
      <c r="J209" s="36">
        <v>67.400000000000006</v>
      </c>
      <c r="K209" s="31">
        <v>66.5</v>
      </c>
      <c r="L209" s="31">
        <v>65.349999999999994</v>
      </c>
      <c r="M209" s="31">
        <v>24.95579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273.75</v>
      </c>
      <c r="D210" s="36">
        <v>274.59999999999997</v>
      </c>
      <c r="E210" s="36">
        <v>271.69999999999993</v>
      </c>
      <c r="F210" s="36">
        <v>269.64999999999998</v>
      </c>
      <c r="G210" s="36">
        <v>266.74999999999994</v>
      </c>
      <c r="H210" s="36">
        <v>276.64999999999992</v>
      </c>
      <c r="I210" s="36">
        <v>279.5499999999999</v>
      </c>
      <c r="J210" s="36">
        <v>281.59999999999991</v>
      </c>
      <c r="K210" s="31">
        <v>277.5</v>
      </c>
      <c r="L210" s="31">
        <v>272.55</v>
      </c>
      <c r="M210" s="31">
        <v>0.92488000000000004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484.45</v>
      </c>
      <c r="D211" s="36">
        <v>485.4666666666667</v>
      </c>
      <c r="E211" s="36">
        <v>482.13333333333338</v>
      </c>
      <c r="F211" s="36">
        <v>479.81666666666666</v>
      </c>
      <c r="G211" s="36">
        <v>476.48333333333335</v>
      </c>
      <c r="H211" s="36">
        <v>487.78333333333342</v>
      </c>
      <c r="I211" s="36">
        <v>491.11666666666667</v>
      </c>
      <c r="J211" s="36">
        <v>493.43333333333345</v>
      </c>
      <c r="K211" s="31">
        <v>488.8</v>
      </c>
      <c r="L211" s="31">
        <v>483.15</v>
      </c>
      <c r="M211" s="31">
        <v>32.714959999999998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957.65</v>
      </c>
      <c r="D212" s="36">
        <v>957.04999999999984</v>
      </c>
      <c r="E212" s="36">
        <v>947.29999999999973</v>
      </c>
      <c r="F212" s="36">
        <v>936.94999999999993</v>
      </c>
      <c r="G212" s="36">
        <v>927.19999999999982</v>
      </c>
      <c r="H212" s="36">
        <v>967.39999999999964</v>
      </c>
      <c r="I212" s="36">
        <v>977.14999999999986</v>
      </c>
      <c r="J212" s="36">
        <v>987.49999999999955</v>
      </c>
      <c r="K212" s="31">
        <v>966.8</v>
      </c>
      <c r="L212" s="31">
        <v>946.7</v>
      </c>
      <c r="M212" s="31">
        <v>0.10728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2030.8</v>
      </c>
      <c r="D213" s="36">
        <v>2035.5166666666667</v>
      </c>
      <c r="E213" s="36">
        <v>2021.2833333333333</v>
      </c>
      <c r="F213" s="36">
        <v>2011.7666666666667</v>
      </c>
      <c r="G213" s="36">
        <v>1997.5333333333333</v>
      </c>
      <c r="H213" s="36">
        <v>2045.0333333333333</v>
      </c>
      <c r="I213" s="36">
        <v>2059.2666666666664</v>
      </c>
      <c r="J213" s="36">
        <v>2068.7833333333333</v>
      </c>
      <c r="K213" s="31">
        <v>2049.75</v>
      </c>
      <c r="L213" s="31">
        <v>2026</v>
      </c>
      <c r="M213" s="31">
        <v>6.7993899999999998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144.25</v>
      </c>
      <c r="D214" s="36">
        <v>145.11666666666665</v>
      </c>
      <c r="E214" s="36">
        <v>142.83333333333329</v>
      </c>
      <c r="F214" s="36">
        <v>141.41666666666663</v>
      </c>
      <c r="G214" s="36">
        <v>139.13333333333327</v>
      </c>
      <c r="H214" s="36">
        <v>146.5333333333333</v>
      </c>
      <c r="I214" s="36">
        <v>148.81666666666666</v>
      </c>
      <c r="J214" s="36">
        <v>150.23333333333332</v>
      </c>
      <c r="K214" s="31">
        <v>147.4</v>
      </c>
      <c r="L214" s="31">
        <v>143.69999999999999</v>
      </c>
      <c r="M214" s="31">
        <v>33.551099999999998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298.95</v>
      </c>
      <c r="D215" s="36">
        <v>300.28333333333336</v>
      </c>
      <c r="E215" s="36">
        <v>295.76666666666671</v>
      </c>
      <c r="F215" s="36">
        <v>292.58333333333337</v>
      </c>
      <c r="G215" s="36">
        <v>288.06666666666672</v>
      </c>
      <c r="H215" s="36">
        <v>303.4666666666667</v>
      </c>
      <c r="I215" s="36">
        <v>307.98333333333335</v>
      </c>
      <c r="J215" s="36">
        <v>311.16666666666669</v>
      </c>
      <c r="K215" s="31">
        <v>304.8</v>
      </c>
      <c r="L215" s="31">
        <v>297.10000000000002</v>
      </c>
      <c r="M215" s="31">
        <v>64.496380000000002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2476.6999999999998</v>
      </c>
      <c r="D216" s="36">
        <v>2490.5833333333335</v>
      </c>
      <c r="E216" s="36">
        <v>2459.166666666667</v>
      </c>
      <c r="F216" s="36">
        <v>2441.6333333333337</v>
      </c>
      <c r="G216" s="36">
        <v>2410.2166666666672</v>
      </c>
      <c r="H216" s="36">
        <v>2508.1166666666668</v>
      </c>
      <c r="I216" s="36">
        <v>2539.5333333333338</v>
      </c>
      <c r="J216" s="36">
        <v>2557.0666666666666</v>
      </c>
      <c r="K216" s="31">
        <v>2522</v>
      </c>
      <c r="L216" s="31">
        <v>2473.0500000000002</v>
      </c>
      <c r="M216" s="31">
        <v>18.23094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296.60000000000002</v>
      </c>
      <c r="D217" s="36">
        <v>296.53333333333336</v>
      </c>
      <c r="E217" s="36">
        <v>295.06666666666672</v>
      </c>
      <c r="F217" s="36">
        <v>293.53333333333336</v>
      </c>
      <c r="G217" s="36">
        <v>292.06666666666672</v>
      </c>
      <c r="H217" s="36">
        <v>298.06666666666672</v>
      </c>
      <c r="I217" s="36">
        <v>299.5333333333333</v>
      </c>
      <c r="J217" s="36">
        <v>301.06666666666672</v>
      </c>
      <c r="K217" s="31">
        <v>298</v>
      </c>
      <c r="L217" s="31">
        <v>295</v>
      </c>
      <c r="M217" s="31">
        <v>1.8622700000000001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4478.3500000000004</v>
      </c>
      <c r="D218" s="36">
        <v>4511.3833333333332</v>
      </c>
      <c r="E218" s="36">
        <v>4426.8666666666668</v>
      </c>
      <c r="F218" s="36">
        <v>4375.3833333333332</v>
      </c>
      <c r="G218" s="36">
        <v>4290.8666666666668</v>
      </c>
      <c r="H218" s="36">
        <v>4562.8666666666668</v>
      </c>
      <c r="I218" s="36">
        <v>4647.3833333333332</v>
      </c>
      <c r="J218" s="36">
        <v>4698.8666666666668</v>
      </c>
      <c r="K218" s="31">
        <v>4595.8999999999996</v>
      </c>
      <c r="L218" s="31">
        <v>4459.8999999999996</v>
      </c>
      <c r="M218" s="31">
        <v>0.11821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510.3</v>
      </c>
      <c r="D219" s="36">
        <v>512.5</v>
      </c>
      <c r="E219" s="36">
        <v>505</v>
      </c>
      <c r="F219" s="36">
        <v>499.7</v>
      </c>
      <c r="G219" s="36">
        <v>492.2</v>
      </c>
      <c r="H219" s="36">
        <v>517.79999999999995</v>
      </c>
      <c r="I219" s="36">
        <v>525.29999999999995</v>
      </c>
      <c r="J219" s="36">
        <v>530.6</v>
      </c>
      <c r="K219" s="31">
        <v>520</v>
      </c>
      <c r="L219" s="31">
        <v>507.2</v>
      </c>
      <c r="M219" s="31">
        <v>0.40331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922.15</v>
      </c>
      <c r="D220" s="36">
        <v>922.86666666666667</v>
      </c>
      <c r="E220" s="36">
        <v>911.2833333333333</v>
      </c>
      <c r="F220" s="36">
        <v>900.41666666666663</v>
      </c>
      <c r="G220" s="36">
        <v>888.83333333333326</v>
      </c>
      <c r="H220" s="36">
        <v>933.73333333333335</v>
      </c>
      <c r="I220" s="36">
        <v>945.31666666666661</v>
      </c>
      <c r="J220" s="36">
        <v>956.18333333333339</v>
      </c>
      <c r="K220" s="31">
        <v>934.45</v>
      </c>
      <c r="L220" s="31">
        <v>912</v>
      </c>
      <c r="M220" s="31">
        <v>0.61650000000000005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37436.800000000003</v>
      </c>
      <c r="D221" s="36">
        <v>37375.683333333334</v>
      </c>
      <c r="E221" s="36">
        <v>37231.366666666669</v>
      </c>
      <c r="F221" s="36">
        <v>37025.933333333334</v>
      </c>
      <c r="G221" s="36">
        <v>36881.616666666669</v>
      </c>
      <c r="H221" s="36">
        <v>37581.116666666669</v>
      </c>
      <c r="I221" s="36">
        <v>37725.433333333334</v>
      </c>
      <c r="J221" s="36">
        <v>37930.866666666669</v>
      </c>
      <c r="K221" s="31">
        <v>37520</v>
      </c>
      <c r="L221" s="31">
        <v>37170.25</v>
      </c>
      <c r="M221" s="31">
        <v>1.2019999999999999E-2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79.45</v>
      </c>
      <c r="D222" s="36">
        <v>80.033333333333331</v>
      </c>
      <c r="E222" s="36">
        <v>78.516666666666666</v>
      </c>
      <c r="F222" s="36">
        <v>77.583333333333329</v>
      </c>
      <c r="G222" s="36">
        <v>76.066666666666663</v>
      </c>
      <c r="H222" s="36">
        <v>80.966666666666669</v>
      </c>
      <c r="I222" s="36">
        <v>82.48333333333332</v>
      </c>
      <c r="J222" s="36">
        <v>83.416666666666671</v>
      </c>
      <c r="K222" s="31">
        <v>81.55</v>
      </c>
      <c r="L222" s="31">
        <v>79.099999999999994</v>
      </c>
      <c r="M222" s="31">
        <v>63.967260000000003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937.35</v>
      </c>
      <c r="D223" s="36">
        <v>937.56666666666661</v>
      </c>
      <c r="E223" s="36">
        <v>932.78333333333319</v>
      </c>
      <c r="F223" s="36">
        <v>928.21666666666658</v>
      </c>
      <c r="G223" s="36">
        <v>923.43333333333317</v>
      </c>
      <c r="H223" s="36">
        <v>942.13333333333321</v>
      </c>
      <c r="I223" s="36">
        <v>946.91666666666652</v>
      </c>
      <c r="J223" s="36">
        <v>951.48333333333323</v>
      </c>
      <c r="K223" s="31">
        <v>942.35</v>
      </c>
      <c r="L223" s="31">
        <v>933</v>
      </c>
      <c r="M223" s="31">
        <v>94.061170000000004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1357.2</v>
      </c>
      <c r="D224" s="36">
        <v>1360.2</v>
      </c>
      <c r="E224" s="36">
        <v>1351</v>
      </c>
      <c r="F224" s="36">
        <v>1344.8</v>
      </c>
      <c r="G224" s="36">
        <v>1335.6</v>
      </c>
      <c r="H224" s="36">
        <v>1366.4</v>
      </c>
      <c r="I224" s="36">
        <v>1375.6000000000004</v>
      </c>
      <c r="J224" s="36">
        <v>1381.8000000000002</v>
      </c>
      <c r="K224" s="31">
        <v>1369.4</v>
      </c>
      <c r="L224" s="31">
        <v>1354</v>
      </c>
      <c r="M224" s="31">
        <v>1.7901199999999999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528.20000000000005</v>
      </c>
      <c r="D225" s="36">
        <v>529.1</v>
      </c>
      <c r="E225" s="36">
        <v>524.70000000000005</v>
      </c>
      <c r="F225" s="36">
        <v>521.20000000000005</v>
      </c>
      <c r="G225" s="36">
        <v>516.80000000000007</v>
      </c>
      <c r="H225" s="36">
        <v>532.6</v>
      </c>
      <c r="I225" s="36">
        <v>536.99999999999989</v>
      </c>
      <c r="J225" s="36">
        <v>540.5</v>
      </c>
      <c r="K225" s="31">
        <v>533.5</v>
      </c>
      <c r="L225" s="31">
        <v>525.6</v>
      </c>
      <c r="M225" s="31">
        <v>6.7006300000000003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660</v>
      </c>
      <c r="D226" s="36">
        <v>654.9</v>
      </c>
      <c r="E226" s="36">
        <v>646.29999999999995</v>
      </c>
      <c r="F226" s="36">
        <v>632.6</v>
      </c>
      <c r="G226" s="36">
        <v>624</v>
      </c>
      <c r="H226" s="36">
        <v>668.59999999999991</v>
      </c>
      <c r="I226" s="36">
        <v>677.2</v>
      </c>
      <c r="J226" s="36">
        <v>690.89999999999986</v>
      </c>
      <c r="K226" s="31">
        <v>663.5</v>
      </c>
      <c r="L226" s="31">
        <v>641.20000000000005</v>
      </c>
      <c r="M226" s="31">
        <v>5.4214000000000002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62.8</v>
      </c>
      <c r="D227" s="36">
        <v>62.966666666666661</v>
      </c>
      <c r="E227" s="36">
        <v>61.883333333333326</v>
      </c>
      <c r="F227" s="36">
        <v>60.966666666666661</v>
      </c>
      <c r="G227" s="36">
        <v>59.883333333333326</v>
      </c>
      <c r="H227" s="36">
        <v>63.883333333333326</v>
      </c>
      <c r="I227" s="36">
        <v>64.966666666666654</v>
      </c>
      <c r="J227" s="36">
        <v>65.883333333333326</v>
      </c>
      <c r="K227" s="31">
        <v>64.05</v>
      </c>
      <c r="L227" s="31">
        <v>62.05</v>
      </c>
      <c r="M227" s="31">
        <v>43.267749999999999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84.65</v>
      </c>
      <c r="D228" s="36">
        <v>84.300000000000011</v>
      </c>
      <c r="E228" s="36">
        <v>83.65000000000002</v>
      </c>
      <c r="F228" s="36">
        <v>82.65</v>
      </c>
      <c r="G228" s="36">
        <v>82.000000000000014</v>
      </c>
      <c r="H228" s="36">
        <v>85.300000000000026</v>
      </c>
      <c r="I228" s="36">
        <v>85.95</v>
      </c>
      <c r="J228" s="36">
        <v>86.950000000000031</v>
      </c>
      <c r="K228" s="31">
        <v>84.95</v>
      </c>
      <c r="L228" s="31">
        <v>83.3</v>
      </c>
      <c r="M228" s="31">
        <v>161.90085999999999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116.15</v>
      </c>
      <c r="D229" s="36">
        <v>116.10000000000001</v>
      </c>
      <c r="E229" s="36">
        <v>115.45000000000002</v>
      </c>
      <c r="F229" s="36">
        <v>114.75000000000001</v>
      </c>
      <c r="G229" s="36">
        <v>114.10000000000002</v>
      </c>
      <c r="H229" s="36">
        <v>116.80000000000001</v>
      </c>
      <c r="I229" s="36">
        <v>117.45000000000002</v>
      </c>
      <c r="J229" s="36">
        <v>118.15</v>
      </c>
      <c r="K229" s="31">
        <v>116.75</v>
      </c>
      <c r="L229" s="31">
        <v>115.4</v>
      </c>
      <c r="M229" s="31">
        <v>28.710940000000001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856.6</v>
      </c>
      <c r="D230" s="36">
        <v>861.56666666666661</v>
      </c>
      <c r="E230" s="36">
        <v>848.13333333333321</v>
      </c>
      <c r="F230" s="36">
        <v>839.66666666666663</v>
      </c>
      <c r="G230" s="36">
        <v>826.23333333333323</v>
      </c>
      <c r="H230" s="36">
        <v>870.03333333333319</v>
      </c>
      <c r="I230" s="36">
        <v>883.46666666666658</v>
      </c>
      <c r="J230" s="36">
        <v>891.93333333333317</v>
      </c>
      <c r="K230" s="31">
        <v>875</v>
      </c>
      <c r="L230" s="31">
        <v>853.1</v>
      </c>
      <c r="M230" s="31">
        <v>0.14349000000000001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617.95000000000005</v>
      </c>
      <c r="D231" s="36">
        <v>615.7833333333333</v>
      </c>
      <c r="E231" s="36">
        <v>609.16666666666663</v>
      </c>
      <c r="F231" s="36">
        <v>600.38333333333333</v>
      </c>
      <c r="G231" s="36">
        <v>593.76666666666665</v>
      </c>
      <c r="H231" s="36">
        <v>624.56666666666661</v>
      </c>
      <c r="I231" s="36">
        <v>631.18333333333339</v>
      </c>
      <c r="J231" s="36">
        <v>639.96666666666658</v>
      </c>
      <c r="K231" s="31">
        <v>622.4</v>
      </c>
      <c r="L231" s="31">
        <v>607</v>
      </c>
      <c r="M231" s="31">
        <v>1.58497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212.55</v>
      </c>
      <c r="D232" s="36">
        <v>213.36666666666667</v>
      </c>
      <c r="E232" s="36">
        <v>211.23333333333335</v>
      </c>
      <c r="F232" s="36">
        <v>209.91666666666669</v>
      </c>
      <c r="G232" s="36">
        <v>207.78333333333336</v>
      </c>
      <c r="H232" s="36">
        <v>214.68333333333334</v>
      </c>
      <c r="I232" s="36">
        <v>216.81666666666666</v>
      </c>
      <c r="J232" s="36">
        <v>218.13333333333333</v>
      </c>
      <c r="K232" s="31">
        <v>215.5</v>
      </c>
      <c r="L232" s="31">
        <v>212.05</v>
      </c>
      <c r="M232" s="31">
        <v>8.7749199999999998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168.85</v>
      </c>
      <c r="D233" s="36">
        <v>170.36666666666667</v>
      </c>
      <c r="E233" s="36">
        <v>166.48333333333335</v>
      </c>
      <c r="F233" s="36">
        <v>164.11666666666667</v>
      </c>
      <c r="G233" s="36">
        <v>160.23333333333335</v>
      </c>
      <c r="H233" s="36">
        <v>172.73333333333335</v>
      </c>
      <c r="I233" s="36">
        <v>176.61666666666667</v>
      </c>
      <c r="J233" s="36">
        <v>178.98333333333335</v>
      </c>
      <c r="K233" s="31">
        <v>174.25</v>
      </c>
      <c r="L233" s="31">
        <v>168</v>
      </c>
      <c r="M233" s="31">
        <v>53.450899999999997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80.8</v>
      </c>
      <c r="D234" s="36">
        <v>81.45</v>
      </c>
      <c r="E234" s="36">
        <v>78.95</v>
      </c>
      <c r="F234" s="36">
        <v>77.099999999999994</v>
      </c>
      <c r="G234" s="36">
        <v>74.599999999999994</v>
      </c>
      <c r="H234" s="36">
        <v>83.300000000000011</v>
      </c>
      <c r="I234" s="36">
        <v>85.800000000000011</v>
      </c>
      <c r="J234" s="36">
        <v>87.65000000000002</v>
      </c>
      <c r="K234" s="31">
        <v>83.95</v>
      </c>
      <c r="L234" s="31">
        <v>79.599999999999994</v>
      </c>
      <c r="M234" s="31">
        <v>150.25785999999999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2621.5</v>
      </c>
      <c r="D235" s="36">
        <v>2632.8333333333335</v>
      </c>
      <c r="E235" s="36">
        <v>2576.166666666667</v>
      </c>
      <c r="F235" s="36">
        <v>2530.8333333333335</v>
      </c>
      <c r="G235" s="36">
        <v>2474.166666666667</v>
      </c>
      <c r="H235" s="36">
        <v>2678.166666666667</v>
      </c>
      <c r="I235" s="36">
        <v>2734.8333333333339</v>
      </c>
      <c r="J235" s="36">
        <v>2780.166666666667</v>
      </c>
      <c r="K235" s="31">
        <v>2689.5</v>
      </c>
      <c r="L235" s="31">
        <v>2587.5</v>
      </c>
      <c r="M235" s="31">
        <v>2.40863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418.8</v>
      </c>
      <c r="D236" s="36">
        <v>421.40000000000003</v>
      </c>
      <c r="E236" s="36">
        <v>415.60000000000008</v>
      </c>
      <c r="F236" s="36">
        <v>412.40000000000003</v>
      </c>
      <c r="G236" s="36">
        <v>406.60000000000008</v>
      </c>
      <c r="H236" s="36">
        <v>424.60000000000008</v>
      </c>
      <c r="I236" s="36">
        <v>430.40000000000003</v>
      </c>
      <c r="J236" s="36">
        <v>433.60000000000008</v>
      </c>
      <c r="K236" s="31">
        <v>427.2</v>
      </c>
      <c r="L236" s="31">
        <v>418.2</v>
      </c>
      <c r="M236" s="31">
        <v>4.8170099999999998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131.15</v>
      </c>
      <c r="D237" s="36">
        <v>131.75</v>
      </c>
      <c r="E237" s="36">
        <v>130.4</v>
      </c>
      <c r="F237" s="36">
        <v>129.65</v>
      </c>
      <c r="G237" s="36">
        <v>128.30000000000001</v>
      </c>
      <c r="H237" s="36">
        <v>132.5</v>
      </c>
      <c r="I237" s="36">
        <v>133.85000000000002</v>
      </c>
      <c r="J237" s="36">
        <v>134.6</v>
      </c>
      <c r="K237" s="31">
        <v>133.1</v>
      </c>
      <c r="L237" s="31">
        <v>131</v>
      </c>
      <c r="M237" s="31">
        <v>22.888780000000001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405.45</v>
      </c>
      <c r="D238" s="36">
        <v>405.29999999999995</v>
      </c>
      <c r="E238" s="36">
        <v>403.69999999999993</v>
      </c>
      <c r="F238" s="36">
        <v>401.95</v>
      </c>
      <c r="G238" s="36">
        <v>400.34999999999997</v>
      </c>
      <c r="H238" s="36">
        <v>407.0499999999999</v>
      </c>
      <c r="I238" s="36">
        <v>408.64999999999992</v>
      </c>
      <c r="J238" s="36">
        <v>410.39999999999986</v>
      </c>
      <c r="K238" s="31">
        <v>406.9</v>
      </c>
      <c r="L238" s="31">
        <v>403.55</v>
      </c>
      <c r="M238" s="31">
        <v>21.536950000000001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102.95</v>
      </c>
      <c r="D239" s="36">
        <v>103.31666666666666</v>
      </c>
      <c r="E239" s="36">
        <v>102.13333333333333</v>
      </c>
      <c r="F239" s="36">
        <v>101.31666666666666</v>
      </c>
      <c r="G239" s="36">
        <v>100.13333333333333</v>
      </c>
      <c r="H239" s="36">
        <v>104.13333333333333</v>
      </c>
      <c r="I239" s="36">
        <v>105.31666666666666</v>
      </c>
      <c r="J239" s="36">
        <v>106.13333333333333</v>
      </c>
      <c r="K239" s="31">
        <v>104.5</v>
      </c>
      <c r="L239" s="31">
        <v>102.5</v>
      </c>
      <c r="M239" s="31">
        <v>320.91127999999998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39.65</v>
      </c>
      <c r="D240" s="36">
        <v>39.68333333333333</v>
      </c>
      <c r="E240" s="36">
        <v>39.416666666666657</v>
      </c>
      <c r="F240" s="36">
        <v>39.18333333333333</v>
      </c>
      <c r="G240" s="36">
        <v>38.916666666666657</v>
      </c>
      <c r="H240" s="36">
        <v>39.916666666666657</v>
      </c>
      <c r="I240" s="36">
        <v>40.183333333333323</v>
      </c>
      <c r="J240" s="36">
        <v>40.416666666666657</v>
      </c>
      <c r="K240" s="31">
        <v>39.950000000000003</v>
      </c>
      <c r="L240" s="31">
        <v>39.450000000000003</v>
      </c>
      <c r="M240" s="31">
        <v>121.07464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670.55</v>
      </c>
      <c r="D241" s="36">
        <v>671.61666666666667</v>
      </c>
      <c r="E241" s="36">
        <v>663.33333333333337</v>
      </c>
      <c r="F241" s="36">
        <v>656.11666666666667</v>
      </c>
      <c r="G241" s="36">
        <v>647.83333333333337</v>
      </c>
      <c r="H241" s="36">
        <v>678.83333333333337</v>
      </c>
      <c r="I241" s="36">
        <v>687.11666666666667</v>
      </c>
      <c r="J241" s="36">
        <v>694.33333333333337</v>
      </c>
      <c r="K241" s="31">
        <v>679.9</v>
      </c>
      <c r="L241" s="31">
        <v>664.4</v>
      </c>
      <c r="M241" s="31">
        <v>17.85791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74.599999999999994</v>
      </c>
      <c r="D242" s="36">
        <v>75.2</v>
      </c>
      <c r="E242" s="36">
        <v>73.5</v>
      </c>
      <c r="F242" s="36">
        <v>72.399999999999991</v>
      </c>
      <c r="G242" s="36">
        <v>70.699999999999989</v>
      </c>
      <c r="H242" s="36">
        <v>76.300000000000011</v>
      </c>
      <c r="I242" s="36">
        <v>78.000000000000028</v>
      </c>
      <c r="J242" s="36">
        <v>79.100000000000023</v>
      </c>
      <c r="K242" s="31">
        <v>76.900000000000006</v>
      </c>
      <c r="L242" s="31">
        <v>74.099999999999994</v>
      </c>
      <c r="M242" s="31">
        <v>352.23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1467.95</v>
      </c>
      <c r="D243" s="36">
        <v>1459.5166666666664</v>
      </c>
      <c r="E243" s="36">
        <v>1434.0333333333328</v>
      </c>
      <c r="F243" s="36">
        <v>1400.1166666666663</v>
      </c>
      <c r="G243" s="36">
        <v>1374.6333333333328</v>
      </c>
      <c r="H243" s="36">
        <v>1493.4333333333329</v>
      </c>
      <c r="I243" s="36">
        <v>1518.9166666666665</v>
      </c>
      <c r="J243" s="36">
        <v>1552.833333333333</v>
      </c>
      <c r="K243" s="31">
        <v>1485</v>
      </c>
      <c r="L243" s="31">
        <v>1425.6</v>
      </c>
      <c r="M243" s="31">
        <v>2.1970100000000001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395.05</v>
      </c>
      <c r="D244" s="36">
        <v>394.5</v>
      </c>
      <c r="E244" s="36">
        <v>391.15</v>
      </c>
      <c r="F244" s="36">
        <v>387.25</v>
      </c>
      <c r="G244" s="36">
        <v>383.9</v>
      </c>
      <c r="H244" s="36">
        <v>398.4</v>
      </c>
      <c r="I244" s="36">
        <v>401.75</v>
      </c>
      <c r="J244" s="36">
        <v>405.65</v>
      </c>
      <c r="K244" s="31">
        <v>397.85</v>
      </c>
      <c r="L244" s="31">
        <v>390.6</v>
      </c>
      <c r="M244" s="31">
        <v>18.563179999999999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183.85</v>
      </c>
      <c r="D245" s="36">
        <v>184.71666666666667</v>
      </c>
      <c r="E245" s="36">
        <v>182.63333333333333</v>
      </c>
      <c r="F245" s="36">
        <v>181.41666666666666</v>
      </c>
      <c r="G245" s="36">
        <v>179.33333333333331</v>
      </c>
      <c r="H245" s="36">
        <v>185.93333333333334</v>
      </c>
      <c r="I245" s="36">
        <v>188.01666666666665</v>
      </c>
      <c r="J245" s="36">
        <v>189.23333333333335</v>
      </c>
      <c r="K245" s="31">
        <v>186.8</v>
      </c>
      <c r="L245" s="31">
        <v>183.5</v>
      </c>
      <c r="M245" s="31">
        <v>36.967880000000001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1507.35</v>
      </c>
      <c r="D246" s="36">
        <v>1502.8333333333333</v>
      </c>
      <c r="E246" s="36">
        <v>1489.3666666666666</v>
      </c>
      <c r="F246" s="36">
        <v>1471.3833333333332</v>
      </c>
      <c r="G246" s="36">
        <v>1457.9166666666665</v>
      </c>
      <c r="H246" s="36">
        <v>1520.8166666666666</v>
      </c>
      <c r="I246" s="36">
        <v>1534.2833333333333</v>
      </c>
      <c r="J246" s="36">
        <v>1552.2666666666667</v>
      </c>
      <c r="K246" s="31">
        <v>1516.3</v>
      </c>
      <c r="L246" s="31">
        <v>1484.85</v>
      </c>
      <c r="M246" s="31">
        <v>32.077210000000001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20.05</v>
      </c>
      <c r="D247" s="36">
        <v>20.100000000000001</v>
      </c>
      <c r="E247" s="36">
        <v>19.850000000000001</v>
      </c>
      <c r="F247" s="36">
        <v>19.649999999999999</v>
      </c>
      <c r="G247" s="36">
        <v>19.399999999999999</v>
      </c>
      <c r="H247" s="36">
        <v>20.300000000000004</v>
      </c>
      <c r="I247" s="36">
        <v>20.550000000000004</v>
      </c>
      <c r="J247" s="36">
        <v>20.750000000000007</v>
      </c>
      <c r="K247" s="31">
        <v>20.350000000000001</v>
      </c>
      <c r="L247" s="31">
        <v>19.899999999999999</v>
      </c>
      <c r="M247" s="31">
        <v>187.42479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4569.1000000000004</v>
      </c>
      <c r="D248" s="36">
        <v>4542.6833333333334</v>
      </c>
      <c r="E248" s="36">
        <v>4482.5166666666664</v>
      </c>
      <c r="F248" s="36">
        <v>4395.9333333333334</v>
      </c>
      <c r="G248" s="36">
        <v>4335.7666666666664</v>
      </c>
      <c r="H248" s="36">
        <v>4629.2666666666664</v>
      </c>
      <c r="I248" s="36">
        <v>4689.4333333333325</v>
      </c>
      <c r="J248" s="36">
        <v>4776.0166666666664</v>
      </c>
      <c r="K248" s="31">
        <v>4602.8500000000004</v>
      </c>
      <c r="L248" s="31">
        <v>4456.1000000000004</v>
      </c>
      <c r="M248" s="31">
        <v>3.76261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1374.8</v>
      </c>
      <c r="D249" s="36">
        <v>1380.7833333333335</v>
      </c>
      <c r="E249" s="36">
        <v>1364.0666666666671</v>
      </c>
      <c r="F249" s="36">
        <v>1353.3333333333335</v>
      </c>
      <c r="G249" s="36">
        <v>1336.616666666667</v>
      </c>
      <c r="H249" s="36">
        <v>1391.5166666666671</v>
      </c>
      <c r="I249" s="36">
        <v>1408.2333333333338</v>
      </c>
      <c r="J249" s="36">
        <v>1418.9666666666672</v>
      </c>
      <c r="K249" s="31">
        <v>1397.5</v>
      </c>
      <c r="L249" s="31">
        <v>1370.05</v>
      </c>
      <c r="M249" s="31">
        <v>54.980510000000002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2975.95</v>
      </c>
      <c r="D250" s="36">
        <v>2983.6666666666665</v>
      </c>
      <c r="E250" s="36">
        <v>2942.333333333333</v>
      </c>
      <c r="F250" s="36">
        <v>2908.7166666666667</v>
      </c>
      <c r="G250" s="36">
        <v>2867.3833333333332</v>
      </c>
      <c r="H250" s="36">
        <v>3017.2833333333328</v>
      </c>
      <c r="I250" s="36">
        <v>3058.6166666666659</v>
      </c>
      <c r="J250" s="36">
        <v>3092.2333333333327</v>
      </c>
      <c r="K250" s="31">
        <v>3025</v>
      </c>
      <c r="L250" s="31">
        <v>2950.05</v>
      </c>
      <c r="M250" s="31">
        <v>0.33856999999999998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665.3</v>
      </c>
      <c r="D251" s="36">
        <v>670.43333333333328</v>
      </c>
      <c r="E251" s="36">
        <v>656.86666666666656</v>
      </c>
      <c r="F251" s="36">
        <v>648.43333333333328</v>
      </c>
      <c r="G251" s="36">
        <v>634.86666666666656</v>
      </c>
      <c r="H251" s="36">
        <v>678.86666666666656</v>
      </c>
      <c r="I251" s="36">
        <v>692.43333333333339</v>
      </c>
      <c r="J251" s="36">
        <v>700.86666666666656</v>
      </c>
      <c r="K251" s="31">
        <v>684</v>
      </c>
      <c r="L251" s="31">
        <v>662</v>
      </c>
      <c r="M251" s="31">
        <v>4.9979699999999996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2580.4</v>
      </c>
      <c r="D252" s="36">
        <v>2587.0166666666669</v>
      </c>
      <c r="E252" s="36">
        <v>2565.0833333333339</v>
      </c>
      <c r="F252" s="36">
        <v>2549.7666666666669</v>
      </c>
      <c r="G252" s="36">
        <v>2527.8333333333339</v>
      </c>
      <c r="H252" s="36">
        <v>2602.3333333333339</v>
      </c>
      <c r="I252" s="36">
        <v>2624.2666666666673</v>
      </c>
      <c r="J252" s="36">
        <v>2639.5833333333339</v>
      </c>
      <c r="K252" s="31">
        <v>2608.9499999999998</v>
      </c>
      <c r="L252" s="31">
        <v>2571.6999999999998</v>
      </c>
      <c r="M252" s="31">
        <v>3.8055099999999999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1046.4000000000001</v>
      </c>
      <c r="D253" s="36">
        <v>1049.1666666666667</v>
      </c>
      <c r="E253" s="36">
        <v>1039.4333333333334</v>
      </c>
      <c r="F253" s="36">
        <v>1032.4666666666667</v>
      </c>
      <c r="G253" s="36">
        <v>1022.7333333333333</v>
      </c>
      <c r="H253" s="36">
        <v>1056.1333333333334</v>
      </c>
      <c r="I253" s="36">
        <v>1065.8666666666666</v>
      </c>
      <c r="J253" s="36">
        <v>1072.8333333333335</v>
      </c>
      <c r="K253" s="31">
        <v>1058.9000000000001</v>
      </c>
      <c r="L253" s="31">
        <v>1042.2</v>
      </c>
      <c r="M253" s="31">
        <v>3.09979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35.4</v>
      </c>
      <c r="D254" s="36">
        <v>35.633333333333333</v>
      </c>
      <c r="E254" s="36">
        <v>34.816666666666663</v>
      </c>
      <c r="F254" s="36">
        <v>34.233333333333327</v>
      </c>
      <c r="G254" s="36">
        <v>33.416666666666657</v>
      </c>
      <c r="H254" s="36">
        <v>36.216666666666669</v>
      </c>
      <c r="I254" s="36">
        <v>37.033333333333346</v>
      </c>
      <c r="J254" s="36">
        <v>37.616666666666674</v>
      </c>
      <c r="K254" s="31">
        <v>36.450000000000003</v>
      </c>
      <c r="L254" s="31">
        <v>35.049999999999997</v>
      </c>
      <c r="M254" s="31">
        <v>451.86750999999998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434.4</v>
      </c>
      <c r="D255" s="36">
        <v>435.43333333333334</v>
      </c>
      <c r="E255" s="36">
        <v>432.86666666666667</v>
      </c>
      <c r="F255" s="36">
        <v>431.33333333333331</v>
      </c>
      <c r="G255" s="36">
        <v>428.76666666666665</v>
      </c>
      <c r="H255" s="36">
        <v>436.9666666666667</v>
      </c>
      <c r="I255" s="36">
        <v>439.53333333333342</v>
      </c>
      <c r="J255" s="36">
        <v>441.06666666666672</v>
      </c>
      <c r="K255" s="31">
        <v>438</v>
      </c>
      <c r="L255" s="31">
        <v>433.9</v>
      </c>
      <c r="M255" s="31">
        <v>77.857669999999999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261.7</v>
      </c>
      <c r="D256" s="36">
        <v>259.93333333333334</v>
      </c>
      <c r="E256" s="36">
        <v>246.76666666666665</v>
      </c>
      <c r="F256" s="36">
        <v>231.83333333333331</v>
      </c>
      <c r="G256" s="36">
        <v>218.66666666666663</v>
      </c>
      <c r="H256" s="36">
        <v>274.86666666666667</v>
      </c>
      <c r="I256" s="36">
        <v>288.0333333333333</v>
      </c>
      <c r="J256" s="36">
        <v>302.9666666666667</v>
      </c>
      <c r="K256" s="31">
        <v>273.10000000000002</v>
      </c>
      <c r="L256" s="31">
        <v>245</v>
      </c>
      <c r="M256" s="31">
        <v>13.036429999999999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1503.3</v>
      </c>
      <c r="D257" s="36">
        <v>1506.95</v>
      </c>
      <c r="E257" s="36">
        <v>1477.65</v>
      </c>
      <c r="F257" s="36">
        <v>1452</v>
      </c>
      <c r="G257" s="36">
        <v>1422.7</v>
      </c>
      <c r="H257" s="36">
        <v>1532.6000000000001</v>
      </c>
      <c r="I257" s="36">
        <v>1561.8999999999999</v>
      </c>
      <c r="J257" s="36">
        <v>1587.5500000000002</v>
      </c>
      <c r="K257" s="31">
        <v>1536.25</v>
      </c>
      <c r="L257" s="31">
        <v>1481.3</v>
      </c>
      <c r="M257" s="31">
        <v>4.3029099999999998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3390.4</v>
      </c>
      <c r="D258" s="36">
        <v>3408.65</v>
      </c>
      <c r="E258" s="36">
        <v>3338.3</v>
      </c>
      <c r="F258" s="36">
        <v>3286.2000000000003</v>
      </c>
      <c r="G258" s="36">
        <v>3215.8500000000004</v>
      </c>
      <c r="H258" s="36">
        <v>3460.75</v>
      </c>
      <c r="I258" s="36">
        <v>3531.0999999999995</v>
      </c>
      <c r="J258" s="36">
        <v>3583.2</v>
      </c>
      <c r="K258" s="31">
        <v>3479</v>
      </c>
      <c r="L258" s="31">
        <v>3356.55</v>
      </c>
      <c r="M258" s="31">
        <v>3.4757699999999998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112.2</v>
      </c>
      <c r="D259" s="36">
        <v>112.56666666666666</v>
      </c>
      <c r="E259" s="36">
        <v>111.33333333333333</v>
      </c>
      <c r="F259" s="36">
        <v>110.46666666666667</v>
      </c>
      <c r="G259" s="36">
        <v>109.23333333333333</v>
      </c>
      <c r="H259" s="36">
        <v>113.43333333333332</v>
      </c>
      <c r="I259" s="36">
        <v>114.66666666666667</v>
      </c>
      <c r="J259" s="36">
        <v>115.53333333333332</v>
      </c>
      <c r="K259" s="31">
        <v>113.8</v>
      </c>
      <c r="L259" s="31">
        <v>111.7</v>
      </c>
      <c r="M259" s="31">
        <v>6.6239800000000004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1207.05</v>
      </c>
      <c r="D260" s="36">
        <v>1214.0833333333333</v>
      </c>
      <c r="E260" s="36">
        <v>1196.0666666666666</v>
      </c>
      <c r="F260" s="36">
        <v>1185.0833333333333</v>
      </c>
      <c r="G260" s="36">
        <v>1167.0666666666666</v>
      </c>
      <c r="H260" s="36">
        <v>1225.0666666666666</v>
      </c>
      <c r="I260" s="36">
        <v>1243.0833333333335</v>
      </c>
      <c r="J260" s="36">
        <v>1254.0666666666666</v>
      </c>
      <c r="K260" s="31">
        <v>1232.0999999999999</v>
      </c>
      <c r="L260" s="31">
        <v>1203.0999999999999</v>
      </c>
      <c r="M260" s="31">
        <v>0.18901000000000001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460.2</v>
      </c>
      <c r="D261" s="36">
        <v>464.2833333333333</v>
      </c>
      <c r="E261" s="36">
        <v>450.91666666666663</v>
      </c>
      <c r="F261" s="36">
        <v>441.63333333333333</v>
      </c>
      <c r="G261" s="36">
        <v>428.26666666666665</v>
      </c>
      <c r="H261" s="36">
        <v>473.56666666666661</v>
      </c>
      <c r="I261" s="36">
        <v>486.93333333333328</v>
      </c>
      <c r="J261" s="36">
        <v>496.21666666666658</v>
      </c>
      <c r="K261" s="31">
        <v>477.65</v>
      </c>
      <c r="L261" s="31">
        <v>455</v>
      </c>
      <c r="M261" s="31">
        <v>11.96959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624.70000000000005</v>
      </c>
      <c r="D262" s="36">
        <v>626.88333333333333</v>
      </c>
      <c r="E262" s="36">
        <v>620.2166666666667</v>
      </c>
      <c r="F262" s="36">
        <v>615.73333333333335</v>
      </c>
      <c r="G262" s="36">
        <v>609.06666666666672</v>
      </c>
      <c r="H262" s="36">
        <v>631.36666666666667</v>
      </c>
      <c r="I262" s="36">
        <v>638.03333333333342</v>
      </c>
      <c r="J262" s="36">
        <v>642.51666666666665</v>
      </c>
      <c r="K262" s="31">
        <v>633.54999999999995</v>
      </c>
      <c r="L262" s="31">
        <v>622.4</v>
      </c>
      <c r="M262" s="31">
        <v>16.577459999999999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334.45</v>
      </c>
      <c r="D263" s="36">
        <v>336.40000000000003</v>
      </c>
      <c r="E263" s="36">
        <v>330.05000000000007</v>
      </c>
      <c r="F263" s="36">
        <v>325.65000000000003</v>
      </c>
      <c r="G263" s="36">
        <v>319.30000000000007</v>
      </c>
      <c r="H263" s="36">
        <v>340.80000000000007</v>
      </c>
      <c r="I263" s="36">
        <v>347.15000000000009</v>
      </c>
      <c r="J263" s="36">
        <v>351.55000000000007</v>
      </c>
      <c r="K263" s="31">
        <v>342.75</v>
      </c>
      <c r="L263" s="31">
        <v>332</v>
      </c>
      <c r="M263" s="31">
        <v>0.76948000000000005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780.3</v>
      </c>
      <c r="D264" s="36">
        <v>774.1</v>
      </c>
      <c r="E264" s="36">
        <v>762.2</v>
      </c>
      <c r="F264" s="36">
        <v>744.1</v>
      </c>
      <c r="G264" s="36">
        <v>732.2</v>
      </c>
      <c r="H264" s="36">
        <v>792.2</v>
      </c>
      <c r="I264" s="36">
        <v>804.09999999999991</v>
      </c>
      <c r="J264" s="36">
        <v>822.2</v>
      </c>
      <c r="K264" s="31">
        <v>786</v>
      </c>
      <c r="L264" s="31">
        <v>756</v>
      </c>
      <c r="M264" s="31">
        <v>4.2770700000000001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372.65</v>
      </c>
      <c r="D265" s="36">
        <v>371.59999999999997</v>
      </c>
      <c r="E265" s="36">
        <v>368.59999999999991</v>
      </c>
      <c r="F265" s="36">
        <v>364.54999999999995</v>
      </c>
      <c r="G265" s="36">
        <v>361.5499999999999</v>
      </c>
      <c r="H265" s="36">
        <v>375.64999999999992</v>
      </c>
      <c r="I265" s="36">
        <v>378.65000000000003</v>
      </c>
      <c r="J265" s="36">
        <v>382.69999999999993</v>
      </c>
      <c r="K265" s="31">
        <v>374.6</v>
      </c>
      <c r="L265" s="31">
        <v>367.55</v>
      </c>
      <c r="M265" s="31">
        <v>6.4652900000000004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81.7</v>
      </c>
      <c r="D266" s="36">
        <v>82.533333333333346</v>
      </c>
      <c r="E266" s="36">
        <v>80.466666666666697</v>
      </c>
      <c r="F266" s="36">
        <v>79.233333333333348</v>
      </c>
      <c r="G266" s="36">
        <v>77.1666666666667</v>
      </c>
      <c r="H266" s="36">
        <v>83.766666666666694</v>
      </c>
      <c r="I266" s="36">
        <v>85.833333333333329</v>
      </c>
      <c r="J266" s="36">
        <v>87.066666666666691</v>
      </c>
      <c r="K266" s="31">
        <v>84.6</v>
      </c>
      <c r="L266" s="31">
        <v>81.3</v>
      </c>
      <c r="M266" s="31">
        <v>29.560849999999999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384.7</v>
      </c>
      <c r="D267" s="36">
        <v>386.0333333333333</v>
      </c>
      <c r="E267" s="36">
        <v>381.66666666666663</v>
      </c>
      <c r="F267" s="36">
        <v>378.63333333333333</v>
      </c>
      <c r="G267" s="36">
        <v>374.26666666666665</v>
      </c>
      <c r="H267" s="36">
        <v>389.06666666666661</v>
      </c>
      <c r="I267" s="36">
        <v>393.43333333333328</v>
      </c>
      <c r="J267" s="36">
        <v>396.46666666666658</v>
      </c>
      <c r="K267" s="31">
        <v>390.4</v>
      </c>
      <c r="L267" s="31">
        <v>383</v>
      </c>
      <c r="M267" s="31">
        <v>13.03012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750.85</v>
      </c>
      <c r="D268" s="36">
        <v>753.26666666666677</v>
      </c>
      <c r="E268" s="36">
        <v>746.63333333333355</v>
      </c>
      <c r="F268" s="36">
        <v>742.41666666666674</v>
      </c>
      <c r="G268" s="36">
        <v>735.78333333333353</v>
      </c>
      <c r="H268" s="36">
        <v>757.48333333333358</v>
      </c>
      <c r="I268" s="36">
        <v>764.11666666666679</v>
      </c>
      <c r="J268" s="36">
        <v>768.3333333333336</v>
      </c>
      <c r="K268" s="31">
        <v>759.9</v>
      </c>
      <c r="L268" s="31">
        <v>749.05</v>
      </c>
      <c r="M268" s="31">
        <v>25.793500000000002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505.75</v>
      </c>
      <c r="D269" s="36">
        <v>506.58333333333331</v>
      </c>
      <c r="E269" s="36">
        <v>503.16666666666663</v>
      </c>
      <c r="F269" s="36">
        <v>500.58333333333331</v>
      </c>
      <c r="G269" s="36">
        <v>497.16666666666663</v>
      </c>
      <c r="H269" s="36">
        <v>509.16666666666663</v>
      </c>
      <c r="I269" s="36">
        <v>512.58333333333326</v>
      </c>
      <c r="J269" s="36">
        <v>515.16666666666663</v>
      </c>
      <c r="K269" s="31">
        <v>510</v>
      </c>
      <c r="L269" s="31">
        <v>504</v>
      </c>
      <c r="M269" s="31">
        <v>5.3640100000000004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416</v>
      </c>
      <c r="D270" s="36">
        <v>417.8</v>
      </c>
      <c r="E270" s="36">
        <v>413</v>
      </c>
      <c r="F270" s="36">
        <v>410</v>
      </c>
      <c r="G270" s="36">
        <v>405.2</v>
      </c>
      <c r="H270" s="36">
        <v>420.8</v>
      </c>
      <c r="I270" s="36">
        <v>425.60000000000008</v>
      </c>
      <c r="J270" s="36">
        <v>428.6</v>
      </c>
      <c r="K270" s="31">
        <v>422.6</v>
      </c>
      <c r="L270" s="31">
        <v>414.8</v>
      </c>
      <c r="M270" s="31">
        <v>1.0549900000000001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401.85</v>
      </c>
      <c r="D271" s="36">
        <v>399.15000000000003</v>
      </c>
      <c r="E271" s="36">
        <v>395.70000000000005</v>
      </c>
      <c r="F271" s="36">
        <v>389.55</v>
      </c>
      <c r="G271" s="36">
        <v>386.1</v>
      </c>
      <c r="H271" s="36">
        <v>405.30000000000007</v>
      </c>
      <c r="I271" s="36">
        <v>408.75</v>
      </c>
      <c r="J271" s="36">
        <v>414.90000000000009</v>
      </c>
      <c r="K271" s="31">
        <v>402.6</v>
      </c>
      <c r="L271" s="31">
        <v>393</v>
      </c>
      <c r="M271" s="31">
        <v>2.9226899999999998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707.6</v>
      </c>
      <c r="D272" s="36">
        <v>710.4666666666667</v>
      </c>
      <c r="E272" s="36">
        <v>702.03333333333342</v>
      </c>
      <c r="F272" s="36">
        <v>696.4666666666667</v>
      </c>
      <c r="G272" s="36">
        <v>688.03333333333342</v>
      </c>
      <c r="H272" s="36">
        <v>716.03333333333342</v>
      </c>
      <c r="I272" s="36">
        <v>724.46666666666681</v>
      </c>
      <c r="J272" s="36">
        <v>730.03333333333342</v>
      </c>
      <c r="K272" s="31">
        <v>718.9</v>
      </c>
      <c r="L272" s="31">
        <v>704.9</v>
      </c>
      <c r="M272" s="31">
        <v>0.80908000000000002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416.55</v>
      </c>
      <c r="D273" s="36">
        <v>418.15000000000003</v>
      </c>
      <c r="E273" s="36">
        <v>411.60000000000008</v>
      </c>
      <c r="F273" s="36">
        <v>406.65000000000003</v>
      </c>
      <c r="G273" s="36">
        <v>400.10000000000008</v>
      </c>
      <c r="H273" s="36">
        <v>423.10000000000008</v>
      </c>
      <c r="I273" s="36">
        <v>429.65000000000003</v>
      </c>
      <c r="J273" s="36">
        <v>434.60000000000008</v>
      </c>
      <c r="K273" s="31">
        <v>424.7</v>
      </c>
      <c r="L273" s="31">
        <v>413.2</v>
      </c>
      <c r="M273" s="31">
        <v>10.958539999999999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784.65</v>
      </c>
      <c r="D274" s="36">
        <v>784.88333333333321</v>
      </c>
      <c r="E274" s="36">
        <v>774.81666666666638</v>
      </c>
      <c r="F274" s="36">
        <v>764.98333333333312</v>
      </c>
      <c r="G274" s="36">
        <v>754.91666666666629</v>
      </c>
      <c r="H274" s="36">
        <v>794.71666666666647</v>
      </c>
      <c r="I274" s="36">
        <v>804.7833333333333</v>
      </c>
      <c r="J274" s="36">
        <v>814.61666666666656</v>
      </c>
      <c r="K274" s="31">
        <v>794.95</v>
      </c>
      <c r="L274" s="31">
        <v>775.05</v>
      </c>
      <c r="M274" s="31">
        <v>1.2470600000000001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1283.9000000000001</v>
      </c>
      <c r="D275" s="36">
        <v>1292.0333333333333</v>
      </c>
      <c r="E275" s="36">
        <v>1265.9666666666667</v>
      </c>
      <c r="F275" s="36">
        <v>1248.0333333333333</v>
      </c>
      <c r="G275" s="36">
        <v>1221.9666666666667</v>
      </c>
      <c r="H275" s="36">
        <v>1309.9666666666667</v>
      </c>
      <c r="I275" s="36">
        <v>1336.0333333333333</v>
      </c>
      <c r="J275" s="36">
        <v>1353.9666666666667</v>
      </c>
      <c r="K275" s="31">
        <v>1318.1</v>
      </c>
      <c r="L275" s="31">
        <v>1274.0999999999999</v>
      </c>
      <c r="M275" s="31">
        <v>1.7823800000000001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614.75</v>
      </c>
      <c r="D276" s="36">
        <v>612.16666666666663</v>
      </c>
      <c r="E276" s="36">
        <v>604.68333333333328</v>
      </c>
      <c r="F276" s="36">
        <v>594.61666666666667</v>
      </c>
      <c r="G276" s="36">
        <v>587.13333333333333</v>
      </c>
      <c r="H276" s="36">
        <v>622.23333333333323</v>
      </c>
      <c r="I276" s="36">
        <v>629.71666666666658</v>
      </c>
      <c r="J276" s="36">
        <v>639.78333333333319</v>
      </c>
      <c r="K276" s="31">
        <v>619.65</v>
      </c>
      <c r="L276" s="31">
        <v>602.1</v>
      </c>
      <c r="M276" s="31">
        <v>1.5435099999999999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336.1</v>
      </c>
      <c r="D277" s="36">
        <v>338.66666666666669</v>
      </c>
      <c r="E277" s="36">
        <v>318.18333333333339</v>
      </c>
      <c r="F277" s="36">
        <v>300.26666666666671</v>
      </c>
      <c r="G277" s="36">
        <v>279.78333333333342</v>
      </c>
      <c r="H277" s="36">
        <v>356.58333333333337</v>
      </c>
      <c r="I277" s="36">
        <v>377.06666666666661</v>
      </c>
      <c r="J277" s="36">
        <v>394.98333333333335</v>
      </c>
      <c r="K277" s="31">
        <v>359.15</v>
      </c>
      <c r="L277" s="31">
        <v>320.75</v>
      </c>
      <c r="M277" s="31">
        <v>78.251480000000001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304.60000000000002</v>
      </c>
      <c r="D278" s="36">
        <v>306.05</v>
      </c>
      <c r="E278" s="36">
        <v>301.45000000000005</v>
      </c>
      <c r="F278" s="36">
        <v>298.3</v>
      </c>
      <c r="G278" s="36">
        <v>293.70000000000005</v>
      </c>
      <c r="H278" s="36">
        <v>309.20000000000005</v>
      </c>
      <c r="I278" s="36">
        <v>313.80000000000007</v>
      </c>
      <c r="J278" s="36">
        <v>316.95000000000005</v>
      </c>
      <c r="K278" s="31">
        <v>310.64999999999998</v>
      </c>
      <c r="L278" s="31">
        <v>302.89999999999998</v>
      </c>
      <c r="M278" s="31">
        <v>2.4612099999999999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151.75</v>
      </c>
      <c r="D279" s="36">
        <v>151.29999999999998</v>
      </c>
      <c r="E279" s="36">
        <v>149.44999999999996</v>
      </c>
      <c r="F279" s="36">
        <v>147.14999999999998</v>
      </c>
      <c r="G279" s="36">
        <v>145.29999999999995</v>
      </c>
      <c r="H279" s="36">
        <v>153.59999999999997</v>
      </c>
      <c r="I279" s="36">
        <v>155.44999999999999</v>
      </c>
      <c r="J279" s="36">
        <v>157.74999999999997</v>
      </c>
      <c r="K279" s="31">
        <v>153.15</v>
      </c>
      <c r="L279" s="31">
        <v>149</v>
      </c>
      <c r="M279" s="31">
        <v>32.269269999999999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576</v>
      </c>
      <c r="D280" s="36">
        <v>570.66666666666663</v>
      </c>
      <c r="E280" s="36">
        <v>561.33333333333326</v>
      </c>
      <c r="F280" s="36">
        <v>546.66666666666663</v>
      </c>
      <c r="G280" s="36">
        <v>537.33333333333326</v>
      </c>
      <c r="H280" s="36">
        <v>585.33333333333326</v>
      </c>
      <c r="I280" s="36">
        <v>594.66666666666652</v>
      </c>
      <c r="J280" s="36">
        <v>609.33333333333326</v>
      </c>
      <c r="K280" s="31">
        <v>580</v>
      </c>
      <c r="L280" s="31">
        <v>556</v>
      </c>
      <c r="M280" s="31">
        <v>8.4457199999999997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2528.5</v>
      </c>
      <c r="D281" s="36">
        <v>2539.9666666666667</v>
      </c>
      <c r="E281" s="36">
        <v>2504.0333333333333</v>
      </c>
      <c r="F281" s="36">
        <v>2479.5666666666666</v>
      </c>
      <c r="G281" s="36">
        <v>2443.6333333333332</v>
      </c>
      <c r="H281" s="36">
        <v>2564.4333333333334</v>
      </c>
      <c r="I281" s="36">
        <v>2600.3666666666668</v>
      </c>
      <c r="J281" s="36">
        <v>2624.8333333333335</v>
      </c>
      <c r="K281" s="31">
        <v>2575.9</v>
      </c>
      <c r="L281" s="31">
        <v>2515.5</v>
      </c>
      <c r="M281" s="31">
        <v>1.14032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557.79999999999995</v>
      </c>
      <c r="D282" s="36">
        <v>554.26666666666677</v>
      </c>
      <c r="E282" s="36">
        <v>540.68333333333351</v>
      </c>
      <c r="F282" s="36">
        <v>523.56666666666672</v>
      </c>
      <c r="G282" s="36">
        <v>509.98333333333346</v>
      </c>
      <c r="H282" s="36">
        <v>571.38333333333355</v>
      </c>
      <c r="I282" s="36">
        <v>584.96666666666681</v>
      </c>
      <c r="J282" s="36">
        <v>602.0833333333336</v>
      </c>
      <c r="K282" s="31">
        <v>567.85</v>
      </c>
      <c r="L282" s="31">
        <v>537.15</v>
      </c>
      <c r="M282" s="31">
        <v>0.18198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509.3</v>
      </c>
      <c r="D283" s="36">
        <v>502.34999999999997</v>
      </c>
      <c r="E283" s="36">
        <v>482.24999999999989</v>
      </c>
      <c r="F283" s="36">
        <v>455.19999999999993</v>
      </c>
      <c r="G283" s="36">
        <v>435.09999999999985</v>
      </c>
      <c r="H283" s="36">
        <v>529.39999999999986</v>
      </c>
      <c r="I283" s="36">
        <v>549.5</v>
      </c>
      <c r="J283" s="36">
        <v>576.54999999999995</v>
      </c>
      <c r="K283" s="31">
        <v>522.45000000000005</v>
      </c>
      <c r="L283" s="31">
        <v>475.3</v>
      </c>
      <c r="M283" s="31">
        <v>23.981570000000001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263.10000000000002</v>
      </c>
      <c r="D284" s="36">
        <v>263.83333333333331</v>
      </c>
      <c r="E284" s="36">
        <v>259.46666666666664</v>
      </c>
      <c r="F284" s="36">
        <v>255.83333333333331</v>
      </c>
      <c r="G284" s="36">
        <v>251.46666666666664</v>
      </c>
      <c r="H284" s="36">
        <v>267.46666666666664</v>
      </c>
      <c r="I284" s="36">
        <v>271.83333333333331</v>
      </c>
      <c r="J284" s="36">
        <v>275.46666666666664</v>
      </c>
      <c r="K284" s="31">
        <v>268.2</v>
      </c>
      <c r="L284" s="31">
        <v>260.2</v>
      </c>
      <c r="M284" s="31">
        <v>7.81121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1744.95</v>
      </c>
      <c r="D285" s="36">
        <v>1746.9166666666667</v>
      </c>
      <c r="E285" s="36">
        <v>1737.1333333333334</v>
      </c>
      <c r="F285" s="36">
        <v>1729.3166666666666</v>
      </c>
      <c r="G285" s="36">
        <v>1719.5333333333333</v>
      </c>
      <c r="H285" s="36">
        <v>1754.7333333333336</v>
      </c>
      <c r="I285" s="36">
        <v>1764.5166666666669</v>
      </c>
      <c r="J285" s="36">
        <v>1772.3333333333337</v>
      </c>
      <c r="K285" s="31">
        <v>1756.7</v>
      </c>
      <c r="L285" s="31">
        <v>1739.1</v>
      </c>
      <c r="M285" s="31">
        <v>19.437110000000001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1314.7</v>
      </c>
      <c r="D286" s="36">
        <v>1322.2333333333333</v>
      </c>
      <c r="E286" s="36">
        <v>1301.4666666666667</v>
      </c>
      <c r="F286" s="36">
        <v>1288.2333333333333</v>
      </c>
      <c r="G286" s="36">
        <v>1267.4666666666667</v>
      </c>
      <c r="H286" s="36">
        <v>1335.4666666666667</v>
      </c>
      <c r="I286" s="36">
        <v>1356.2333333333336</v>
      </c>
      <c r="J286" s="36">
        <v>1369.4666666666667</v>
      </c>
      <c r="K286" s="31">
        <v>1343</v>
      </c>
      <c r="L286" s="31">
        <v>1309</v>
      </c>
      <c r="M286" s="31">
        <v>8.0810200000000005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353.9</v>
      </c>
      <c r="D287" s="36">
        <v>365.18333333333334</v>
      </c>
      <c r="E287" s="36">
        <v>340.11666666666667</v>
      </c>
      <c r="F287" s="36">
        <v>326.33333333333331</v>
      </c>
      <c r="G287" s="36">
        <v>301.26666666666665</v>
      </c>
      <c r="H287" s="36">
        <v>378.9666666666667</v>
      </c>
      <c r="I287" s="36">
        <v>404.03333333333342</v>
      </c>
      <c r="J287" s="36">
        <v>417.81666666666672</v>
      </c>
      <c r="K287" s="31">
        <v>390.25</v>
      </c>
      <c r="L287" s="31">
        <v>351.4</v>
      </c>
      <c r="M287" s="31">
        <v>15.30331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1889</v>
      </c>
      <c r="D288" s="36">
        <v>1880.25</v>
      </c>
      <c r="E288" s="36">
        <v>1863.75</v>
      </c>
      <c r="F288" s="36">
        <v>1838.5</v>
      </c>
      <c r="G288" s="36">
        <v>1822</v>
      </c>
      <c r="H288" s="36">
        <v>1905.5</v>
      </c>
      <c r="I288" s="36">
        <v>1922</v>
      </c>
      <c r="J288" s="36">
        <v>1947.25</v>
      </c>
      <c r="K288" s="31">
        <v>1896.75</v>
      </c>
      <c r="L288" s="31">
        <v>1855</v>
      </c>
      <c r="M288" s="31">
        <v>1.1512100000000001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3092.1</v>
      </c>
      <c r="D289" s="36">
        <v>3095.9833333333331</v>
      </c>
      <c r="E289" s="36">
        <v>3050.2666666666664</v>
      </c>
      <c r="F289" s="36">
        <v>3008.4333333333334</v>
      </c>
      <c r="G289" s="36">
        <v>2962.7166666666667</v>
      </c>
      <c r="H289" s="36">
        <v>3137.8166666666662</v>
      </c>
      <c r="I289" s="36">
        <v>3183.5333333333324</v>
      </c>
      <c r="J289" s="36">
        <v>3225.3666666666659</v>
      </c>
      <c r="K289" s="31">
        <v>3141.7</v>
      </c>
      <c r="L289" s="31">
        <v>3054.15</v>
      </c>
      <c r="M289" s="31">
        <v>0.14380000000000001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140.94999999999999</v>
      </c>
      <c r="D290" s="36">
        <v>141.31666666666666</v>
      </c>
      <c r="E290" s="36">
        <v>139.93333333333334</v>
      </c>
      <c r="F290" s="36">
        <v>138.91666666666669</v>
      </c>
      <c r="G290" s="36">
        <v>137.53333333333336</v>
      </c>
      <c r="H290" s="36">
        <v>142.33333333333331</v>
      </c>
      <c r="I290" s="36">
        <v>143.71666666666664</v>
      </c>
      <c r="J290" s="36">
        <v>144.73333333333329</v>
      </c>
      <c r="K290" s="31">
        <v>142.69999999999999</v>
      </c>
      <c r="L290" s="31">
        <v>140.30000000000001</v>
      </c>
      <c r="M290" s="31">
        <v>45.201729999999998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4253</v>
      </c>
      <c r="D291" s="36">
        <v>4263.95</v>
      </c>
      <c r="E291" s="36">
        <v>4229</v>
      </c>
      <c r="F291" s="36">
        <v>4205</v>
      </c>
      <c r="G291" s="36">
        <v>4170.05</v>
      </c>
      <c r="H291" s="36">
        <v>4287.95</v>
      </c>
      <c r="I291" s="36">
        <v>4322.8999999999987</v>
      </c>
      <c r="J291" s="36">
        <v>4346.8999999999996</v>
      </c>
      <c r="K291" s="31">
        <v>4298.8999999999996</v>
      </c>
      <c r="L291" s="31">
        <v>4239.95</v>
      </c>
      <c r="M291" s="31">
        <v>0.62788999999999995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12888.95</v>
      </c>
      <c r="D292" s="36">
        <v>12929.983333333332</v>
      </c>
      <c r="E292" s="36">
        <v>12789.966666666664</v>
      </c>
      <c r="F292" s="36">
        <v>12690.983333333332</v>
      </c>
      <c r="G292" s="36">
        <v>12550.966666666664</v>
      </c>
      <c r="H292" s="36">
        <v>13028.966666666664</v>
      </c>
      <c r="I292" s="36">
        <v>13168.98333333333</v>
      </c>
      <c r="J292" s="36">
        <v>13267.966666666664</v>
      </c>
      <c r="K292" s="31">
        <v>13070</v>
      </c>
      <c r="L292" s="31">
        <v>12831</v>
      </c>
      <c r="M292" s="31">
        <v>2.5010000000000001E-2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3024.85</v>
      </c>
      <c r="D293" s="36">
        <v>3016.85</v>
      </c>
      <c r="E293" s="36">
        <v>3005</v>
      </c>
      <c r="F293" s="36">
        <v>2985.15</v>
      </c>
      <c r="G293" s="36">
        <v>2973.3</v>
      </c>
      <c r="H293" s="36">
        <v>3036.7</v>
      </c>
      <c r="I293" s="36">
        <v>3048.5499999999993</v>
      </c>
      <c r="J293" s="36">
        <v>3068.3999999999996</v>
      </c>
      <c r="K293" s="31">
        <v>3028.7</v>
      </c>
      <c r="L293" s="31">
        <v>2997</v>
      </c>
      <c r="M293" s="31">
        <v>17.199110000000001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410.4</v>
      </c>
      <c r="D294" s="36">
        <v>410.75</v>
      </c>
      <c r="E294" s="36">
        <v>407.05</v>
      </c>
      <c r="F294" s="36">
        <v>403.7</v>
      </c>
      <c r="G294" s="36">
        <v>400</v>
      </c>
      <c r="H294" s="36">
        <v>414.1</v>
      </c>
      <c r="I294" s="36">
        <v>417.80000000000007</v>
      </c>
      <c r="J294" s="36">
        <v>421.15000000000003</v>
      </c>
      <c r="K294" s="31">
        <v>414.45</v>
      </c>
      <c r="L294" s="31">
        <v>407.4</v>
      </c>
      <c r="M294" s="31">
        <v>2.5190700000000001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369.7</v>
      </c>
      <c r="D295" s="36">
        <v>371.13333333333327</v>
      </c>
      <c r="E295" s="36">
        <v>366.86666666666656</v>
      </c>
      <c r="F295" s="36">
        <v>364.0333333333333</v>
      </c>
      <c r="G295" s="36">
        <v>359.76666666666659</v>
      </c>
      <c r="H295" s="36">
        <v>373.96666666666653</v>
      </c>
      <c r="I295" s="36">
        <v>378.23333333333329</v>
      </c>
      <c r="J295" s="36">
        <v>381.06666666666649</v>
      </c>
      <c r="K295" s="31">
        <v>375.4</v>
      </c>
      <c r="L295" s="31">
        <v>368.3</v>
      </c>
      <c r="M295" s="31">
        <v>7.11151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273.7</v>
      </c>
      <c r="D296" s="36">
        <v>274.41666666666669</v>
      </c>
      <c r="E296" s="36">
        <v>271.38333333333338</v>
      </c>
      <c r="F296" s="36">
        <v>269.06666666666672</v>
      </c>
      <c r="G296" s="36">
        <v>266.03333333333342</v>
      </c>
      <c r="H296" s="36">
        <v>276.73333333333335</v>
      </c>
      <c r="I296" s="36">
        <v>279.76666666666665</v>
      </c>
      <c r="J296" s="36">
        <v>282.08333333333331</v>
      </c>
      <c r="K296" s="31">
        <v>277.45</v>
      </c>
      <c r="L296" s="31">
        <v>272.10000000000002</v>
      </c>
      <c r="M296" s="31">
        <v>3.7600899999999999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116.5</v>
      </c>
      <c r="D297" s="36">
        <v>116.86666666666667</v>
      </c>
      <c r="E297" s="36">
        <v>115.43333333333335</v>
      </c>
      <c r="F297" s="36">
        <v>114.36666666666667</v>
      </c>
      <c r="G297" s="36">
        <v>112.93333333333335</v>
      </c>
      <c r="H297" s="36">
        <v>117.93333333333335</v>
      </c>
      <c r="I297" s="36">
        <v>119.36666666666669</v>
      </c>
      <c r="J297" s="36">
        <v>120.43333333333335</v>
      </c>
      <c r="K297" s="31">
        <v>118.3</v>
      </c>
      <c r="L297" s="31">
        <v>115.8</v>
      </c>
      <c r="M297" s="31">
        <v>23.38719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449.55</v>
      </c>
      <c r="D298" s="36">
        <v>451.34999999999997</v>
      </c>
      <c r="E298" s="36">
        <v>446.19999999999993</v>
      </c>
      <c r="F298" s="36">
        <v>442.84999999999997</v>
      </c>
      <c r="G298" s="36">
        <v>437.69999999999993</v>
      </c>
      <c r="H298" s="36">
        <v>454.69999999999993</v>
      </c>
      <c r="I298" s="36">
        <v>459.84999999999991</v>
      </c>
      <c r="J298" s="36">
        <v>463.19999999999993</v>
      </c>
      <c r="K298" s="31">
        <v>456.5</v>
      </c>
      <c r="L298" s="31">
        <v>448</v>
      </c>
      <c r="M298" s="31">
        <v>11.48136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614.79999999999995</v>
      </c>
      <c r="D299" s="36">
        <v>615.13333333333333</v>
      </c>
      <c r="E299" s="36">
        <v>613.06666666666661</v>
      </c>
      <c r="F299" s="36">
        <v>611.33333333333326</v>
      </c>
      <c r="G299" s="36">
        <v>609.26666666666654</v>
      </c>
      <c r="H299" s="36">
        <v>616.86666666666667</v>
      </c>
      <c r="I299" s="36">
        <v>618.93333333333351</v>
      </c>
      <c r="J299" s="36">
        <v>620.66666666666674</v>
      </c>
      <c r="K299" s="31">
        <v>617.20000000000005</v>
      </c>
      <c r="L299" s="31">
        <v>613.4</v>
      </c>
      <c r="M299" s="31">
        <v>3.9362499999999998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6098.25</v>
      </c>
      <c r="D300" s="36">
        <v>6118.1333333333341</v>
      </c>
      <c r="E300" s="36">
        <v>6046.3166666666684</v>
      </c>
      <c r="F300" s="36">
        <v>5994.3833333333341</v>
      </c>
      <c r="G300" s="36">
        <v>5922.5666666666684</v>
      </c>
      <c r="H300" s="36">
        <v>6170.0666666666684</v>
      </c>
      <c r="I300" s="36">
        <v>6241.8833333333341</v>
      </c>
      <c r="J300" s="36">
        <v>6293.8166666666684</v>
      </c>
      <c r="K300" s="31">
        <v>6189.95</v>
      </c>
      <c r="L300" s="31">
        <v>6066.2</v>
      </c>
      <c r="M300" s="31">
        <v>0.19083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5254.7</v>
      </c>
      <c r="D301" s="36">
        <v>5242.7333333333336</v>
      </c>
      <c r="E301" s="36">
        <v>5220.4666666666672</v>
      </c>
      <c r="F301" s="36">
        <v>5186.2333333333336</v>
      </c>
      <c r="G301" s="36">
        <v>5163.9666666666672</v>
      </c>
      <c r="H301" s="36">
        <v>5276.9666666666672</v>
      </c>
      <c r="I301" s="36">
        <v>5299.2333333333336</v>
      </c>
      <c r="J301" s="36">
        <v>5333.4666666666672</v>
      </c>
      <c r="K301" s="31">
        <v>5265</v>
      </c>
      <c r="L301" s="31">
        <v>5208.5</v>
      </c>
      <c r="M301" s="31">
        <v>2.6994600000000002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1204.55</v>
      </c>
      <c r="D302" s="36">
        <v>1214.9166666666667</v>
      </c>
      <c r="E302" s="36">
        <v>1191.3833333333334</v>
      </c>
      <c r="F302" s="36">
        <v>1178.2166666666667</v>
      </c>
      <c r="G302" s="36">
        <v>1154.6833333333334</v>
      </c>
      <c r="H302" s="36">
        <v>1228.0833333333335</v>
      </c>
      <c r="I302" s="36">
        <v>1251.6166666666668</v>
      </c>
      <c r="J302" s="36">
        <v>1264.7833333333335</v>
      </c>
      <c r="K302" s="31">
        <v>1238.45</v>
      </c>
      <c r="L302" s="31">
        <v>1201.75</v>
      </c>
      <c r="M302" s="31">
        <v>40.031570000000002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1423.25</v>
      </c>
      <c r="D303" s="36">
        <v>1421.7333333333333</v>
      </c>
      <c r="E303" s="36">
        <v>1400.5166666666667</v>
      </c>
      <c r="F303" s="36">
        <v>1377.7833333333333</v>
      </c>
      <c r="G303" s="36">
        <v>1356.5666666666666</v>
      </c>
      <c r="H303" s="36">
        <v>1444.4666666666667</v>
      </c>
      <c r="I303" s="36">
        <v>1465.6833333333334</v>
      </c>
      <c r="J303" s="36">
        <v>1488.4166666666667</v>
      </c>
      <c r="K303" s="31">
        <v>1442.95</v>
      </c>
      <c r="L303" s="31">
        <v>1399</v>
      </c>
      <c r="M303" s="31">
        <v>0.99744999999999995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849.35</v>
      </c>
      <c r="D304" s="36">
        <v>847.33333333333337</v>
      </c>
      <c r="E304" s="36">
        <v>833.66666666666674</v>
      </c>
      <c r="F304" s="36">
        <v>817.98333333333335</v>
      </c>
      <c r="G304" s="36">
        <v>804.31666666666672</v>
      </c>
      <c r="H304" s="36">
        <v>863.01666666666677</v>
      </c>
      <c r="I304" s="36">
        <v>876.68333333333351</v>
      </c>
      <c r="J304" s="36">
        <v>892.36666666666679</v>
      </c>
      <c r="K304" s="31">
        <v>861</v>
      </c>
      <c r="L304" s="31">
        <v>831.65</v>
      </c>
      <c r="M304" s="31">
        <v>10.92609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1028.7</v>
      </c>
      <c r="D305" s="36">
        <v>1034.55</v>
      </c>
      <c r="E305" s="36">
        <v>1020.1499999999999</v>
      </c>
      <c r="F305" s="36">
        <v>1011.5999999999999</v>
      </c>
      <c r="G305" s="36">
        <v>997.19999999999982</v>
      </c>
      <c r="H305" s="36">
        <v>1043.0999999999999</v>
      </c>
      <c r="I305" s="36">
        <v>1057.5</v>
      </c>
      <c r="J305" s="36">
        <v>1066.05</v>
      </c>
      <c r="K305" s="31">
        <v>1048.95</v>
      </c>
      <c r="L305" s="31">
        <v>1026</v>
      </c>
      <c r="M305" s="31">
        <v>3.09436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271.89999999999998</v>
      </c>
      <c r="D306" s="36">
        <v>270.46666666666664</v>
      </c>
      <c r="E306" s="36">
        <v>267.43333333333328</v>
      </c>
      <c r="F306" s="36">
        <v>262.96666666666664</v>
      </c>
      <c r="G306" s="36">
        <v>259.93333333333328</v>
      </c>
      <c r="H306" s="36">
        <v>274.93333333333328</v>
      </c>
      <c r="I306" s="36">
        <v>277.9666666666667</v>
      </c>
      <c r="J306" s="36">
        <v>282.43333333333328</v>
      </c>
      <c r="K306" s="31">
        <v>273.5</v>
      </c>
      <c r="L306" s="31">
        <v>266</v>
      </c>
      <c r="M306" s="31">
        <v>16.705349999999999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1552.05</v>
      </c>
      <c r="D307" s="36">
        <v>1532.7166666666665</v>
      </c>
      <c r="E307" s="36">
        <v>1506.7333333333329</v>
      </c>
      <c r="F307" s="36">
        <v>1461.4166666666665</v>
      </c>
      <c r="G307" s="36">
        <v>1435.4333333333329</v>
      </c>
      <c r="H307" s="36">
        <v>1578.0333333333328</v>
      </c>
      <c r="I307" s="36">
        <v>1604.0166666666664</v>
      </c>
      <c r="J307" s="36">
        <v>1649.3333333333328</v>
      </c>
      <c r="K307" s="31">
        <v>1558.7</v>
      </c>
      <c r="L307" s="31">
        <v>1487.4</v>
      </c>
      <c r="M307" s="31">
        <v>48.317819999999998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400.1</v>
      </c>
      <c r="D308" s="36">
        <v>401.2</v>
      </c>
      <c r="E308" s="36">
        <v>396.5</v>
      </c>
      <c r="F308" s="36">
        <v>392.90000000000003</v>
      </c>
      <c r="G308" s="36">
        <v>388.20000000000005</v>
      </c>
      <c r="H308" s="36">
        <v>404.79999999999995</v>
      </c>
      <c r="I308" s="36">
        <v>409.49999999999989</v>
      </c>
      <c r="J308" s="36">
        <v>413.09999999999991</v>
      </c>
      <c r="K308" s="31">
        <v>405.9</v>
      </c>
      <c r="L308" s="31">
        <v>397.6</v>
      </c>
      <c r="M308" s="31">
        <v>1.34185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508.85</v>
      </c>
      <c r="D309" s="36">
        <v>510.45</v>
      </c>
      <c r="E309" s="36">
        <v>505.9</v>
      </c>
      <c r="F309" s="36">
        <v>502.95</v>
      </c>
      <c r="G309" s="36">
        <v>498.4</v>
      </c>
      <c r="H309" s="36">
        <v>513.4</v>
      </c>
      <c r="I309" s="36">
        <v>517.95000000000005</v>
      </c>
      <c r="J309" s="36">
        <v>520.9</v>
      </c>
      <c r="K309" s="31">
        <v>515</v>
      </c>
      <c r="L309" s="31">
        <v>507.5</v>
      </c>
      <c r="M309" s="31">
        <v>1.0749899999999999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365.8</v>
      </c>
      <c r="D310" s="36">
        <v>366.8</v>
      </c>
      <c r="E310" s="36">
        <v>363.20000000000005</v>
      </c>
      <c r="F310" s="36">
        <v>360.6</v>
      </c>
      <c r="G310" s="36">
        <v>357.00000000000006</v>
      </c>
      <c r="H310" s="36">
        <v>369.40000000000003</v>
      </c>
      <c r="I310" s="36">
        <v>373.00000000000006</v>
      </c>
      <c r="J310" s="36">
        <v>375.6</v>
      </c>
      <c r="K310" s="31">
        <v>370.4</v>
      </c>
      <c r="L310" s="31">
        <v>364.2</v>
      </c>
      <c r="M310" s="31">
        <v>0.6573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139.30000000000001</v>
      </c>
      <c r="D311" s="36">
        <v>139.61666666666665</v>
      </c>
      <c r="E311" s="36">
        <v>138.3833333333333</v>
      </c>
      <c r="F311" s="36">
        <v>137.46666666666664</v>
      </c>
      <c r="G311" s="36">
        <v>136.23333333333329</v>
      </c>
      <c r="H311" s="36">
        <v>140.5333333333333</v>
      </c>
      <c r="I311" s="36">
        <v>141.76666666666665</v>
      </c>
      <c r="J311" s="36">
        <v>142.68333333333331</v>
      </c>
      <c r="K311" s="31">
        <v>140.85</v>
      </c>
      <c r="L311" s="31">
        <v>138.69999999999999</v>
      </c>
      <c r="M311" s="31">
        <v>33.757860000000001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112</v>
      </c>
      <c r="D312" s="36">
        <v>112.96666666666665</v>
      </c>
      <c r="E312" s="36">
        <v>110.33333333333331</v>
      </c>
      <c r="F312" s="36">
        <v>108.66666666666666</v>
      </c>
      <c r="G312" s="36">
        <v>106.03333333333332</v>
      </c>
      <c r="H312" s="36">
        <v>114.63333333333331</v>
      </c>
      <c r="I312" s="36">
        <v>117.26666666666667</v>
      </c>
      <c r="J312" s="36">
        <v>118.93333333333331</v>
      </c>
      <c r="K312" s="31">
        <v>115.6</v>
      </c>
      <c r="L312" s="31">
        <v>111.3</v>
      </c>
      <c r="M312" s="31">
        <v>61.555109999999999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1817.1</v>
      </c>
      <c r="D313" s="36">
        <v>1825.4333333333334</v>
      </c>
      <c r="E313" s="36">
        <v>1793.2166666666667</v>
      </c>
      <c r="F313" s="36">
        <v>1769.3333333333333</v>
      </c>
      <c r="G313" s="36">
        <v>1737.1166666666666</v>
      </c>
      <c r="H313" s="36">
        <v>1849.3166666666668</v>
      </c>
      <c r="I313" s="36">
        <v>1881.5333333333335</v>
      </c>
      <c r="J313" s="36">
        <v>1905.416666666667</v>
      </c>
      <c r="K313" s="31">
        <v>1857.65</v>
      </c>
      <c r="L313" s="31">
        <v>1801.55</v>
      </c>
      <c r="M313" s="31">
        <v>1.6091599999999999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520.45000000000005</v>
      </c>
      <c r="D314" s="36">
        <v>519.85</v>
      </c>
      <c r="E314" s="36">
        <v>517.6</v>
      </c>
      <c r="F314" s="36">
        <v>514.75</v>
      </c>
      <c r="G314" s="36">
        <v>512.5</v>
      </c>
      <c r="H314" s="36">
        <v>522.70000000000005</v>
      </c>
      <c r="I314" s="36">
        <v>524.95000000000005</v>
      </c>
      <c r="J314" s="36">
        <v>527.80000000000007</v>
      </c>
      <c r="K314" s="31">
        <v>522.1</v>
      </c>
      <c r="L314" s="31">
        <v>517</v>
      </c>
      <c r="M314" s="31">
        <v>7.8506600000000004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10400.35</v>
      </c>
      <c r="D315" s="36">
        <v>10388.9</v>
      </c>
      <c r="E315" s="36">
        <v>10328.199999999999</v>
      </c>
      <c r="F315" s="36">
        <v>10256.049999999999</v>
      </c>
      <c r="G315" s="36">
        <v>10195.349999999999</v>
      </c>
      <c r="H315" s="36">
        <v>10461.049999999999</v>
      </c>
      <c r="I315" s="36">
        <v>10521.75</v>
      </c>
      <c r="J315" s="36">
        <v>10593.9</v>
      </c>
      <c r="K315" s="31">
        <v>10449.6</v>
      </c>
      <c r="L315" s="31">
        <v>10316.75</v>
      </c>
      <c r="M315" s="31">
        <v>3.1053600000000001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2221.15</v>
      </c>
      <c r="D316" s="36">
        <v>2229.9500000000003</v>
      </c>
      <c r="E316" s="36">
        <v>2201.2000000000007</v>
      </c>
      <c r="F316" s="36">
        <v>2181.2500000000005</v>
      </c>
      <c r="G316" s="36">
        <v>2152.5000000000009</v>
      </c>
      <c r="H316" s="36">
        <v>2249.9000000000005</v>
      </c>
      <c r="I316" s="36">
        <v>2278.6499999999996</v>
      </c>
      <c r="J316" s="36">
        <v>2298.6000000000004</v>
      </c>
      <c r="K316" s="31">
        <v>2258.6999999999998</v>
      </c>
      <c r="L316" s="31">
        <v>2210</v>
      </c>
      <c r="M316" s="31">
        <v>0.21054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929.25</v>
      </c>
      <c r="D317" s="36">
        <v>930.2166666666667</v>
      </c>
      <c r="E317" s="36">
        <v>920.28333333333342</v>
      </c>
      <c r="F317" s="36">
        <v>911.31666666666672</v>
      </c>
      <c r="G317" s="36">
        <v>901.38333333333344</v>
      </c>
      <c r="H317" s="36">
        <v>939.18333333333339</v>
      </c>
      <c r="I317" s="36">
        <v>949.11666666666679</v>
      </c>
      <c r="J317" s="36">
        <v>958.08333333333337</v>
      </c>
      <c r="K317" s="31">
        <v>940.15</v>
      </c>
      <c r="L317" s="31">
        <v>921.25</v>
      </c>
      <c r="M317" s="31">
        <v>6.2926500000000001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593.25</v>
      </c>
      <c r="D318" s="36">
        <v>591.83333333333337</v>
      </c>
      <c r="E318" s="36">
        <v>586.81666666666672</v>
      </c>
      <c r="F318" s="36">
        <v>580.38333333333333</v>
      </c>
      <c r="G318" s="36">
        <v>575.36666666666667</v>
      </c>
      <c r="H318" s="36">
        <v>598.26666666666677</v>
      </c>
      <c r="I318" s="36">
        <v>603.28333333333342</v>
      </c>
      <c r="J318" s="36">
        <v>609.71666666666681</v>
      </c>
      <c r="K318" s="31">
        <v>596.85</v>
      </c>
      <c r="L318" s="31">
        <v>585.4</v>
      </c>
      <c r="M318" s="31">
        <v>6.8464400000000003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1996.45</v>
      </c>
      <c r="D319" s="36">
        <v>2017.3</v>
      </c>
      <c r="E319" s="36">
        <v>1965.7999999999997</v>
      </c>
      <c r="F319" s="36">
        <v>1935.1499999999999</v>
      </c>
      <c r="G319" s="36">
        <v>1883.6499999999996</v>
      </c>
      <c r="H319" s="36">
        <v>2047.9499999999998</v>
      </c>
      <c r="I319" s="36">
        <v>2099.4500000000003</v>
      </c>
      <c r="J319" s="36">
        <v>2130.1</v>
      </c>
      <c r="K319" s="31">
        <v>2068.8000000000002</v>
      </c>
      <c r="L319" s="31">
        <v>1986.65</v>
      </c>
      <c r="M319" s="31">
        <v>23.18225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795.85</v>
      </c>
      <c r="D320" s="36">
        <v>808.19999999999993</v>
      </c>
      <c r="E320" s="36">
        <v>778.89999999999986</v>
      </c>
      <c r="F320" s="36">
        <v>761.94999999999993</v>
      </c>
      <c r="G320" s="36">
        <v>732.64999999999986</v>
      </c>
      <c r="H320" s="36">
        <v>825.14999999999986</v>
      </c>
      <c r="I320" s="36">
        <v>854.44999999999982</v>
      </c>
      <c r="J320" s="36">
        <v>871.39999999999986</v>
      </c>
      <c r="K320" s="31">
        <v>837.5</v>
      </c>
      <c r="L320" s="31">
        <v>791.25</v>
      </c>
      <c r="M320" s="31">
        <v>5.1224299999999996</v>
      </c>
      <c r="N320" s="1"/>
      <c r="O320" s="1"/>
    </row>
    <row r="321" spans="1:15" ht="12.75" customHeight="1">
      <c r="A321" s="33">
        <v>311</v>
      </c>
      <c r="B321" s="53" t="s">
        <v>878</v>
      </c>
      <c r="C321" s="31">
        <v>901.4</v>
      </c>
      <c r="D321" s="36">
        <v>908.71666666666658</v>
      </c>
      <c r="E321" s="36">
        <v>888.98333333333312</v>
      </c>
      <c r="F321" s="36">
        <v>876.56666666666649</v>
      </c>
      <c r="G321" s="36">
        <v>856.83333333333303</v>
      </c>
      <c r="H321" s="36">
        <v>921.13333333333321</v>
      </c>
      <c r="I321" s="36">
        <v>940.86666666666656</v>
      </c>
      <c r="J321" s="36">
        <v>953.2833333333333</v>
      </c>
      <c r="K321" s="31">
        <v>928.45</v>
      </c>
      <c r="L321" s="31">
        <v>896.3</v>
      </c>
      <c r="M321" s="31">
        <v>0.31370999999999999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1288.3499999999999</v>
      </c>
      <c r="D322" s="36">
        <v>1284.1333333333332</v>
      </c>
      <c r="E322" s="36">
        <v>1269.2666666666664</v>
      </c>
      <c r="F322" s="36">
        <v>1250.1833333333332</v>
      </c>
      <c r="G322" s="36">
        <v>1235.3166666666664</v>
      </c>
      <c r="H322" s="36">
        <v>1303.2166666666665</v>
      </c>
      <c r="I322" s="36">
        <v>1318.0833333333333</v>
      </c>
      <c r="J322" s="36">
        <v>1337.1666666666665</v>
      </c>
      <c r="K322" s="31">
        <v>1299</v>
      </c>
      <c r="L322" s="31">
        <v>1265.05</v>
      </c>
      <c r="M322" s="31">
        <v>0.47304000000000002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1623.75</v>
      </c>
      <c r="D323" s="36">
        <v>1595.25</v>
      </c>
      <c r="E323" s="36">
        <v>1558.5</v>
      </c>
      <c r="F323" s="36">
        <v>1493.25</v>
      </c>
      <c r="G323" s="36">
        <v>1456.5</v>
      </c>
      <c r="H323" s="36">
        <v>1660.5</v>
      </c>
      <c r="I323" s="36">
        <v>1697.25</v>
      </c>
      <c r="J323" s="36">
        <v>1762.5</v>
      </c>
      <c r="K323" s="31">
        <v>1632</v>
      </c>
      <c r="L323" s="31">
        <v>1530</v>
      </c>
      <c r="M323" s="31">
        <v>10.715999999999999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51.8</v>
      </c>
      <c r="D324" s="36">
        <v>52.316666666666663</v>
      </c>
      <c r="E324" s="36">
        <v>51.033333333333324</v>
      </c>
      <c r="F324" s="36">
        <v>50.266666666666659</v>
      </c>
      <c r="G324" s="36">
        <v>48.98333333333332</v>
      </c>
      <c r="H324" s="36">
        <v>53.083333333333329</v>
      </c>
      <c r="I324" s="36">
        <v>54.36666666666666</v>
      </c>
      <c r="J324" s="36">
        <v>55.133333333333333</v>
      </c>
      <c r="K324" s="31">
        <v>53.6</v>
      </c>
      <c r="L324" s="31">
        <v>51.55</v>
      </c>
      <c r="M324" s="31">
        <v>25.299209999999999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58.1</v>
      </c>
      <c r="D325" s="36">
        <v>58.666666666666664</v>
      </c>
      <c r="E325" s="36">
        <v>57.383333333333326</v>
      </c>
      <c r="F325" s="36">
        <v>56.666666666666664</v>
      </c>
      <c r="G325" s="36">
        <v>55.383333333333326</v>
      </c>
      <c r="H325" s="36">
        <v>59.383333333333326</v>
      </c>
      <c r="I325" s="36">
        <v>60.666666666666671</v>
      </c>
      <c r="J325" s="36">
        <v>61.383333333333326</v>
      </c>
      <c r="K325" s="31">
        <v>59.95</v>
      </c>
      <c r="L325" s="31">
        <v>57.95</v>
      </c>
      <c r="M325" s="31">
        <v>62.949809999999999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1031.95</v>
      </c>
      <c r="D326" s="36">
        <v>1032.1166666666668</v>
      </c>
      <c r="E326" s="36">
        <v>1014.8833333333337</v>
      </c>
      <c r="F326" s="36">
        <v>997.81666666666683</v>
      </c>
      <c r="G326" s="36">
        <v>980.58333333333371</v>
      </c>
      <c r="H326" s="36">
        <v>1049.1833333333336</v>
      </c>
      <c r="I326" s="36">
        <v>1066.4166666666667</v>
      </c>
      <c r="J326" s="36">
        <v>1083.4833333333336</v>
      </c>
      <c r="K326" s="31">
        <v>1049.3499999999999</v>
      </c>
      <c r="L326" s="31">
        <v>1015.05</v>
      </c>
      <c r="M326" s="31">
        <v>2.2155800000000001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2193.65</v>
      </c>
      <c r="D327" s="36">
        <v>2191.3666666666668</v>
      </c>
      <c r="E327" s="36">
        <v>2183.3333333333335</v>
      </c>
      <c r="F327" s="36">
        <v>2173.0166666666669</v>
      </c>
      <c r="G327" s="36">
        <v>2164.9833333333336</v>
      </c>
      <c r="H327" s="36">
        <v>2201.6833333333334</v>
      </c>
      <c r="I327" s="36">
        <v>2209.7166666666662</v>
      </c>
      <c r="J327" s="36">
        <v>2220.0333333333333</v>
      </c>
      <c r="K327" s="31">
        <v>2199.4</v>
      </c>
      <c r="L327" s="31">
        <v>2181.0500000000002</v>
      </c>
      <c r="M327" s="31">
        <v>0.80818000000000001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108078.2</v>
      </c>
      <c r="D328" s="36">
        <v>108320.51666666666</v>
      </c>
      <c r="E328" s="36">
        <v>107532.08333333333</v>
      </c>
      <c r="F328" s="36">
        <v>106985.96666666666</v>
      </c>
      <c r="G328" s="36">
        <v>106197.53333333333</v>
      </c>
      <c r="H328" s="36">
        <v>108866.63333333333</v>
      </c>
      <c r="I328" s="36">
        <v>109655.06666666668</v>
      </c>
      <c r="J328" s="36">
        <v>110201.18333333333</v>
      </c>
      <c r="K328" s="31">
        <v>109108.95</v>
      </c>
      <c r="L328" s="31">
        <v>107774.39999999999</v>
      </c>
      <c r="M328" s="31">
        <v>5.1029999999999999E-2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2261.6999999999998</v>
      </c>
      <c r="D329" s="36">
        <v>2286.5833333333335</v>
      </c>
      <c r="E329" s="36">
        <v>2210.166666666667</v>
      </c>
      <c r="F329" s="36">
        <v>2158.6333333333337</v>
      </c>
      <c r="G329" s="36">
        <v>2082.2166666666672</v>
      </c>
      <c r="H329" s="36">
        <v>2338.1166666666668</v>
      </c>
      <c r="I329" s="36">
        <v>2414.5333333333338</v>
      </c>
      <c r="J329" s="36">
        <v>2466.0666666666666</v>
      </c>
      <c r="K329" s="31">
        <v>2363</v>
      </c>
      <c r="L329" s="31">
        <v>2235.0500000000002</v>
      </c>
      <c r="M329" s="31">
        <v>30.610109999999999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2475.3000000000002</v>
      </c>
      <c r="D330" s="36">
        <v>2525.8166666666671</v>
      </c>
      <c r="E330" s="36">
        <v>2406.483333333334</v>
      </c>
      <c r="F330" s="36">
        <v>2337.666666666667</v>
      </c>
      <c r="G330" s="36">
        <v>2218.3333333333339</v>
      </c>
      <c r="H330" s="36">
        <v>2594.6333333333341</v>
      </c>
      <c r="I330" s="36">
        <v>2713.9666666666672</v>
      </c>
      <c r="J330" s="36">
        <v>2782.7833333333342</v>
      </c>
      <c r="K330" s="31">
        <v>2645.15</v>
      </c>
      <c r="L330" s="31">
        <v>2457</v>
      </c>
      <c r="M330" s="31">
        <v>21.917120000000001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1313.25</v>
      </c>
      <c r="D331" s="36">
        <v>1318.8999999999999</v>
      </c>
      <c r="E331" s="36">
        <v>1300.0999999999997</v>
      </c>
      <c r="F331" s="36">
        <v>1286.9499999999998</v>
      </c>
      <c r="G331" s="36">
        <v>1268.1499999999996</v>
      </c>
      <c r="H331" s="36">
        <v>1332.0499999999997</v>
      </c>
      <c r="I331" s="36">
        <v>1350.85</v>
      </c>
      <c r="J331" s="36">
        <v>1363.9999999999998</v>
      </c>
      <c r="K331" s="31">
        <v>1337.7</v>
      </c>
      <c r="L331" s="31">
        <v>1305.75</v>
      </c>
      <c r="M331" s="31">
        <v>2.8480500000000002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1060.05</v>
      </c>
      <c r="D332" s="36">
        <v>1070.55</v>
      </c>
      <c r="E332" s="36">
        <v>1044.5</v>
      </c>
      <c r="F332" s="36">
        <v>1028.95</v>
      </c>
      <c r="G332" s="36">
        <v>1002.9000000000001</v>
      </c>
      <c r="H332" s="36">
        <v>1086.0999999999999</v>
      </c>
      <c r="I332" s="36">
        <v>1112.1499999999996</v>
      </c>
      <c r="J332" s="36">
        <v>1127.6999999999998</v>
      </c>
      <c r="K332" s="31">
        <v>1096.5999999999999</v>
      </c>
      <c r="L332" s="31">
        <v>1055</v>
      </c>
      <c r="M332" s="31">
        <v>2.1928100000000001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733.95</v>
      </c>
      <c r="D333" s="36">
        <v>743.1</v>
      </c>
      <c r="E333" s="36">
        <v>719.95</v>
      </c>
      <c r="F333" s="36">
        <v>705.95</v>
      </c>
      <c r="G333" s="36">
        <v>682.80000000000007</v>
      </c>
      <c r="H333" s="36">
        <v>757.1</v>
      </c>
      <c r="I333" s="36">
        <v>780.24999999999989</v>
      </c>
      <c r="J333" s="36">
        <v>794.25</v>
      </c>
      <c r="K333" s="31">
        <v>766.25</v>
      </c>
      <c r="L333" s="31">
        <v>729.1</v>
      </c>
      <c r="M333" s="31">
        <v>16.114080000000001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90.4</v>
      </c>
      <c r="D334" s="36">
        <v>91.333333333333329</v>
      </c>
      <c r="E334" s="36">
        <v>88.316666666666663</v>
      </c>
      <c r="F334" s="36">
        <v>86.233333333333334</v>
      </c>
      <c r="G334" s="36">
        <v>83.216666666666669</v>
      </c>
      <c r="H334" s="36">
        <v>93.416666666666657</v>
      </c>
      <c r="I334" s="36">
        <v>96.433333333333337</v>
      </c>
      <c r="J334" s="36">
        <v>98.516666666666652</v>
      </c>
      <c r="K334" s="31">
        <v>94.35</v>
      </c>
      <c r="L334" s="31">
        <v>89.25</v>
      </c>
      <c r="M334" s="31">
        <v>119.00597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3597.25</v>
      </c>
      <c r="D335" s="36">
        <v>3602.4</v>
      </c>
      <c r="E335" s="36">
        <v>3569.8500000000004</v>
      </c>
      <c r="F335" s="36">
        <v>3542.4500000000003</v>
      </c>
      <c r="G335" s="36">
        <v>3509.9000000000005</v>
      </c>
      <c r="H335" s="36">
        <v>3629.8</v>
      </c>
      <c r="I335" s="36">
        <v>3662.3500000000004</v>
      </c>
      <c r="J335" s="36">
        <v>3689.75</v>
      </c>
      <c r="K335" s="31">
        <v>3634.95</v>
      </c>
      <c r="L335" s="31">
        <v>3575</v>
      </c>
      <c r="M335" s="31">
        <v>0.60709000000000002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820.4</v>
      </c>
      <c r="D336" s="36">
        <v>830.73333333333323</v>
      </c>
      <c r="E336" s="36">
        <v>796.86666666666645</v>
      </c>
      <c r="F336" s="36">
        <v>773.33333333333326</v>
      </c>
      <c r="G336" s="36">
        <v>739.46666666666647</v>
      </c>
      <c r="H336" s="36">
        <v>854.26666666666642</v>
      </c>
      <c r="I336" s="36">
        <v>888.13333333333321</v>
      </c>
      <c r="J336" s="36">
        <v>911.6666666666664</v>
      </c>
      <c r="K336" s="31">
        <v>864.6</v>
      </c>
      <c r="L336" s="31">
        <v>807.2</v>
      </c>
      <c r="M336" s="31">
        <v>5.4965999999999999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67</v>
      </c>
      <c r="D337" s="36">
        <v>67.3</v>
      </c>
      <c r="E337" s="36">
        <v>66.099999999999994</v>
      </c>
      <c r="F337" s="36">
        <v>65.2</v>
      </c>
      <c r="G337" s="36">
        <v>64</v>
      </c>
      <c r="H337" s="36">
        <v>68.199999999999989</v>
      </c>
      <c r="I337" s="36">
        <v>69.400000000000006</v>
      </c>
      <c r="J337" s="36">
        <v>70.299999999999983</v>
      </c>
      <c r="K337" s="31">
        <v>68.5</v>
      </c>
      <c r="L337" s="31">
        <v>66.400000000000006</v>
      </c>
      <c r="M337" s="31">
        <v>117.65703000000001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155.1</v>
      </c>
      <c r="D338" s="36">
        <v>155.33333333333334</v>
      </c>
      <c r="E338" s="36">
        <v>152.91666666666669</v>
      </c>
      <c r="F338" s="36">
        <v>150.73333333333335</v>
      </c>
      <c r="G338" s="36">
        <v>148.31666666666669</v>
      </c>
      <c r="H338" s="36">
        <v>157.51666666666668</v>
      </c>
      <c r="I338" s="36">
        <v>159.93333333333337</v>
      </c>
      <c r="J338" s="36">
        <v>162.11666666666667</v>
      </c>
      <c r="K338" s="31">
        <v>157.75</v>
      </c>
      <c r="L338" s="31">
        <v>153.15</v>
      </c>
      <c r="M338" s="31">
        <v>55.64029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24226.75</v>
      </c>
      <c r="D339" s="36">
        <v>24278.033333333336</v>
      </c>
      <c r="E339" s="36">
        <v>24141.066666666673</v>
      </c>
      <c r="F339" s="36">
        <v>24055.383333333335</v>
      </c>
      <c r="G339" s="36">
        <v>23918.416666666672</v>
      </c>
      <c r="H339" s="36">
        <v>24363.716666666674</v>
      </c>
      <c r="I339" s="36">
        <v>24500.683333333342</v>
      </c>
      <c r="J339" s="36">
        <v>24586.366666666676</v>
      </c>
      <c r="K339" s="31">
        <v>24415</v>
      </c>
      <c r="L339" s="31">
        <v>24192.35</v>
      </c>
      <c r="M339" s="31">
        <v>0.42222999999999999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71.95</v>
      </c>
      <c r="D340" s="36">
        <v>72.149999999999991</v>
      </c>
      <c r="E340" s="36">
        <v>70.799999999999983</v>
      </c>
      <c r="F340" s="36">
        <v>69.649999999999991</v>
      </c>
      <c r="G340" s="36">
        <v>68.299999999999983</v>
      </c>
      <c r="H340" s="36">
        <v>73.299999999999983</v>
      </c>
      <c r="I340" s="36">
        <v>74.649999999999977</v>
      </c>
      <c r="J340" s="36">
        <v>75.799999999999983</v>
      </c>
      <c r="K340" s="31">
        <v>73.5</v>
      </c>
      <c r="L340" s="31">
        <v>71</v>
      </c>
      <c r="M340" s="31">
        <v>23.16966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51.25</v>
      </c>
      <c r="D341" s="36">
        <v>51.433333333333337</v>
      </c>
      <c r="E341" s="36">
        <v>50.916666666666671</v>
      </c>
      <c r="F341" s="36">
        <v>50.583333333333336</v>
      </c>
      <c r="G341" s="36">
        <v>50.06666666666667</v>
      </c>
      <c r="H341" s="36">
        <v>51.766666666666673</v>
      </c>
      <c r="I341" s="36">
        <v>52.283333333333339</v>
      </c>
      <c r="J341" s="36">
        <v>52.616666666666674</v>
      </c>
      <c r="K341" s="31">
        <v>51.95</v>
      </c>
      <c r="L341" s="31">
        <v>51.1</v>
      </c>
      <c r="M341" s="31">
        <v>108.79125999999999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400.35</v>
      </c>
      <c r="D342" s="36">
        <v>397.15000000000003</v>
      </c>
      <c r="E342" s="36">
        <v>391.25000000000006</v>
      </c>
      <c r="F342" s="36">
        <v>382.15000000000003</v>
      </c>
      <c r="G342" s="36">
        <v>376.25000000000006</v>
      </c>
      <c r="H342" s="36">
        <v>406.25000000000006</v>
      </c>
      <c r="I342" s="36">
        <v>412.15000000000003</v>
      </c>
      <c r="J342" s="36">
        <v>421.25000000000006</v>
      </c>
      <c r="K342" s="31">
        <v>403.05</v>
      </c>
      <c r="L342" s="31">
        <v>388.05</v>
      </c>
      <c r="M342" s="31">
        <v>7.15787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150.9</v>
      </c>
      <c r="D343" s="36">
        <v>151.88333333333335</v>
      </c>
      <c r="E343" s="36">
        <v>148.56666666666672</v>
      </c>
      <c r="F343" s="36">
        <v>146.23333333333338</v>
      </c>
      <c r="G343" s="36">
        <v>142.91666666666674</v>
      </c>
      <c r="H343" s="36">
        <v>154.2166666666667</v>
      </c>
      <c r="I343" s="36">
        <v>157.53333333333336</v>
      </c>
      <c r="J343" s="36">
        <v>159.86666666666667</v>
      </c>
      <c r="K343" s="31">
        <v>155.19999999999999</v>
      </c>
      <c r="L343" s="31">
        <v>149.55000000000001</v>
      </c>
      <c r="M343" s="31">
        <v>53.336440000000003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163.05000000000001</v>
      </c>
      <c r="D344" s="36">
        <v>163.21666666666667</v>
      </c>
      <c r="E344" s="36">
        <v>161.53333333333333</v>
      </c>
      <c r="F344" s="36">
        <v>160.01666666666665</v>
      </c>
      <c r="G344" s="36">
        <v>158.33333333333331</v>
      </c>
      <c r="H344" s="36">
        <v>164.73333333333335</v>
      </c>
      <c r="I344" s="36">
        <v>166.41666666666669</v>
      </c>
      <c r="J344" s="36">
        <v>167.93333333333337</v>
      </c>
      <c r="K344" s="31">
        <v>164.9</v>
      </c>
      <c r="L344" s="31">
        <v>161.69999999999999</v>
      </c>
      <c r="M344" s="31">
        <v>66.532340000000005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40.950000000000003</v>
      </c>
      <c r="D345" s="36">
        <v>41.18333333333333</v>
      </c>
      <c r="E345" s="36">
        <v>40.566666666666663</v>
      </c>
      <c r="F345" s="36">
        <v>40.18333333333333</v>
      </c>
      <c r="G345" s="36">
        <v>39.566666666666663</v>
      </c>
      <c r="H345" s="36">
        <v>41.566666666666663</v>
      </c>
      <c r="I345" s="36">
        <v>42.183333333333323</v>
      </c>
      <c r="J345" s="36">
        <v>42.566666666666663</v>
      </c>
      <c r="K345" s="31">
        <v>41.8</v>
      </c>
      <c r="L345" s="31">
        <v>40.799999999999997</v>
      </c>
      <c r="M345" s="31">
        <v>35.419370000000001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224.95</v>
      </c>
      <c r="D346" s="36">
        <v>224.08333333333334</v>
      </c>
      <c r="E346" s="36">
        <v>221.66666666666669</v>
      </c>
      <c r="F346" s="36">
        <v>218.38333333333335</v>
      </c>
      <c r="G346" s="36">
        <v>215.9666666666667</v>
      </c>
      <c r="H346" s="36">
        <v>227.36666666666667</v>
      </c>
      <c r="I346" s="36">
        <v>229.78333333333336</v>
      </c>
      <c r="J346" s="36">
        <v>233.06666666666666</v>
      </c>
      <c r="K346" s="31">
        <v>226.5</v>
      </c>
      <c r="L346" s="31">
        <v>220.8</v>
      </c>
      <c r="M346" s="31">
        <v>5.5585899999999997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237.95</v>
      </c>
      <c r="D347" s="36">
        <v>237.88333333333333</v>
      </c>
      <c r="E347" s="36">
        <v>236.06666666666666</v>
      </c>
      <c r="F347" s="36">
        <v>234.18333333333334</v>
      </c>
      <c r="G347" s="36">
        <v>232.36666666666667</v>
      </c>
      <c r="H347" s="36">
        <v>239.76666666666665</v>
      </c>
      <c r="I347" s="36">
        <v>241.58333333333331</v>
      </c>
      <c r="J347" s="36">
        <v>243.46666666666664</v>
      </c>
      <c r="K347" s="31">
        <v>239.7</v>
      </c>
      <c r="L347" s="31">
        <v>236</v>
      </c>
      <c r="M347" s="31">
        <v>139.87057999999999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341.8</v>
      </c>
      <c r="D348" s="36">
        <v>343.89999999999992</v>
      </c>
      <c r="E348" s="36">
        <v>338.29999999999984</v>
      </c>
      <c r="F348" s="36">
        <v>334.7999999999999</v>
      </c>
      <c r="G348" s="36">
        <v>329.19999999999982</v>
      </c>
      <c r="H348" s="36">
        <v>347.39999999999986</v>
      </c>
      <c r="I348" s="36">
        <v>352.99999999999989</v>
      </c>
      <c r="J348" s="36">
        <v>356.49999999999989</v>
      </c>
      <c r="K348" s="31">
        <v>349.5</v>
      </c>
      <c r="L348" s="31">
        <v>340.4</v>
      </c>
      <c r="M348" s="31">
        <v>0.97175999999999996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1256.3</v>
      </c>
      <c r="D349" s="36">
        <v>1248.6499999999999</v>
      </c>
      <c r="E349" s="36">
        <v>1231.5999999999997</v>
      </c>
      <c r="F349" s="36">
        <v>1206.8999999999999</v>
      </c>
      <c r="G349" s="36">
        <v>1189.8499999999997</v>
      </c>
      <c r="H349" s="36">
        <v>1273.3499999999997</v>
      </c>
      <c r="I349" s="36">
        <v>1290.3999999999999</v>
      </c>
      <c r="J349" s="36">
        <v>1315.0999999999997</v>
      </c>
      <c r="K349" s="31">
        <v>1265.7</v>
      </c>
      <c r="L349" s="31">
        <v>1223.95</v>
      </c>
      <c r="M349" s="31">
        <v>7.2592699999999999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192.7</v>
      </c>
      <c r="D350" s="36">
        <v>193.86666666666665</v>
      </c>
      <c r="E350" s="36">
        <v>191.0333333333333</v>
      </c>
      <c r="F350" s="36">
        <v>189.36666666666665</v>
      </c>
      <c r="G350" s="36">
        <v>186.5333333333333</v>
      </c>
      <c r="H350" s="36">
        <v>195.5333333333333</v>
      </c>
      <c r="I350" s="36">
        <v>198.36666666666662</v>
      </c>
      <c r="J350" s="36">
        <v>200.0333333333333</v>
      </c>
      <c r="K350" s="31">
        <v>196.7</v>
      </c>
      <c r="L350" s="31">
        <v>192.2</v>
      </c>
      <c r="M350" s="31">
        <v>53.038330000000002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302.3</v>
      </c>
      <c r="D351" s="36">
        <v>302.81666666666666</v>
      </c>
      <c r="E351" s="36">
        <v>296.7833333333333</v>
      </c>
      <c r="F351" s="36">
        <v>291.26666666666665</v>
      </c>
      <c r="G351" s="36">
        <v>285.23333333333329</v>
      </c>
      <c r="H351" s="36">
        <v>308.33333333333331</v>
      </c>
      <c r="I351" s="36">
        <v>314.36666666666673</v>
      </c>
      <c r="J351" s="36">
        <v>319.88333333333333</v>
      </c>
      <c r="K351" s="31">
        <v>308.85000000000002</v>
      </c>
      <c r="L351" s="31">
        <v>297.3</v>
      </c>
      <c r="M351" s="31">
        <v>49.300440000000002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1171.6500000000001</v>
      </c>
      <c r="D352" s="36">
        <v>1178.9333333333334</v>
      </c>
      <c r="E352" s="36">
        <v>1157.8666666666668</v>
      </c>
      <c r="F352" s="36">
        <v>1144.0833333333335</v>
      </c>
      <c r="G352" s="36">
        <v>1123.0166666666669</v>
      </c>
      <c r="H352" s="36">
        <v>1192.7166666666667</v>
      </c>
      <c r="I352" s="36">
        <v>1213.7833333333333</v>
      </c>
      <c r="J352" s="36">
        <v>1227.5666666666666</v>
      </c>
      <c r="K352" s="31">
        <v>1200</v>
      </c>
      <c r="L352" s="31">
        <v>1165.1500000000001</v>
      </c>
      <c r="M352" s="31">
        <v>3.7215699999999998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894.55</v>
      </c>
      <c r="D353" s="36">
        <v>896.4666666666667</v>
      </c>
      <c r="E353" s="36">
        <v>888.48333333333335</v>
      </c>
      <c r="F353" s="36">
        <v>882.41666666666663</v>
      </c>
      <c r="G353" s="36">
        <v>874.43333333333328</v>
      </c>
      <c r="H353" s="36">
        <v>902.53333333333342</v>
      </c>
      <c r="I353" s="36">
        <v>910.51666666666677</v>
      </c>
      <c r="J353" s="36">
        <v>916.58333333333348</v>
      </c>
      <c r="K353" s="31">
        <v>904.45</v>
      </c>
      <c r="L353" s="31">
        <v>890.4</v>
      </c>
      <c r="M353" s="31">
        <v>9.9601900000000008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4060.55</v>
      </c>
      <c r="D354" s="36">
        <v>4072.4500000000003</v>
      </c>
      <c r="E354" s="36">
        <v>4034.9000000000005</v>
      </c>
      <c r="F354" s="36">
        <v>4009.2500000000005</v>
      </c>
      <c r="G354" s="36">
        <v>3971.7000000000007</v>
      </c>
      <c r="H354" s="36">
        <v>4098.1000000000004</v>
      </c>
      <c r="I354" s="36">
        <v>4135.6500000000005</v>
      </c>
      <c r="J354" s="36">
        <v>4161.3</v>
      </c>
      <c r="K354" s="31">
        <v>4110</v>
      </c>
      <c r="L354" s="31">
        <v>4046.8</v>
      </c>
      <c r="M354" s="31">
        <v>0.44853999999999999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216.95</v>
      </c>
      <c r="D355" s="36">
        <v>217.13333333333333</v>
      </c>
      <c r="E355" s="36">
        <v>214.96666666666664</v>
      </c>
      <c r="F355" s="36">
        <v>212.98333333333332</v>
      </c>
      <c r="G355" s="36">
        <v>210.81666666666663</v>
      </c>
      <c r="H355" s="36">
        <v>219.11666666666665</v>
      </c>
      <c r="I355" s="36">
        <v>221.28333333333333</v>
      </c>
      <c r="J355" s="36">
        <v>223.26666666666665</v>
      </c>
      <c r="K355" s="31">
        <v>219.3</v>
      </c>
      <c r="L355" s="31">
        <v>215.15</v>
      </c>
      <c r="M355" s="31">
        <v>4.3920500000000002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37686.550000000003</v>
      </c>
      <c r="D356" s="36">
        <v>37902.433333333334</v>
      </c>
      <c r="E356" s="36">
        <v>37038.116666666669</v>
      </c>
      <c r="F356" s="36">
        <v>36389.683333333334</v>
      </c>
      <c r="G356" s="36">
        <v>35525.366666666669</v>
      </c>
      <c r="H356" s="36">
        <v>38550.866666666669</v>
      </c>
      <c r="I356" s="36">
        <v>39415.183333333334</v>
      </c>
      <c r="J356" s="36">
        <v>40063.616666666669</v>
      </c>
      <c r="K356" s="31">
        <v>38766.75</v>
      </c>
      <c r="L356" s="31">
        <v>37254</v>
      </c>
      <c r="M356" s="31">
        <v>0.42919000000000002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1440.1</v>
      </c>
      <c r="D357" s="36">
        <v>1442.6999999999998</v>
      </c>
      <c r="E357" s="36">
        <v>1405.5999999999997</v>
      </c>
      <c r="F357" s="36">
        <v>1371.1</v>
      </c>
      <c r="G357" s="36">
        <v>1333.9999999999998</v>
      </c>
      <c r="H357" s="36">
        <v>1477.1999999999996</v>
      </c>
      <c r="I357" s="36">
        <v>1514.3</v>
      </c>
      <c r="J357" s="36">
        <v>1548.7999999999995</v>
      </c>
      <c r="K357" s="31">
        <v>1479.8</v>
      </c>
      <c r="L357" s="31">
        <v>1408.2</v>
      </c>
      <c r="M357" s="31">
        <v>6.9782200000000003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731.15</v>
      </c>
      <c r="D358" s="36">
        <v>730.36666666666667</v>
      </c>
      <c r="E358" s="36">
        <v>720.83333333333337</v>
      </c>
      <c r="F358" s="36">
        <v>710.51666666666665</v>
      </c>
      <c r="G358" s="36">
        <v>700.98333333333335</v>
      </c>
      <c r="H358" s="36">
        <v>740.68333333333339</v>
      </c>
      <c r="I358" s="36">
        <v>750.2166666666667</v>
      </c>
      <c r="J358" s="36">
        <v>760.53333333333342</v>
      </c>
      <c r="K358" s="31">
        <v>739.9</v>
      </c>
      <c r="L358" s="31">
        <v>720.05</v>
      </c>
      <c r="M358" s="31">
        <v>10.70975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214.2</v>
      </c>
      <c r="D359" s="36">
        <v>211.26666666666665</v>
      </c>
      <c r="E359" s="36">
        <v>205.5333333333333</v>
      </c>
      <c r="F359" s="36">
        <v>196.86666666666665</v>
      </c>
      <c r="G359" s="36">
        <v>191.1333333333333</v>
      </c>
      <c r="H359" s="36">
        <v>219.93333333333331</v>
      </c>
      <c r="I359" s="36">
        <v>225.66666666666666</v>
      </c>
      <c r="J359" s="36">
        <v>234.33333333333331</v>
      </c>
      <c r="K359" s="31">
        <v>217</v>
      </c>
      <c r="L359" s="31">
        <v>202.6</v>
      </c>
      <c r="M359" s="31">
        <v>98.315749999999994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6319.7</v>
      </c>
      <c r="D360" s="36">
        <v>6301.9333333333343</v>
      </c>
      <c r="E360" s="36">
        <v>6274.8666666666686</v>
      </c>
      <c r="F360" s="36">
        <v>6230.0333333333347</v>
      </c>
      <c r="G360" s="36">
        <v>6202.966666666669</v>
      </c>
      <c r="H360" s="36">
        <v>6346.7666666666682</v>
      </c>
      <c r="I360" s="36">
        <v>6373.8333333333339</v>
      </c>
      <c r="J360" s="36">
        <v>6418.6666666666679</v>
      </c>
      <c r="K360" s="31">
        <v>6329</v>
      </c>
      <c r="L360" s="31">
        <v>6257.1</v>
      </c>
      <c r="M360" s="31">
        <v>1.8401000000000001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200.05</v>
      </c>
      <c r="D361" s="36">
        <v>200.41666666666666</v>
      </c>
      <c r="E361" s="36">
        <v>198.38333333333333</v>
      </c>
      <c r="F361" s="36">
        <v>196.71666666666667</v>
      </c>
      <c r="G361" s="36">
        <v>194.68333333333334</v>
      </c>
      <c r="H361" s="36">
        <v>202.08333333333331</v>
      </c>
      <c r="I361" s="36">
        <v>204.11666666666667</v>
      </c>
      <c r="J361" s="36">
        <v>205.7833333333333</v>
      </c>
      <c r="K361" s="31">
        <v>202.45</v>
      </c>
      <c r="L361" s="31">
        <v>198.75</v>
      </c>
      <c r="M361" s="31">
        <v>76.624189999999999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3891.05</v>
      </c>
      <c r="D362" s="36">
        <v>3905.0666666666671</v>
      </c>
      <c r="E362" s="36">
        <v>3860.1833333333343</v>
      </c>
      <c r="F362" s="36">
        <v>3829.3166666666671</v>
      </c>
      <c r="G362" s="36">
        <v>3784.4333333333343</v>
      </c>
      <c r="H362" s="36">
        <v>3935.9333333333343</v>
      </c>
      <c r="I362" s="36">
        <v>3980.8166666666666</v>
      </c>
      <c r="J362" s="36">
        <v>4011.6833333333343</v>
      </c>
      <c r="K362" s="31">
        <v>3949.95</v>
      </c>
      <c r="L362" s="31">
        <v>3874.2</v>
      </c>
      <c r="M362" s="31">
        <v>8.1159999999999996E-2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2064.15</v>
      </c>
      <c r="D363" s="36">
        <v>2078.5833333333335</v>
      </c>
      <c r="E363" s="36">
        <v>2033.2666666666669</v>
      </c>
      <c r="F363" s="36">
        <v>2002.3833333333334</v>
      </c>
      <c r="G363" s="36">
        <v>1957.0666666666668</v>
      </c>
      <c r="H363" s="36">
        <v>2109.4666666666672</v>
      </c>
      <c r="I363" s="36">
        <v>2154.7833333333338</v>
      </c>
      <c r="J363" s="36">
        <v>2185.666666666667</v>
      </c>
      <c r="K363" s="31">
        <v>2123.9</v>
      </c>
      <c r="L363" s="31">
        <v>2047.7</v>
      </c>
      <c r="M363" s="31">
        <v>2.80735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3647.85</v>
      </c>
      <c r="D364" s="36">
        <v>3646.7833333333333</v>
      </c>
      <c r="E364" s="36">
        <v>3556.0666666666666</v>
      </c>
      <c r="F364" s="36">
        <v>3464.2833333333333</v>
      </c>
      <c r="G364" s="36">
        <v>3373.5666666666666</v>
      </c>
      <c r="H364" s="36">
        <v>3738.5666666666666</v>
      </c>
      <c r="I364" s="36">
        <v>3829.2833333333328</v>
      </c>
      <c r="J364" s="36">
        <v>3921.0666666666666</v>
      </c>
      <c r="K364" s="31">
        <v>3737.5</v>
      </c>
      <c r="L364" s="31">
        <v>3555</v>
      </c>
      <c r="M364" s="31">
        <v>15.608790000000001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2457.5500000000002</v>
      </c>
      <c r="D365" s="36">
        <v>2469.35</v>
      </c>
      <c r="E365" s="36">
        <v>2438.6999999999998</v>
      </c>
      <c r="F365" s="36">
        <v>2419.85</v>
      </c>
      <c r="G365" s="36">
        <v>2389.1999999999998</v>
      </c>
      <c r="H365" s="36">
        <v>2488.1999999999998</v>
      </c>
      <c r="I365" s="36">
        <v>2518.8500000000004</v>
      </c>
      <c r="J365" s="36">
        <v>2537.6999999999998</v>
      </c>
      <c r="K365" s="31">
        <v>2500</v>
      </c>
      <c r="L365" s="31">
        <v>2450.5</v>
      </c>
      <c r="M365" s="31">
        <v>6.7387800000000002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986.4</v>
      </c>
      <c r="D366" s="36">
        <v>989.4</v>
      </c>
      <c r="E366" s="36">
        <v>979.3</v>
      </c>
      <c r="F366" s="36">
        <v>972.19999999999993</v>
      </c>
      <c r="G366" s="36">
        <v>962.09999999999991</v>
      </c>
      <c r="H366" s="36">
        <v>996.5</v>
      </c>
      <c r="I366" s="36">
        <v>1006.6000000000001</v>
      </c>
      <c r="J366" s="36">
        <v>1013.7</v>
      </c>
      <c r="K366" s="31">
        <v>999.5</v>
      </c>
      <c r="L366" s="31">
        <v>982.3</v>
      </c>
      <c r="M366" s="31">
        <v>5.1534899999999997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117.6</v>
      </c>
      <c r="D367" s="36">
        <v>118.03333333333335</v>
      </c>
      <c r="E367" s="36">
        <v>115.66666666666669</v>
      </c>
      <c r="F367" s="36">
        <v>113.73333333333333</v>
      </c>
      <c r="G367" s="36">
        <v>111.36666666666667</v>
      </c>
      <c r="H367" s="36">
        <v>119.9666666666667</v>
      </c>
      <c r="I367" s="36">
        <v>122.33333333333334</v>
      </c>
      <c r="J367" s="36">
        <v>124.26666666666671</v>
      </c>
      <c r="K367" s="31">
        <v>120.4</v>
      </c>
      <c r="L367" s="31">
        <v>116.1</v>
      </c>
      <c r="M367" s="31">
        <v>155.65506999999999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745.25</v>
      </c>
      <c r="D368" s="36">
        <v>745.25</v>
      </c>
      <c r="E368" s="36">
        <v>735.8</v>
      </c>
      <c r="F368" s="36">
        <v>726.34999999999991</v>
      </c>
      <c r="G368" s="36">
        <v>716.89999999999986</v>
      </c>
      <c r="H368" s="36">
        <v>754.7</v>
      </c>
      <c r="I368" s="36">
        <v>764.15000000000009</v>
      </c>
      <c r="J368" s="36">
        <v>773.60000000000014</v>
      </c>
      <c r="K368" s="31">
        <v>754.7</v>
      </c>
      <c r="L368" s="31">
        <v>735.8</v>
      </c>
      <c r="M368" s="31">
        <v>2.5437799999999999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310.55</v>
      </c>
      <c r="D369" s="36">
        <v>314.48333333333335</v>
      </c>
      <c r="E369" s="36">
        <v>306.16666666666669</v>
      </c>
      <c r="F369" s="36">
        <v>301.78333333333336</v>
      </c>
      <c r="G369" s="36">
        <v>293.4666666666667</v>
      </c>
      <c r="H369" s="36">
        <v>318.86666666666667</v>
      </c>
      <c r="I369" s="36">
        <v>327.18333333333328</v>
      </c>
      <c r="J369" s="36">
        <v>331.56666666666666</v>
      </c>
      <c r="K369" s="31">
        <v>322.8</v>
      </c>
      <c r="L369" s="31">
        <v>310.10000000000002</v>
      </c>
      <c r="M369" s="31">
        <v>7.2643700000000004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1469</v>
      </c>
      <c r="D370" s="36">
        <v>1485.3333333333333</v>
      </c>
      <c r="E370" s="36">
        <v>1415.6666666666665</v>
      </c>
      <c r="F370" s="36">
        <v>1362.3333333333333</v>
      </c>
      <c r="G370" s="36">
        <v>1292.6666666666665</v>
      </c>
      <c r="H370" s="36">
        <v>1538.6666666666665</v>
      </c>
      <c r="I370" s="36">
        <v>1608.333333333333</v>
      </c>
      <c r="J370" s="36">
        <v>1661.6666666666665</v>
      </c>
      <c r="K370" s="31">
        <v>1555</v>
      </c>
      <c r="L370" s="31">
        <v>1432</v>
      </c>
      <c r="M370" s="31">
        <v>7.5917000000000003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5133.3</v>
      </c>
      <c r="D371" s="36">
        <v>5133.5666666666666</v>
      </c>
      <c r="E371" s="36">
        <v>5114.7333333333336</v>
      </c>
      <c r="F371" s="36">
        <v>5096.166666666667</v>
      </c>
      <c r="G371" s="36">
        <v>5077.3333333333339</v>
      </c>
      <c r="H371" s="36">
        <v>5152.1333333333332</v>
      </c>
      <c r="I371" s="36">
        <v>5170.9666666666672</v>
      </c>
      <c r="J371" s="36">
        <v>5189.5333333333328</v>
      </c>
      <c r="K371" s="31">
        <v>5152.3999999999996</v>
      </c>
      <c r="L371" s="31">
        <v>5115</v>
      </c>
      <c r="M371" s="31">
        <v>1.55776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1055.45</v>
      </c>
      <c r="D372" s="36">
        <v>1061.1333333333334</v>
      </c>
      <c r="E372" s="36">
        <v>1044.3166666666668</v>
      </c>
      <c r="F372" s="36">
        <v>1033.1833333333334</v>
      </c>
      <c r="G372" s="36">
        <v>1016.3666666666668</v>
      </c>
      <c r="H372" s="36">
        <v>1072.2666666666669</v>
      </c>
      <c r="I372" s="36">
        <v>1089.0833333333335</v>
      </c>
      <c r="J372" s="36">
        <v>1100.2166666666669</v>
      </c>
      <c r="K372" s="31">
        <v>1077.95</v>
      </c>
      <c r="L372" s="31">
        <v>1050</v>
      </c>
      <c r="M372" s="31">
        <v>0.48987999999999998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385.5</v>
      </c>
      <c r="D373" s="36">
        <v>385.83333333333331</v>
      </c>
      <c r="E373" s="36">
        <v>379.96666666666664</v>
      </c>
      <c r="F373" s="36">
        <v>374.43333333333334</v>
      </c>
      <c r="G373" s="36">
        <v>368.56666666666666</v>
      </c>
      <c r="H373" s="36">
        <v>391.36666666666662</v>
      </c>
      <c r="I373" s="36">
        <v>397.23333333333329</v>
      </c>
      <c r="J373" s="36">
        <v>402.76666666666659</v>
      </c>
      <c r="K373" s="31">
        <v>391.7</v>
      </c>
      <c r="L373" s="31">
        <v>380.3</v>
      </c>
      <c r="M373" s="31">
        <v>46.963679999999997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277.3</v>
      </c>
      <c r="D374" s="36">
        <v>274.41666666666669</v>
      </c>
      <c r="E374" s="36">
        <v>268.33333333333337</v>
      </c>
      <c r="F374" s="36">
        <v>259.36666666666667</v>
      </c>
      <c r="G374" s="36">
        <v>253.28333333333336</v>
      </c>
      <c r="H374" s="36">
        <v>283.38333333333338</v>
      </c>
      <c r="I374" s="36">
        <v>289.46666666666675</v>
      </c>
      <c r="J374" s="36">
        <v>298.43333333333339</v>
      </c>
      <c r="K374" s="31">
        <v>280.5</v>
      </c>
      <c r="L374" s="31">
        <v>265.45</v>
      </c>
      <c r="M374" s="31">
        <v>466.45094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209.8</v>
      </c>
      <c r="D375" s="36">
        <v>208.79999999999998</v>
      </c>
      <c r="E375" s="36">
        <v>207.09999999999997</v>
      </c>
      <c r="F375" s="36">
        <v>204.39999999999998</v>
      </c>
      <c r="G375" s="36">
        <v>202.69999999999996</v>
      </c>
      <c r="H375" s="36">
        <v>211.49999999999997</v>
      </c>
      <c r="I375" s="36">
        <v>213.19999999999996</v>
      </c>
      <c r="J375" s="36">
        <v>215.89999999999998</v>
      </c>
      <c r="K375" s="31">
        <v>210.5</v>
      </c>
      <c r="L375" s="31">
        <v>206.1</v>
      </c>
      <c r="M375" s="31">
        <v>137.77877000000001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561.20000000000005</v>
      </c>
      <c r="D376" s="36">
        <v>564.18333333333339</v>
      </c>
      <c r="E376" s="36">
        <v>556.01666666666677</v>
      </c>
      <c r="F376" s="36">
        <v>550.83333333333337</v>
      </c>
      <c r="G376" s="36">
        <v>542.66666666666674</v>
      </c>
      <c r="H376" s="36">
        <v>569.36666666666679</v>
      </c>
      <c r="I376" s="36">
        <v>577.5333333333333</v>
      </c>
      <c r="J376" s="36">
        <v>582.71666666666681</v>
      </c>
      <c r="K376" s="31">
        <v>572.35</v>
      </c>
      <c r="L376" s="31">
        <v>559</v>
      </c>
      <c r="M376" s="31">
        <v>3.2071399999999999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868.45</v>
      </c>
      <c r="D377" s="36">
        <v>858.83333333333337</v>
      </c>
      <c r="E377" s="36">
        <v>839.66666666666674</v>
      </c>
      <c r="F377" s="36">
        <v>810.88333333333333</v>
      </c>
      <c r="G377" s="36">
        <v>791.7166666666667</v>
      </c>
      <c r="H377" s="36">
        <v>887.61666666666679</v>
      </c>
      <c r="I377" s="36">
        <v>906.78333333333353</v>
      </c>
      <c r="J377" s="36">
        <v>935.56666666666683</v>
      </c>
      <c r="K377" s="31">
        <v>878</v>
      </c>
      <c r="L377" s="31">
        <v>830.05</v>
      </c>
      <c r="M377" s="31">
        <v>30.433260000000001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710.4</v>
      </c>
      <c r="D378" s="36">
        <v>715.80000000000007</v>
      </c>
      <c r="E378" s="36">
        <v>699.60000000000014</v>
      </c>
      <c r="F378" s="36">
        <v>688.80000000000007</v>
      </c>
      <c r="G378" s="36">
        <v>672.60000000000014</v>
      </c>
      <c r="H378" s="36">
        <v>726.60000000000014</v>
      </c>
      <c r="I378" s="36">
        <v>742.80000000000018</v>
      </c>
      <c r="J378" s="36">
        <v>753.60000000000014</v>
      </c>
      <c r="K378" s="31">
        <v>732</v>
      </c>
      <c r="L378" s="31">
        <v>705</v>
      </c>
      <c r="M378" s="31">
        <v>14.32005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152.75</v>
      </c>
      <c r="D379" s="36">
        <v>152.73333333333335</v>
      </c>
      <c r="E379" s="36">
        <v>150.66666666666669</v>
      </c>
      <c r="F379" s="36">
        <v>148.58333333333334</v>
      </c>
      <c r="G379" s="36">
        <v>146.51666666666668</v>
      </c>
      <c r="H379" s="36">
        <v>154.81666666666669</v>
      </c>
      <c r="I379" s="36">
        <v>156.88333333333335</v>
      </c>
      <c r="J379" s="36">
        <v>158.9666666666667</v>
      </c>
      <c r="K379" s="31">
        <v>154.80000000000001</v>
      </c>
      <c r="L379" s="31">
        <v>150.65</v>
      </c>
      <c r="M379" s="31">
        <v>5.0267900000000001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17223.95</v>
      </c>
      <c r="D380" s="36">
        <v>17358.416666666668</v>
      </c>
      <c r="E380" s="36">
        <v>17060.633333333335</v>
      </c>
      <c r="F380" s="36">
        <v>16897.316666666666</v>
      </c>
      <c r="G380" s="36">
        <v>16599.533333333333</v>
      </c>
      <c r="H380" s="36">
        <v>17521.733333333337</v>
      </c>
      <c r="I380" s="36">
        <v>17819.51666666667</v>
      </c>
      <c r="J380" s="36">
        <v>17982.833333333339</v>
      </c>
      <c r="K380" s="31">
        <v>17656.2</v>
      </c>
      <c r="L380" s="31">
        <v>17195.099999999999</v>
      </c>
      <c r="M380" s="31">
        <v>4.7309999999999998E-2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76</v>
      </c>
      <c r="D381" s="36">
        <v>76.05</v>
      </c>
      <c r="E381" s="36">
        <v>75.55</v>
      </c>
      <c r="F381" s="36">
        <v>75.099999999999994</v>
      </c>
      <c r="G381" s="36">
        <v>74.599999999999994</v>
      </c>
      <c r="H381" s="36">
        <v>76.5</v>
      </c>
      <c r="I381" s="36">
        <v>77</v>
      </c>
      <c r="J381" s="36">
        <v>77.45</v>
      </c>
      <c r="K381" s="31">
        <v>76.55</v>
      </c>
      <c r="L381" s="31">
        <v>75.599999999999994</v>
      </c>
      <c r="M381" s="31">
        <v>254.06922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1664.95</v>
      </c>
      <c r="D382" s="36">
        <v>1665.9833333333333</v>
      </c>
      <c r="E382" s="36">
        <v>1654.9666666666667</v>
      </c>
      <c r="F382" s="36">
        <v>1644.9833333333333</v>
      </c>
      <c r="G382" s="36">
        <v>1633.9666666666667</v>
      </c>
      <c r="H382" s="36">
        <v>1675.9666666666667</v>
      </c>
      <c r="I382" s="36">
        <v>1686.9833333333336</v>
      </c>
      <c r="J382" s="36">
        <v>1696.9666666666667</v>
      </c>
      <c r="K382" s="31">
        <v>1677</v>
      </c>
      <c r="L382" s="31">
        <v>1656</v>
      </c>
      <c r="M382" s="31">
        <v>1.7390300000000001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447.7</v>
      </c>
      <c r="D383" s="36">
        <v>447.06666666666661</v>
      </c>
      <c r="E383" s="36">
        <v>439.23333333333323</v>
      </c>
      <c r="F383" s="36">
        <v>430.76666666666665</v>
      </c>
      <c r="G383" s="36">
        <v>422.93333333333328</v>
      </c>
      <c r="H383" s="36">
        <v>455.53333333333319</v>
      </c>
      <c r="I383" s="36">
        <v>463.36666666666656</v>
      </c>
      <c r="J383" s="36">
        <v>471.83333333333314</v>
      </c>
      <c r="K383" s="31">
        <v>454.9</v>
      </c>
      <c r="L383" s="31">
        <v>438.6</v>
      </c>
      <c r="M383" s="31">
        <v>5.3712200000000001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1382.45</v>
      </c>
      <c r="D384" s="36">
        <v>1387.0166666666664</v>
      </c>
      <c r="E384" s="36">
        <v>1359.5333333333328</v>
      </c>
      <c r="F384" s="36">
        <v>1336.6166666666663</v>
      </c>
      <c r="G384" s="36">
        <v>1309.1333333333328</v>
      </c>
      <c r="H384" s="36">
        <v>1409.9333333333329</v>
      </c>
      <c r="I384" s="36">
        <v>1437.4166666666665</v>
      </c>
      <c r="J384" s="36">
        <v>1460.333333333333</v>
      </c>
      <c r="K384" s="31">
        <v>1414.5</v>
      </c>
      <c r="L384" s="31">
        <v>1364.1</v>
      </c>
      <c r="M384" s="31">
        <v>3.0609199999999999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160.69999999999999</v>
      </c>
      <c r="D385" s="36">
        <v>161.68333333333331</v>
      </c>
      <c r="E385" s="36">
        <v>159.01666666666662</v>
      </c>
      <c r="F385" s="36">
        <v>157.33333333333331</v>
      </c>
      <c r="G385" s="36">
        <v>154.66666666666663</v>
      </c>
      <c r="H385" s="36">
        <v>163.36666666666662</v>
      </c>
      <c r="I385" s="36">
        <v>166.0333333333333</v>
      </c>
      <c r="J385" s="36">
        <v>167.71666666666661</v>
      </c>
      <c r="K385" s="31">
        <v>164.35</v>
      </c>
      <c r="L385" s="31">
        <v>160</v>
      </c>
      <c r="M385" s="31">
        <v>120.66383999999999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146.35</v>
      </c>
      <c r="D386" s="36">
        <v>147.63333333333335</v>
      </c>
      <c r="E386" s="36">
        <v>144.51666666666671</v>
      </c>
      <c r="F386" s="36">
        <v>142.68333333333337</v>
      </c>
      <c r="G386" s="36">
        <v>139.56666666666672</v>
      </c>
      <c r="H386" s="36">
        <v>149.4666666666667</v>
      </c>
      <c r="I386" s="36">
        <v>152.58333333333331</v>
      </c>
      <c r="J386" s="36">
        <v>154.41666666666669</v>
      </c>
      <c r="K386" s="31">
        <v>150.75</v>
      </c>
      <c r="L386" s="31">
        <v>145.80000000000001</v>
      </c>
      <c r="M386" s="31">
        <v>13.1784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1009.4</v>
      </c>
      <c r="D387" s="36">
        <v>1011.9333333333334</v>
      </c>
      <c r="E387" s="36">
        <v>997.4666666666667</v>
      </c>
      <c r="F387" s="36">
        <v>985.5333333333333</v>
      </c>
      <c r="G387" s="36">
        <v>971.06666666666661</v>
      </c>
      <c r="H387" s="36">
        <v>1023.8666666666668</v>
      </c>
      <c r="I387" s="36">
        <v>1038.3333333333335</v>
      </c>
      <c r="J387" s="36">
        <v>1050.2666666666669</v>
      </c>
      <c r="K387" s="31">
        <v>1026.4000000000001</v>
      </c>
      <c r="L387" s="31">
        <v>1000</v>
      </c>
      <c r="M387" s="31">
        <v>1.29464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429.95</v>
      </c>
      <c r="D388" s="36">
        <v>431.9666666666667</v>
      </c>
      <c r="E388" s="36">
        <v>426.48333333333341</v>
      </c>
      <c r="F388" s="36">
        <v>423.01666666666671</v>
      </c>
      <c r="G388" s="36">
        <v>417.53333333333342</v>
      </c>
      <c r="H388" s="36">
        <v>435.43333333333339</v>
      </c>
      <c r="I388" s="36">
        <v>440.91666666666674</v>
      </c>
      <c r="J388" s="36">
        <v>444.38333333333338</v>
      </c>
      <c r="K388" s="31">
        <v>437.45</v>
      </c>
      <c r="L388" s="31">
        <v>428.5</v>
      </c>
      <c r="M388" s="31">
        <v>3.60791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218.8</v>
      </c>
      <c r="D389" s="36">
        <v>219.11666666666667</v>
      </c>
      <c r="E389" s="36">
        <v>217.23333333333335</v>
      </c>
      <c r="F389" s="36">
        <v>215.66666666666669</v>
      </c>
      <c r="G389" s="36">
        <v>213.78333333333336</v>
      </c>
      <c r="H389" s="36">
        <v>220.68333333333334</v>
      </c>
      <c r="I389" s="36">
        <v>222.56666666666666</v>
      </c>
      <c r="J389" s="36">
        <v>224.13333333333333</v>
      </c>
      <c r="K389" s="31">
        <v>221</v>
      </c>
      <c r="L389" s="31">
        <v>217.55</v>
      </c>
      <c r="M389" s="31">
        <v>3.1294200000000001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127.65</v>
      </c>
      <c r="D390" s="36">
        <v>128.44999999999999</v>
      </c>
      <c r="E390" s="36">
        <v>125.89999999999998</v>
      </c>
      <c r="F390" s="36">
        <v>124.14999999999999</v>
      </c>
      <c r="G390" s="36">
        <v>121.59999999999998</v>
      </c>
      <c r="H390" s="36">
        <v>130.19999999999999</v>
      </c>
      <c r="I390" s="36">
        <v>132.75</v>
      </c>
      <c r="J390" s="36">
        <v>134.49999999999997</v>
      </c>
      <c r="K390" s="31">
        <v>131</v>
      </c>
      <c r="L390" s="31">
        <v>126.7</v>
      </c>
      <c r="M390" s="31">
        <v>28.892510000000001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3344.25</v>
      </c>
      <c r="D391" s="36">
        <v>3363.75</v>
      </c>
      <c r="E391" s="36">
        <v>3262.5</v>
      </c>
      <c r="F391" s="36">
        <v>3180.75</v>
      </c>
      <c r="G391" s="36">
        <v>3079.5</v>
      </c>
      <c r="H391" s="36">
        <v>3445.5</v>
      </c>
      <c r="I391" s="36">
        <v>3546.75</v>
      </c>
      <c r="J391" s="36">
        <v>3628.5</v>
      </c>
      <c r="K391" s="31">
        <v>3465</v>
      </c>
      <c r="L391" s="31">
        <v>3282</v>
      </c>
      <c r="M391" s="31">
        <v>1.7642899999999999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62.7</v>
      </c>
      <c r="D392" s="36">
        <v>62.35</v>
      </c>
      <c r="E392" s="36">
        <v>60.600000000000009</v>
      </c>
      <c r="F392" s="36">
        <v>58.500000000000007</v>
      </c>
      <c r="G392" s="36">
        <v>56.750000000000014</v>
      </c>
      <c r="H392" s="36">
        <v>64.45</v>
      </c>
      <c r="I392" s="36">
        <v>66.199999999999989</v>
      </c>
      <c r="J392" s="36">
        <v>68.3</v>
      </c>
      <c r="K392" s="31">
        <v>64.099999999999994</v>
      </c>
      <c r="L392" s="31">
        <v>60.25</v>
      </c>
      <c r="M392" s="31">
        <v>183.76339999999999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1884.15</v>
      </c>
      <c r="D393" s="36">
        <v>1877.7833333333335</v>
      </c>
      <c r="E393" s="36">
        <v>1861.5666666666671</v>
      </c>
      <c r="F393" s="36">
        <v>1838.9833333333336</v>
      </c>
      <c r="G393" s="36">
        <v>1822.7666666666671</v>
      </c>
      <c r="H393" s="36">
        <v>1900.366666666667</v>
      </c>
      <c r="I393" s="36">
        <v>1916.5833333333337</v>
      </c>
      <c r="J393" s="36">
        <v>1939.166666666667</v>
      </c>
      <c r="K393" s="31">
        <v>1894</v>
      </c>
      <c r="L393" s="31">
        <v>1855.2</v>
      </c>
      <c r="M393" s="31">
        <v>1.7413700000000001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239.6</v>
      </c>
      <c r="D394" s="36">
        <v>240.91666666666666</v>
      </c>
      <c r="E394" s="36">
        <v>237.38333333333333</v>
      </c>
      <c r="F394" s="36">
        <v>235.16666666666666</v>
      </c>
      <c r="G394" s="36">
        <v>231.63333333333333</v>
      </c>
      <c r="H394" s="36">
        <v>243.13333333333333</v>
      </c>
      <c r="I394" s="36">
        <v>246.66666666666669</v>
      </c>
      <c r="J394" s="36">
        <v>248.88333333333333</v>
      </c>
      <c r="K394" s="31">
        <v>244.45</v>
      </c>
      <c r="L394" s="31">
        <v>238.7</v>
      </c>
      <c r="M394" s="31">
        <v>55.094079999999998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318</v>
      </c>
      <c r="D395" s="36">
        <v>316.81666666666666</v>
      </c>
      <c r="E395" s="36">
        <v>311.98333333333335</v>
      </c>
      <c r="F395" s="36">
        <v>305.9666666666667</v>
      </c>
      <c r="G395" s="36">
        <v>301.13333333333338</v>
      </c>
      <c r="H395" s="36">
        <v>322.83333333333331</v>
      </c>
      <c r="I395" s="36">
        <v>327.66666666666669</v>
      </c>
      <c r="J395" s="36">
        <v>333.68333333333328</v>
      </c>
      <c r="K395" s="31">
        <v>321.64999999999998</v>
      </c>
      <c r="L395" s="31">
        <v>310.8</v>
      </c>
      <c r="M395" s="31">
        <v>204.91695999999999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154.55000000000001</v>
      </c>
      <c r="D396" s="36">
        <v>154.11666666666667</v>
      </c>
      <c r="E396" s="36">
        <v>152.83333333333334</v>
      </c>
      <c r="F396" s="36">
        <v>151.11666666666667</v>
      </c>
      <c r="G396" s="36">
        <v>149.83333333333334</v>
      </c>
      <c r="H396" s="36">
        <v>155.83333333333334</v>
      </c>
      <c r="I396" s="36">
        <v>157.11666666666665</v>
      </c>
      <c r="J396" s="36">
        <v>158.83333333333334</v>
      </c>
      <c r="K396" s="31">
        <v>155.4</v>
      </c>
      <c r="L396" s="31">
        <v>152.4</v>
      </c>
      <c r="M396" s="31">
        <v>17.467140000000001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909.1</v>
      </c>
      <c r="D397" s="36">
        <v>909.04999999999984</v>
      </c>
      <c r="E397" s="36">
        <v>904.59999999999968</v>
      </c>
      <c r="F397" s="36">
        <v>900.0999999999998</v>
      </c>
      <c r="G397" s="36">
        <v>895.64999999999964</v>
      </c>
      <c r="H397" s="36">
        <v>913.54999999999973</v>
      </c>
      <c r="I397" s="36">
        <v>917.99999999999977</v>
      </c>
      <c r="J397" s="36">
        <v>922.49999999999977</v>
      </c>
      <c r="K397" s="31">
        <v>913.5</v>
      </c>
      <c r="L397" s="31">
        <v>904.55</v>
      </c>
      <c r="M397" s="31">
        <v>0.46426000000000001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2310.5500000000002</v>
      </c>
      <c r="D398" s="36">
        <v>2316.8833333333337</v>
      </c>
      <c r="E398" s="36">
        <v>2297.8666666666672</v>
      </c>
      <c r="F398" s="36">
        <v>2285.1833333333334</v>
      </c>
      <c r="G398" s="36">
        <v>2266.166666666667</v>
      </c>
      <c r="H398" s="36">
        <v>2329.5666666666675</v>
      </c>
      <c r="I398" s="36">
        <v>2348.5833333333339</v>
      </c>
      <c r="J398" s="36">
        <v>2361.2666666666678</v>
      </c>
      <c r="K398" s="31">
        <v>2335.9</v>
      </c>
      <c r="L398" s="31">
        <v>2304.1999999999998</v>
      </c>
      <c r="M398" s="31">
        <v>72.568049999999999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113.5</v>
      </c>
      <c r="D399" s="36">
        <v>114.88333333333333</v>
      </c>
      <c r="E399" s="36">
        <v>111.06666666666665</v>
      </c>
      <c r="F399" s="36">
        <v>108.63333333333333</v>
      </c>
      <c r="G399" s="36">
        <v>104.81666666666665</v>
      </c>
      <c r="H399" s="36">
        <v>117.31666666666665</v>
      </c>
      <c r="I399" s="36">
        <v>121.13333333333331</v>
      </c>
      <c r="J399" s="36">
        <v>123.56666666666665</v>
      </c>
      <c r="K399" s="31">
        <v>118.7</v>
      </c>
      <c r="L399" s="31">
        <v>112.45</v>
      </c>
      <c r="M399" s="31">
        <v>28.307849999999998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699.75</v>
      </c>
      <c r="D400" s="36">
        <v>707.5</v>
      </c>
      <c r="E400" s="36">
        <v>689.3</v>
      </c>
      <c r="F400" s="36">
        <v>678.84999999999991</v>
      </c>
      <c r="G400" s="36">
        <v>660.64999999999986</v>
      </c>
      <c r="H400" s="36">
        <v>717.95</v>
      </c>
      <c r="I400" s="36">
        <v>736.15000000000009</v>
      </c>
      <c r="J400" s="36">
        <v>746.60000000000014</v>
      </c>
      <c r="K400" s="31">
        <v>725.7</v>
      </c>
      <c r="L400" s="31">
        <v>697.05</v>
      </c>
      <c r="M400" s="31">
        <v>2.12677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439.4</v>
      </c>
      <c r="D401" s="36">
        <v>443.41666666666669</v>
      </c>
      <c r="E401" s="36">
        <v>434.08333333333337</v>
      </c>
      <c r="F401" s="36">
        <v>428.76666666666671</v>
      </c>
      <c r="G401" s="36">
        <v>419.43333333333339</v>
      </c>
      <c r="H401" s="36">
        <v>448.73333333333335</v>
      </c>
      <c r="I401" s="36">
        <v>458.06666666666672</v>
      </c>
      <c r="J401" s="36">
        <v>463.38333333333333</v>
      </c>
      <c r="K401" s="31">
        <v>452.75</v>
      </c>
      <c r="L401" s="31">
        <v>438.1</v>
      </c>
      <c r="M401" s="31">
        <v>4.5023200000000001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715.9</v>
      </c>
      <c r="D402" s="36">
        <v>715.98333333333323</v>
      </c>
      <c r="E402" s="36">
        <v>710.96666666666647</v>
      </c>
      <c r="F402" s="36">
        <v>706.03333333333319</v>
      </c>
      <c r="G402" s="36">
        <v>701.01666666666642</v>
      </c>
      <c r="H402" s="36">
        <v>720.91666666666652</v>
      </c>
      <c r="I402" s="36">
        <v>725.93333333333317</v>
      </c>
      <c r="J402" s="36">
        <v>730.86666666666656</v>
      </c>
      <c r="K402" s="31">
        <v>721</v>
      </c>
      <c r="L402" s="31">
        <v>711.05</v>
      </c>
      <c r="M402" s="31">
        <v>0.29283999999999999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1555</v>
      </c>
      <c r="D403" s="36">
        <v>1558.0833333333333</v>
      </c>
      <c r="E403" s="36">
        <v>1550.1666666666665</v>
      </c>
      <c r="F403" s="36">
        <v>1545.3333333333333</v>
      </c>
      <c r="G403" s="36">
        <v>1537.4166666666665</v>
      </c>
      <c r="H403" s="36">
        <v>1562.9166666666665</v>
      </c>
      <c r="I403" s="36">
        <v>1570.833333333333</v>
      </c>
      <c r="J403" s="36">
        <v>1575.6666666666665</v>
      </c>
      <c r="K403" s="31">
        <v>1566</v>
      </c>
      <c r="L403" s="31">
        <v>1553.25</v>
      </c>
      <c r="M403" s="31">
        <v>0.32163999999999998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90</v>
      </c>
      <c r="D404" s="36">
        <v>90.783333333333346</v>
      </c>
      <c r="E404" s="36">
        <v>88.216666666666697</v>
      </c>
      <c r="F404" s="36">
        <v>86.433333333333351</v>
      </c>
      <c r="G404" s="36">
        <v>83.866666666666703</v>
      </c>
      <c r="H404" s="36">
        <v>92.566666666666691</v>
      </c>
      <c r="I404" s="36">
        <v>95.133333333333326</v>
      </c>
      <c r="J404" s="36">
        <v>96.916666666666686</v>
      </c>
      <c r="K404" s="31">
        <v>93.35</v>
      </c>
      <c r="L404" s="31">
        <v>89</v>
      </c>
      <c r="M404" s="31">
        <v>178.18896000000001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7795</v>
      </c>
      <c r="D405" s="36">
        <v>7799.8666666666659</v>
      </c>
      <c r="E405" s="36">
        <v>7739.6833333333316</v>
      </c>
      <c r="F405" s="36">
        <v>7684.3666666666659</v>
      </c>
      <c r="G405" s="36">
        <v>7624.1833333333316</v>
      </c>
      <c r="H405" s="36">
        <v>7855.1833333333316</v>
      </c>
      <c r="I405" s="36">
        <v>7915.3666666666659</v>
      </c>
      <c r="J405" s="36">
        <v>7970.6833333333316</v>
      </c>
      <c r="K405" s="31">
        <v>7860.05</v>
      </c>
      <c r="L405" s="31">
        <v>7744.55</v>
      </c>
      <c r="M405" s="31">
        <v>8.77E-2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1298.95</v>
      </c>
      <c r="D406" s="36">
        <v>1303.0333333333333</v>
      </c>
      <c r="E406" s="36">
        <v>1286.0666666666666</v>
      </c>
      <c r="F406" s="36">
        <v>1273.1833333333334</v>
      </c>
      <c r="G406" s="36">
        <v>1256.2166666666667</v>
      </c>
      <c r="H406" s="36">
        <v>1315.9166666666665</v>
      </c>
      <c r="I406" s="36">
        <v>1332.8833333333332</v>
      </c>
      <c r="J406" s="36">
        <v>1345.7666666666664</v>
      </c>
      <c r="K406" s="31">
        <v>1320</v>
      </c>
      <c r="L406" s="31">
        <v>1290.1500000000001</v>
      </c>
      <c r="M406" s="31">
        <v>0.63880000000000003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750.25</v>
      </c>
      <c r="D407" s="36">
        <v>750.93333333333339</v>
      </c>
      <c r="E407" s="36">
        <v>747.91666666666674</v>
      </c>
      <c r="F407" s="36">
        <v>745.58333333333337</v>
      </c>
      <c r="G407" s="36">
        <v>742.56666666666672</v>
      </c>
      <c r="H407" s="36">
        <v>753.26666666666677</v>
      </c>
      <c r="I407" s="36">
        <v>756.28333333333342</v>
      </c>
      <c r="J407" s="36">
        <v>758.61666666666679</v>
      </c>
      <c r="K407" s="31">
        <v>753.95</v>
      </c>
      <c r="L407" s="31">
        <v>748.6</v>
      </c>
      <c r="M407" s="31">
        <v>6.0616300000000001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1350.7</v>
      </c>
      <c r="D408" s="36">
        <v>1346.5</v>
      </c>
      <c r="E408" s="36">
        <v>1339.65</v>
      </c>
      <c r="F408" s="36">
        <v>1328.6000000000001</v>
      </c>
      <c r="G408" s="36">
        <v>1321.7500000000002</v>
      </c>
      <c r="H408" s="36">
        <v>1357.55</v>
      </c>
      <c r="I408" s="36">
        <v>1364.3999999999999</v>
      </c>
      <c r="J408" s="36">
        <v>1375.4499999999998</v>
      </c>
      <c r="K408" s="31">
        <v>1353.35</v>
      </c>
      <c r="L408" s="31">
        <v>1335.45</v>
      </c>
      <c r="M408" s="31">
        <v>4.9345400000000001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2773.4</v>
      </c>
      <c r="D409" s="36">
        <v>2785.2833333333328</v>
      </c>
      <c r="E409" s="36">
        <v>2750.5666666666657</v>
      </c>
      <c r="F409" s="36">
        <v>2727.7333333333327</v>
      </c>
      <c r="G409" s="36">
        <v>2693.0166666666655</v>
      </c>
      <c r="H409" s="36">
        <v>2808.1166666666659</v>
      </c>
      <c r="I409" s="36">
        <v>2842.833333333333</v>
      </c>
      <c r="J409" s="36">
        <v>2865.6666666666661</v>
      </c>
      <c r="K409" s="31">
        <v>2820</v>
      </c>
      <c r="L409" s="31">
        <v>2762.45</v>
      </c>
      <c r="M409" s="31">
        <v>0.83921999999999997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410.7</v>
      </c>
      <c r="D410" s="36">
        <v>411.06666666666661</v>
      </c>
      <c r="E410" s="36">
        <v>407.23333333333323</v>
      </c>
      <c r="F410" s="36">
        <v>403.76666666666665</v>
      </c>
      <c r="G410" s="36">
        <v>399.93333333333328</v>
      </c>
      <c r="H410" s="36">
        <v>414.53333333333319</v>
      </c>
      <c r="I410" s="36">
        <v>418.36666666666656</v>
      </c>
      <c r="J410" s="36">
        <v>421.83333333333314</v>
      </c>
      <c r="K410" s="31">
        <v>414.9</v>
      </c>
      <c r="L410" s="31">
        <v>407.6</v>
      </c>
      <c r="M410" s="31">
        <v>0.39168999999999998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651.65</v>
      </c>
      <c r="D411" s="36">
        <v>652.41666666666663</v>
      </c>
      <c r="E411" s="36">
        <v>644.83333333333326</v>
      </c>
      <c r="F411" s="36">
        <v>638.01666666666665</v>
      </c>
      <c r="G411" s="36">
        <v>630.43333333333328</v>
      </c>
      <c r="H411" s="36">
        <v>659.23333333333323</v>
      </c>
      <c r="I411" s="36">
        <v>666.81666666666649</v>
      </c>
      <c r="J411" s="36">
        <v>673.63333333333321</v>
      </c>
      <c r="K411" s="31">
        <v>660</v>
      </c>
      <c r="L411" s="31">
        <v>645.6</v>
      </c>
      <c r="M411" s="31">
        <v>0.30327999999999999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25951.4</v>
      </c>
      <c r="D412" s="36">
        <v>26078.883333333331</v>
      </c>
      <c r="E412" s="36">
        <v>25757.866666666661</v>
      </c>
      <c r="F412" s="36">
        <v>25564.333333333328</v>
      </c>
      <c r="G412" s="36">
        <v>25243.316666666658</v>
      </c>
      <c r="H412" s="36">
        <v>26272.416666666664</v>
      </c>
      <c r="I412" s="36">
        <v>26593.433333333334</v>
      </c>
      <c r="J412" s="36">
        <v>26786.966666666667</v>
      </c>
      <c r="K412" s="31">
        <v>26399.9</v>
      </c>
      <c r="L412" s="31">
        <v>25885.35</v>
      </c>
      <c r="M412" s="31">
        <v>0.23366999999999999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49.65</v>
      </c>
      <c r="D413" s="36">
        <v>49.949999999999996</v>
      </c>
      <c r="E413" s="36">
        <v>48.949999999999989</v>
      </c>
      <c r="F413" s="36">
        <v>48.249999999999993</v>
      </c>
      <c r="G413" s="36">
        <v>47.249999999999986</v>
      </c>
      <c r="H413" s="36">
        <v>50.649999999999991</v>
      </c>
      <c r="I413" s="36">
        <v>51.650000000000006</v>
      </c>
      <c r="J413" s="36">
        <v>52.349999999999994</v>
      </c>
      <c r="K413" s="31">
        <v>50.95</v>
      </c>
      <c r="L413" s="31">
        <v>49.25</v>
      </c>
      <c r="M413" s="31">
        <v>110.63857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1943.4</v>
      </c>
      <c r="D414" s="36">
        <v>1951.1333333333332</v>
      </c>
      <c r="E414" s="36">
        <v>1932.2666666666664</v>
      </c>
      <c r="F414" s="36">
        <v>1921.1333333333332</v>
      </c>
      <c r="G414" s="36">
        <v>1902.2666666666664</v>
      </c>
      <c r="H414" s="36">
        <v>1962.2666666666664</v>
      </c>
      <c r="I414" s="36">
        <v>1981.1333333333332</v>
      </c>
      <c r="J414" s="36">
        <v>1992.2666666666664</v>
      </c>
      <c r="K414" s="31">
        <v>1970</v>
      </c>
      <c r="L414" s="31">
        <v>1940</v>
      </c>
      <c r="M414" s="31">
        <v>9.9506899999999998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446.85</v>
      </c>
      <c r="D415" s="36">
        <v>448.81666666666666</v>
      </c>
      <c r="E415" s="36">
        <v>444.0333333333333</v>
      </c>
      <c r="F415" s="36">
        <v>441.21666666666664</v>
      </c>
      <c r="G415" s="36">
        <v>436.43333333333328</v>
      </c>
      <c r="H415" s="36">
        <v>451.63333333333333</v>
      </c>
      <c r="I415" s="36">
        <v>456.41666666666674</v>
      </c>
      <c r="J415" s="36">
        <v>459.23333333333335</v>
      </c>
      <c r="K415" s="31">
        <v>453.6</v>
      </c>
      <c r="L415" s="31">
        <v>446</v>
      </c>
      <c r="M415" s="31">
        <v>2.2245699999999999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3389.35</v>
      </c>
      <c r="D416" s="36">
        <v>3405.1166666666668</v>
      </c>
      <c r="E416" s="36">
        <v>3365.2333333333336</v>
      </c>
      <c r="F416" s="36">
        <v>3341.1166666666668</v>
      </c>
      <c r="G416" s="36">
        <v>3301.2333333333336</v>
      </c>
      <c r="H416" s="36">
        <v>3429.2333333333336</v>
      </c>
      <c r="I416" s="36">
        <v>3469.1166666666668</v>
      </c>
      <c r="J416" s="36">
        <v>3493.2333333333336</v>
      </c>
      <c r="K416" s="31">
        <v>3445</v>
      </c>
      <c r="L416" s="31">
        <v>3381</v>
      </c>
      <c r="M416" s="31">
        <v>4.0533000000000001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74.5</v>
      </c>
      <c r="D417" s="36">
        <v>75.183333333333323</v>
      </c>
      <c r="E417" s="36">
        <v>72.916666666666643</v>
      </c>
      <c r="F417" s="36">
        <v>71.333333333333314</v>
      </c>
      <c r="G417" s="36">
        <v>69.066666666666634</v>
      </c>
      <c r="H417" s="36">
        <v>76.766666666666652</v>
      </c>
      <c r="I417" s="36">
        <v>79.033333333333331</v>
      </c>
      <c r="J417" s="36">
        <v>80.61666666666666</v>
      </c>
      <c r="K417" s="31">
        <v>77.45</v>
      </c>
      <c r="L417" s="31">
        <v>73.599999999999994</v>
      </c>
      <c r="M417" s="31">
        <v>176.55562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4650.6000000000004</v>
      </c>
      <c r="D418" s="36">
        <v>4695.2</v>
      </c>
      <c r="E418" s="36">
        <v>4590.3999999999996</v>
      </c>
      <c r="F418" s="36">
        <v>4530.2</v>
      </c>
      <c r="G418" s="36">
        <v>4425.3999999999996</v>
      </c>
      <c r="H418" s="36">
        <v>4755.3999999999996</v>
      </c>
      <c r="I418" s="36">
        <v>4860.2000000000007</v>
      </c>
      <c r="J418" s="36">
        <v>4920.3999999999996</v>
      </c>
      <c r="K418" s="31">
        <v>4800</v>
      </c>
      <c r="L418" s="31">
        <v>4635</v>
      </c>
      <c r="M418" s="31">
        <v>0.97152000000000005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829.25</v>
      </c>
      <c r="D419" s="36">
        <v>825.08333333333337</v>
      </c>
      <c r="E419" s="36">
        <v>796.16666666666674</v>
      </c>
      <c r="F419" s="36">
        <v>763.08333333333337</v>
      </c>
      <c r="G419" s="36">
        <v>734.16666666666674</v>
      </c>
      <c r="H419" s="36">
        <v>858.16666666666674</v>
      </c>
      <c r="I419" s="36">
        <v>887.08333333333348</v>
      </c>
      <c r="J419" s="36">
        <v>920.16666666666674</v>
      </c>
      <c r="K419" s="31">
        <v>854</v>
      </c>
      <c r="L419" s="31">
        <v>792</v>
      </c>
      <c r="M419" s="31">
        <v>35.217770000000002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6169.3</v>
      </c>
      <c r="D420" s="36">
        <v>6136.45</v>
      </c>
      <c r="E420" s="36">
        <v>6047.95</v>
      </c>
      <c r="F420" s="36">
        <v>5926.6</v>
      </c>
      <c r="G420" s="36">
        <v>5838.1</v>
      </c>
      <c r="H420" s="36">
        <v>6257.7999999999993</v>
      </c>
      <c r="I420" s="36">
        <v>6346.2999999999993</v>
      </c>
      <c r="J420" s="36">
        <v>6467.6499999999987</v>
      </c>
      <c r="K420" s="31">
        <v>6224.95</v>
      </c>
      <c r="L420" s="31">
        <v>6015.1</v>
      </c>
      <c r="M420" s="31">
        <v>1.33277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565.29999999999995</v>
      </c>
      <c r="D421" s="36">
        <v>562.38333333333333</v>
      </c>
      <c r="E421" s="36">
        <v>558.11666666666667</v>
      </c>
      <c r="F421" s="36">
        <v>550.93333333333339</v>
      </c>
      <c r="G421" s="36">
        <v>546.66666666666674</v>
      </c>
      <c r="H421" s="36">
        <v>569.56666666666661</v>
      </c>
      <c r="I421" s="36">
        <v>573.83333333333326</v>
      </c>
      <c r="J421" s="36">
        <v>581.01666666666654</v>
      </c>
      <c r="K421" s="31">
        <v>566.65</v>
      </c>
      <c r="L421" s="31">
        <v>555.20000000000005</v>
      </c>
      <c r="M421" s="31">
        <v>7.2127299999999996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1301.5999999999999</v>
      </c>
      <c r="D422" s="36">
        <v>1294</v>
      </c>
      <c r="E422" s="36">
        <v>1280</v>
      </c>
      <c r="F422" s="36">
        <v>1258.4000000000001</v>
      </c>
      <c r="G422" s="36">
        <v>1244.4000000000001</v>
      </c>
      <c r="H422" s="36">
        <v>1315.6</v>
      </c>
      <c r="I422" s="36">
        <v>1329.6</v>
      </c>
      <c r="J422" s="36">
        <v>1351.1999999999998</v>
      </c>
      <c r="K422" s="31">
        <v>1308</v>
      </c>
      <c r="L422" s="31">
        <v>1272.4000000000001</v>
      </c>
      <c r="M422" s="31">
        <v>3.12853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2337.35</v>
      </c>
      <c r="D423" s="36">
        <v>2341.3166666666671</v>
      </c>
      <c r="E423" s="36">
        <v>2326.1333333333341</v>
      </c>
      <c r="F423" s="36">
        <v>2314.916666666667</v>
      </c>
      <c r="G423" s="36">
        <v>2299.733333333334</v>
      </c>
      <c r="H423" s="36">
        <v>2352.5333333333342</v>
      </c>
      <c r="I423" s="36">
        <v>2367.7166666666676</v>
      </c>
      <c r="J423" s="36">
        <v>2378.9333333333343</v>
      </c>
      <c r="K423" s="31">
        <v>2356.5</v>
      </c>
      <c r="L423" s="31">
        <v>2330.1</v>
      </c>
      <c r="M423" s="31">
        <v>1.1036600000000001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539.25</v>
      </c>
      <c r="D424" s="36">
        <v>541.73333333333335</v>
      </c>
      <c r="E424" s="36">
        <v>535.06666666666672</v>
      </c>
      <c r="F424" s="36">
        <v>530.88333333333333</v>
      </c>
      <c r="G424" s="36">
        <v>524.2166666666667</v>
      </c>
      <c r="H424" s="36">
        <v>545.91666666666674</v>
      </c>
      <c r="I424" s="36">
        <v>552.58333333333326</v>
      </c>
      <c r="J424" s="36">
        <v>556.76666666666677</v>
      </c>
      <c r="K424" s="31">
        <v>548.4</v>
      </c>
      <c r="L424" s="31">
        <v>537.54999999999995</v>
      </c>
      <c r="M424" s="31">
        <v>1.91509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578.35</v>
      </c>
      <c r="D425" s="36">
        <v>578.9</v>
      </c>
      <c r="E425" s="36">
        <v>575.94999999999993</v>
      </c>
      <c r="F425" s="36">
        <v>573.54999999999995</v>
      </c>
      <c r="G425" s="36">
        <v>570.59999999999991</v>
      </c>
      <c r="H425" s="36">
        <v>581.29999999999995</v>
      </c>
      <c r="I425" s="36">
        <v>584.25</v>
      </c>
      <c r="J425" s="36">
        <v>586.65</v>
      </c>
      <c r="K425" s="31">
        <v>581.85</v>
      </c>
      <c r="L425" s="31">
        <v>576.5</v>
      </c>
      <c r="M425" s="31">
        <v>124.34363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87.15</v>
      </c>
      <c r="D426" s="36">
        <v>86.883333333333326</v>
      </c>
      <c r="E426" s="36">
        <v>86.266666666666652</v>
      </c>
      <c r="F426" s="36">
        <v>85.383333333333326</v>
      </c>
      <c r="G426" s="36">
        <v>84.766666666666652</v>
      </c>
      <c r="H426" s="36">
        <v>87.766666666666652</v>
      </c>
      <c r="I426" s="36">
        <v>88.383333333333326</v>
      </c>
      <c r="J426" s="36">
        <v>89.266666666666652</v>
      </c>
      <c r="K426" s="31">
        <v>87.5</v>
      </c>
      <c r="L426" s="31">
        <v>86</v>
      </c>
      <c r="M426" s="31">
        <v>148.98985999999999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289.10000000000002</v>
      </c>
      <c r="D427" s="36">
        <v>291.55</v>
      </c>
      <c r="E427" s="36">
        <v>284.65000000000003</v>
      </c>
      <c r="F427" s="36">
        <v>280.20000000000005</v>
      </c>
      <c r="G427" s="36">
        <v>273.30000000000007</v>
      </c>
      <c r="H427" s="36">
        <v>296</v>
      </c>
      <c r="I427" s="36">
        <v>302.89999999999998</v>
      </c>
      <c r="J427" s="36">
        <v>307.34999999999997</v>
      </c>
      <c r="K427" s="31">
        <v>298.45</v>
      </c>
      <c r="L427" s="31">
        <v>287.10000000000002</v>
      </c>
      <c r="M427" s="31">
        <v>4.8565399999999999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136.65</v>
      </c>
      <c r="D428" s="36">
        <v>137.54999999999998</v>
      </c>
      <c r="E428" s="36">
        <v>135.09999999999997</v>
      </c>
      <c r="F428" s="36">
        <v>133.54999999999998</v>
      </c>
      <c r="G428" s="36">
        <v>131.09999999999997</v>
      </c>
      <c r="H428" s="36">
        <v>139.09999999999997</v>
      </c>
      <c r="I428" s="36">
        <v>141.54999999999995</v>
      </c>
      <c r="J428" s="36">
        <v>143.09999999999997</v>
      </c>
      <c r="K428" s="31">
        <v>140</v>
      </c>
      <c r="L428" s="31">
        <v>136</v>
      </c>
      <c r="M428" s="31">
        <v>22.406680000000001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384.5</v>
      </c>
      <c r="D429" s="36">
        <v>385.66666666666669</v>
      </c>
      <c r="E429" s="36">
        <v>382.43333333333339</v>
      </c>
      <c r="F429" s="36">
        <v>380.36666666666673</v>
      </c>
      <c r="G429" s="36">
        <v>377.13333333333344</v>
      </c>
      <c r="H429" s="36">
        <v>387.73333333333335</v>
      </c>
      <c r="I429" s="36">
        <v>390.96666666666658</v>
      </c>
      <c r="J429" s="36">
        <v>393.0333333333333</v>
      </c>
      <c r="K429" s="31">
        <v>388.9</v>
      </c>
      <c r="L429" s="31">
        <v>383.6</v>
      </c>
      <c r="M429" s="31">
        <v>3.3257699999999999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256.8</v>
      </c>
      <c r="D430" s="36">
        <v>250.79999999999998</v>
      </c>
      <c r="E430" s="36">
        <v>242.64999999999998</v>
      </c>
      <c r="F430" s="36">
        <v>228.5</v>
      </c>
      <c r="G430" s="36">
        <v>220.35</v>
      </c>
      <c r="H430" s="36">
        <v>264.94999999999993</v>
      </c>
      <c r="I430" s="36">
        <v>273.10000000000002</v>
      </c>
      <c r="J430" s="36">
        <v>287.24999999999994</v>
      </c>
      <c r="K430" s="31">
        <v>258.95</v>
      </c>
      <c r="L430" s="31">
        <v>236.65</v>
      </c>
      <c r="M430" s="31">
        <v>60.191079999999999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1176.2</v>
      </c>
      <c r="D431" s="36">
        <v>1175.4333333333332</v>
      </c>
      <c r="E431" s="36">
        <v>1167.6166666666663</v>
      </c>
      <c r="F431" s="36">
        <v>1159.0333333333331</v>
      </c>
      <c r="G431" s="36">
        <v>1151.2166666666662</v>
      </c>
      <c r="H431" s="36">
        <v>1184.0166666666664</v>
      </c>
      <c r="I431" s="36">
        <v>1191.8333333333335</v>
      </c>
      <c r="J431" s="36">
        <v>1200.4166666666665</v>
      </c>
      <c r="K431" s="31">
        <v>1183.25</v>
      </c>
      <c r="L431" s="31">
        <v>1166.8499999999999</v>
      </c>
      <c r="M431" s="31">
        <v>18.491689999999998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655.9</v>
      </c>
      <c r="D432" s="36">
        <v>655.86666666666667</v>
      </c>
      <c r="E432" s="36">
        <v>652.13333333333333</v>
      </c>
      <c r="F432" s="36">
        <v>648.36666666666667</v>
      </c>
      <c r="G432" s="36">
        <v>644.63333333333333</v>
      </c>
      <c r="H432" s="36">
        <v>659.63333333333333</v>
      </c>
      <c r="I432" s="36">
        <v>663.36666666666667</v>
      </c>
      <c r="J432" s="36">
        <v>667.13333333333333</v>
      </c>
      <c r="K432" s="31">
        <v>659.6</v>
      </c>
      <c r="L432" s="31">
        <v>652.1</v>
      </c>
      <c r="M432" s="31">
        <v>6.4027599999999998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3257.55</v>
      </c>
      <c r="D433" s="36">
        <v>3264.9500000000003</v>
      </c>
      <c r="E433" s="36">
        <v>3229.1000000000004</v>
      </c>
      <c r="F433" s="36">
        <v>3200.65</v>
      </c>
      <c r="G433" s="36">
        <v>3164.8</v>
      </c>
      <c r="H433" s="36">
        <v>3293.4000000000005</v>
      </c>
      <c r="I433" s="36">
        <v>3329.25</v>
      </c>
      <c r="J433" s="36">
        <v>3357.7000000000007</v>
      </c>
      <c r="K433" s="31">
        <v>3300.8</v>
      </c>
      <c r="L433" s="31">
        <v>3236.5</v>
      </c>
      <c r="M433" s="31">
        <v>0.10185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1251.25</v>
      </c>
      <c r="D434" s="36">
        <v>1258.3666666666668</v>
      </c>
      <c r="E434" s="36">
        <v>1241.6833333333336</v>
      </c>
      <c r="F434" s="36">
        <v>1232.1166666666668</v>
      </c>
      <c r="G434" s="36">
        <v>1215.4333333333336</v>
      </c>
      <c r="H434" s="36">
        <v>1267.9333333333336</v>
      </c>
      <c r="I434" s="36">
        <v>1284.616666666667</v>
      </c>
      <c r="J434" s="36">
        <v>1294.1833333333336</v>
      </c>
      <c r="K434" s="31">
        <v>1275.05</v>
      </c>
      <c r="L434" s="31">
        <v>1248.8</v>
      </c>
      <c r="M434" s="31">
        <v>0.34655999999999998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452.55</v>
      </c>
      <c r="D435" s="36">
        <v>453.88333333333338</v>
      </c>
      <c r="E435" s="36">
        <v>445.76666666666677</v>
      </c>
      <c r="F435" s="36">
        <v>438.98333333333341</v>
      </c>
      <c r="G435" s="36">
        <v>430.86666666666679</v>
      </c>
      <c r="H435" s="36">
        <v>460.66666666666674</v>
      </c>
      <c r="I435" s="36">
        <v>468.78333333333342</v>
      </c>
      <c r="J435" s="36">
        <v>475.56666666666672</v>
      </c>
      <c r="K435" s="31">
        <v>462</v>
      </c>
      <c r="L435" s="31">
        <v>447.1</v>
      </c>
      <c r="M435" s="31">
        <v>2.6014499999999998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383.65</v>
      </c>
      <c r="D436" s="36">
        <v>385.76666666666671</v>
      </c>
      <c r="E436" s="36">
        <v>378.23333333333341</v>
      </c>
      <c r="F436" s="36">
        <v>372.81666666666672</v>
      </c>
      <c r="G436" s="36">
        <v>365.28333333333342</v>
      </c>
      <c r="H436" s="36">
        <v>391.18333333333339</v>
      </c>
      <c r="I436" s="36">
        <v>398.7166666666667</v>
      </c>
      <c r="J436" s="36">
        <v>404.13333333333338</v>
      </c>
      <c r="K436" s="31">
        <v>393.3</v>
      </c>
      <c r="L436" s="31">
        <v>380.35</v>
      </c>
      <c r="M436" s="31">
        <v>1.9786300000000001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4225.5</v>
      </c>
      <c r="D437" s="36">
        <v>4270.95</v>
      </c>
      <c r="E437" s="36">
        <v>4149.5499999999993</v>
      </c>
      <c r="F437" s="36">
        <v>4073.5999999999995</v>
      </c>
      <c r="G437" s="36">
        <v>3952.1999999999989</v>
      </c>
      <c r="H437" s="36">
        <v>4346.8999999999996</v>
      </c>
      <c r="I437" s="36">
        <v>4468.2999999999993</v>
      </c>
      <c r="J437" s="36">
        <v>4544.25</v>
      </c>
      <c r="K437" s="31">
        <v>4392.3500000000004</v>
      </c>
      <c r="L437" s="31">
        <v>4195</v>
      </c>
      <c r="M437" s="31">
        <v>1.4840599999999999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556.6</v>
      </c>
      <c r="D438" s="36">
        <v>558.81666666666672</v>
      </c>
      <c r="E438" s="36">
        <v>547.78333333333342</v>
      </c>
      <c r="F438" s="36">
        <v>538.9666666666667</v>
      </c>
      <c r="G438" s="36">
        <v>527.93333333333339</v>
      </c>
      <c r="H438" s="36">
        <v>567.63333333333344</v>
      </c>
      <c r="I438" s="36">
        <v>578.66666666666674</v>
      </c>
      <c r="J438" s="36">
        <v>587.48333333333346</v>
      </c>
      <c r="K438" s="31">
        <v>569.85</v>
      </c>
      <c r="L438" s="31">
        <v>550</v>
      </c>
      <c r="M438" s="31">
        <v>2.1236299999999999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37.299999999999997</v>
      </c>
      <c r="D439" s="36">
        <v>37.583333333333336</v>
      </c>
      <c r="E439" s="36">
        <v>36.716666666666669</v>
      </c>
      <c r="F439" s="36">
        <v>36.133333333333333</v>
      </c>
      <c r="G439" s="36">
        <v>35.266666666666666</v>
      </c>
      <c r="H439" s="36">
        <v>38.166666666666671</v>
      </c>
      <c r="I439" s="36">
        <v>39.033333333333331</v>
      </c>
      <c r="J439" s="36">
        <v>39.616666666666674</v>
      </c>
      <c r="K439" s="31">
        <v>38.450000000000003</v>
      </c>
      <c r="L439" s="31">
        <v>37</v>
      </c>
      <c r="M439" s="31">
        <v>493.96345000000002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413.9</v>
      </c>
      <c r="D440" s="36">
        <v>411.8</v>
      </c>
      <c r="E440" s="36">
        <v>403.85</v>
      </c>
      <c r="F440" s="36">
        <v>393.8</v>
      </c>
      <c r="G440" s="36">
        <v>385.85</v>
      </c>
      <c r="H440" s="36">
        <v>421.85</v>
      </c>
      <c r="I440" s="36">
        <v>429.79999999999995</v>
      </c>
      <c r="J440" s="36">
        <v>439.85</v>
      </c>
      <c r="K440" s="31">
        <v>419.75</v>
      </c>
      <c r="L440" s="31">
        <v>401.75</v>
      </c>
      <c r="M440" s="31">
        <v>23.518229999999999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723.55</v>
      </c>
      <c r="D441" s="36">
        <v>722.38333333333333</v>
      </c>
      <c r="E441" s="36">
        <v>717.66666666666663</v>
      </c>
      <c r="F441" s="36">
        <v>711.7833333333333</v>
      </c>
      <c r="G441" s="36">
        <v>707.06666666666661</v>
      </c>
      <c r="H441" s="36">
        <v>728.26666666666665</v>
      </c>
      <c r="I441" s="36">
        <v>732.98333333333335</v>
      </c>
      <c r="J441" s="36">
        <v>738.86666666666667</v>
      </c>
      <c r="K441" s="31">
        <v>727.1</v>
      </c>
      <c r="L441" s="31">
        <v>716.5</v>
      </c>
      <c r="M441" s="31">
        <v>4.3190499999999998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526.25</v>
      </c>
      <c r="D442" s="36">
        <v>529.08333333333337</v>
      </c>
      <c r="E442" s="36">
        <v>518.26666666666677</v>
      </c>
      <c r="F442" s="36">
        <v>510.28333333333342</v>
      </c>
      <c r="G442" s="36">
        <v>499.46666666666681</v>
      </c>
      <c r="H442" s="36">
        <v>537.06666666666672</v>
      </c>
      <c r="I442" s="36">
        <v>547.88333333333333</v>
      </c>
      <c r="J442" s="36">
        <v>555.86666666666667</v>
      </c>
      <c r="K442" s="31">
        <v>539.9</v>
      </c>
      <c r="L442" s="31">
        <v>521.1</v>
      </c>
      <c r="M442" s="31">
        <v>1.1954199999999999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960.55</v>
      </c>
      <c r="D443" s="36">
        <v>970.05000000000007</v>
      </c>
      <c r="E443" s="36">
        <v>946.25000000000011</v>
      </c>
      <c r="F443" s="36">
        <v>931.95</v>
      </c>
      <c r="G443" s="36">
        <v>908.15000000000009</v>
      </c>
      <c r="H443" s="36">
        <v>984.35000000000014</v>
      </c>
      <c r="I443" s="36">
        <v>1008.1500000000001</v>
      </c>
      <c r="J443" s="36">
        <v>1022.4500000000002</v>
      </c>
      <c r="K443" s="31">
        <v>993.85</v>
      </c>
      <c r="L443" s="31">
        <v>955.75</v>
      </c>
      <c r="M443" s="31">
        <v>7.9363599999999996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959.1</v>
      </c>
      <c r="D444" s="36">
        <v>959.4666666666667</v>
      </c>
      <c r="E444" s="36">
        <v>955.03333333333342</v>
      </c>
      <c r="F444" s="36">
        <v>950.9666666666667</v>
      </c>
      <c r="G444" s="36">
        <v>946.53333333333342</v>
      </c>
      <c r="H444" s="36">
        <v>963.53333333333342</v>
      </c>
      <c r="I444" s="36">
        <v>967.96666666666681</v>
      </c>
      <c r="J444" s="36">
        <v>972.03333333333342</v>
      </c>
      <c r="K444" s="31">
        <v>963.9</v>
      </c>
      <c r="L444" s="31">
        <v>955.4</v>
      </c>
      <c r="M444" s="31">
        <v>4.6257200000000003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1707.15</v>
      </c>
      <c r="D445" s="36">
        <v>1711.6666666666667</v>
      </c>
      <c r="E445" s="36">
        <v>1697.8833333333334</v>
      </c>
      <c r="F445" s="36">
        <v>1688.6166666666668</v>
      </c>
      <c r="G445" s="36">
        <v>1674.8333333333335</v>
      </c>
      <c r="H445" s="36">
        <v>1720.9333333333334</v>
      </c>
      <c r="I445" s="36">
        <v>1734.7166666666667</v>
      </c>
      <c r="J445" s="36">
        <v>1743.9833333333333</v>
      </c>
      <c r="K445" s="31">
        <v>1725.45</v>
      </c>
      <c r="L445" s="31">
        <v>1702.4</v>
      </c>
      <c r="M445" s="31">
        <v>2.7724799999999998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3347.45</v>
      </c>
      <c r="D446" s="36">
        <v>3360.3333333333335</v>
      </c>
      <c r="E446" s="36">
        <v>3329.166666666667</v>
      </c>
      <c r="F446" s="36">
        <v>3310.8833333333337</v>
      </c>
      <c r="G446" s="36">
        <v>3279.7166666666672</v>
      </c>
      <c r="H446" s="36">
        <v>3378.6166666666668</v>
      </c>
      <c r="I446" s="36">
        <v>3409.7833333333338</v>
      </c>
      <c r="J446" s="36">
        <v>3428.0666666666666</v>
      </c>
      <c r="K446" s="31">
        <v>3391.5</v>
      </c>
      <c r="L446" s="31">
        <v>3342.05</v>
      </c>
      <c r="M446" s="31">
        <v>21.123519999999999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902.85</v>
      </c>
      <c r="D447" s="36">
        <v>906.7166666666667</v>
      </c>
      <c r="E447" s="36">
        <v>894.48333333333335</v>
      </c>
      <c r="F447" s="36">
        <v>886.11666666666667</v>
      </c>
      <c r="G447" s="36">
        <v>873.88333333333333</v>
      </c>
      <c r="H447" s="36">
        <v>915.08333333333337</v>
      </c>
      <c r="I447" s="36">
        <v>927.31666666666672</v>
      </c>
      <c r="J447" s="36">
        <v>935.68333333333339</v>
      </c>
      <c r="K447" s="31">
        <v>918.95</v>
      </c>
      <c r="L447" s="31">
        <v>898.35</v>
      </c>
      <c r="M447" s="31">
        <v>31.943519999999999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8050.9</v>
      </c>
      <c r="D448" s="36">
        <v>8094.0999999999995</v>
      </c>
      <c r="E448" s="36">
        <v>7968.3499999999985</v>
      </c>
      <c r="F448" s="36">
        <v>7885.7999999999993</v>
      </c>
      <c r="G448" s="36">
        <v>7760.0499999999984</v>
      </c>
      <c r="H448" s="36">
        <v>8176.6499999999987</v>
      </c>
      <c r="I448" s="36">
        <v>8302.4000000000015</v>
      </c>
      <c r="J448" s="36">
        <v>8384.9499999999989</v>
      </c>
      <c r="K448" s="31">
        <v>8219.85</v>
      </c>
      <c r="L448" s="31">
        <v>8011.55</v>
      </c>
      <c r="M448" s="31">
        <v>1.4804900000000001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3198.25</v>
      </c>
      <c r="D449" s="36">
        <v>3215.6</v>
      </c>
      <c r="E449" s="36">
        <v>3163.6499999999996</v>
      </c>
      <c r="F449" s="36">
        <v>3129.0499999999997</v>
      </c>
      <c r="G449" s="36">
        <v>3077.0999999999995</v>
      </c>
      <c r="H449" s="36">
        <v>3250.2</v>
      </c>
      <c r="I449" s="36">
        <v>3302.1499999999996</v>
      </c>
      <c r="J449" s="36">
        <v>3336.75</v>
      </c>
      <c r="K449" s="31">
        <v>3267.55</v>
      </c>
      <c r="L449" s="31">
        <v>3181</v>
      </c>
      <c r="M449" s="31">
        <v>0.50112000000000001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445.05</v>
      </c>
      <c r="D450" s="36">
        <v>443.25</v>
      </c>
      <c r="E450" s="36">
        <v>438.05</v>
      </c>
      <c r="F450" s="36">
        <v>431.05</v>
      </c>
      <c r="G450" s="36">
        <v>425.85</v>
      </c>
      <c r="H450" s="36">
        <v>450.25</v>
      </c>
      <c r="I450" s="36">
        <v>455.45000000000005</v>
      </c>
      <c r="J450" s="36">
        <v>462.45</v>
      </c>
      <c r="K450" s="31">
        <v>448.45</v>
      </c>
      <c r="L450" s="31">
        <v>436.25</v>
      </c>
      <c r="M450" s="31">
        <v>39.302750000000003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649.35</v>
      </c>
      <c r="D451" s="36">
        <v>648.56666666666672</v>
      </c>
      <c r="E451" s="36">
        <v>643.48333333333346</v>
      </c>
      <c r="F451" s="36">
        <v>637.61666666666679</v>
      </c>
      <c r="G451" s="36">
        <v>632.53333333333353</v>
      </c>
      <c r="H451" s="36">
        <v>654.43333333333339</v>
      </c>
      <c r="I451" s="36">
        <v>659.51666666666665</v>
      </c>
      <c r="J451" s="36">
        <v>665.38333333333333</v>
      </c>
      <c r="K451" s="31">
        <v>653.65</v>
      </c>
      <c r="L451" s="31">
        <v>642.70000000000005</v>
      </c>
      <c r="M451" s="31">
        <v>101.55047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248</v>
      </c>
      <c r="D452" s="36">
        <v>249.73333333333335</v>
      </c>
      <c r="E452" s="36">
        <v>245.4666666666667</v>
      </c>
      <c r="F452" s="36">
        <v>242.93333333333334</v>
      </c>
      <c r="G452" s="36">
        <v>238.66666666666669</v>
      </c>
      <c r="H452" s="36">
        <v>252.26666666666671</v>
      </c>
      <c r="I452" s="36">
        <v>256.53333333333336</v>
      </c>
      <c r="J452" s="36">
        <v>259.06666666666672</v>
      </c>
      <c r="K452" s="31">
        <v>254</v>
      </c>
      <c r="L452" s="31">
        <v>247.2</v>
      </c>
      <c r="M452" s="31">
        <v>153.88768999999999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119.65</v>
      </c>
      <c r="D453" s="36">
        <v>119.66666666666667</v>
      </c>
      <c r="E453" s="36">
        <v>118.83333333333334</v>
      </c>
      <c r="F453" s="36">
        <v>118.01666666666667</v>
      </c>
      <c r="G453" s="36">
        <v>117.18333333333334</v>
      </c>
      <c r="H453" s="36">
        <v>120.48333333333335</v>
      </c>
      <c r="I453" s="36">
        <v>121.31666666666669</v>
      </c>
      <c r="J453" s="36">
        <v>122.13333333333335</v>
      </c>
      <c r="K453" s="31">
        <v>120.5</v>
      </c>
      <c r="L453" s="31">
        <v>118.85</v>
      </c>
      <c r="M453" s="31">
        <v>229.79112000000001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89.25</v>
      </c>
      <c r="D454" s="36">
        <v>89.483333333333334</v>
      </c>
      <c r="E454" s="36">
        <v>88.566666666666663</v>
      </c>
      <c r="F454" s="36">
        <v>87.883333333333326</v>
      </c>
      <c r="G454" s="36">
        <v>86.966666666666654</v>
      </c>
      <c r="H454" s="36">
        <v>90.166666666666671</v>
      </c>
      <c r="I454" s="36">
        <v>91.083333333333329</v>
      </c>
      <c r="J454" s="36">
        <v>91.76666666666668</v>
      </c>
      <c r="K454" s="31">
        <v>90.4</v>
      </c>
      <c r="L454" s="31">
        <v>88.8</v>
      </c>
      <c r="M454" s="31">
        <v>21.643799999999999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1334.7</v>
      </c>
      <c r="D455" s="36">
        <v>1332.6</v>
      </c>
      <c r="E455" s="36">
        <v>1322.1999999999998</v>
      </c>
      <c r="F455" s="36">
        <v>1309.6999999999998</v>
      </c>
      <c r="G455" s="36">
        <v>1299.2999999999997</v>
      </c>
      <c r="H455" s="36">
        <v>1345.1</v>
      </c>
      <c r="I455" s="36">
        <v>1355.5</v>
      </c>
      <c r="J455" s="36">
        <v>1368</v>
      </c>
      <c r="K455" s="31">
        <v>1343</v>
      </c>
      <c r="L455" s="31">
        <v>1320.1</v>
      </c>
      <c r="M455" s="31">
        <v>0.13433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355.1</v>
      </c>
      <c r="D456" s="36">
        <v>357.98333333333335</v>
      </c>
      <c r="E456" s="36">
        <v>350.56666666666672</v>
      </c>
      <c r="F456" s="36">
        <v>346.03333333333336</v>
      </c>
      <c r="G456" s="36">
        <v>338.61666666666673</v>
      </c>
      <c r="H456" s="36">
        <v>362.51666666666671</v>
      </c>
      <c r="I456" s="36">
        <v>369.93333333333334</v>
      </c>
      <c r="J456" s="36">
        <v>374.4666666666667</v>
      </c>
      <c r="K456" s="31">
        <v>365.4</v>
      </c>
      <c r="L456" s="31">
        <v>353.45</v>
      </c>
      <c r="M456" s="31">
        <v>1.90096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2490.85</v>
      </c>
      <c r="D457" s="36">
        <v>2490.7333333333336</v>
      </c>
      <c r="E457" s="36">
        <v>2460.2166666666672</v>
      </c>
      <c r="F457" s="36">
        <v>2429.5833333333335</v>
      </c>
      <c r="G457" s="36">
        <v>2399.0666666666671</v>
      </c>
      <c r="H457" s="36">
        <v>2521.3666666666672</v>
      </c>
      <c r="I457" s="36">
        <v>2551.8833333333337</v>
      </c>
      <c r="J457" s="36">
        <v>2582.5166666666673</v>
      </c>
      <c r="K457" s="31">
        <v>2521.25</v>
      </c>
      <c r="L457" s="31">
        <v>2460.1</v>
      </c>
      <c r="M457" s="31">
        <v>0.51193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1123.95</v>
      </c>
      <c r="D458" s="36">
        <v>1127.3833333333332</v>
      </c>
      <c r="E458" s="36">
        <v>1113.7666666666664</v>
      </c>
      <c r="F458" s="36">
        <v>1103.5833333333333</v>
      </c>
      <c r="G458" s="36">
        <v>1089.9666666666665</v>
      </c>
      <c r="H458" s="36">
        <v>1137.5666666666664</v>
      </c>
      <c r="I458" s="36">
        <v>1151.1833333333332</v>
      </c>
      <c r="J458" s="36">
        <v>1161.3666666666663</v>
      </c>
      <c r="K458" s="31">
        <v>1141</v>
      </c>
      <c r="L458" s="31">
        <v>1117.2</v>
      </c>
      <c r="M458" s="31">
        <v>60.421080000000003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841.35</v>
      </c>
      <c r="D459" s="36">
        <v>844.38333333333321</v>
      </c>
      <c r="E459" s="36">
        <v>835.01666666666642</v>
      </c>
      <c r="F459" s="36">
        <v>828.68333333333317</v>
      </c>
      <c r="G459" s="36">
        <v>819.31666666666638</v>
      </c>
      <c r="H459" s="36">
        <v>850.71666666666647</v>
      </c>
      <c r="I459" s="36">
        <v>860.08333333333326</v>
      </c>
      <c r="J459" s="36">
        <v>866.41666666666652</v>
      </c>
      <c r="K459" s="31">
        <v>853.75</v>
      </c>
      <c r="L459" s="31">
        <v>838.05</v>
      </c>
      <c r="M459" s="31">
        <v>1.34395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137.44999999999999</v>
      </c>
      <c r="D460" s="36">
        <v>136.46666666666667</v>
      </c>
      <c r="E460" s="36">
        <v>133.98333333333335</v>
      </c>
      <c r="F460" s="36">
        <v>130.51666666666668</v>
      </c>
      <c r="G460" s="36">
        <v>128.03333333333336</v>
      </c>
      <c r="H460" s="36">
        <v>139.93333333333334</v>
      </c>
      <c r="I460" s="36">
        <v>142.41666666666663</v>
      </c>
      <c r="J460" s="36">
        <v>145.88333333333333</v>
      </c>
      <c r="K460" s="31">
        <v>138.94999999999999</v>
      </c>
      <c r="L460" s="31">
        <v>133</v>
      </c>
      <c r="M460" s="31">
        <v>19.9039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1022.2</v>
      </c>
      <c r="D461" s="36">
        <v>1019.3333333333334</v>
      </c>
      <c r="E461" s="36">
        <v>998.66666666666674</v>
      </c>
      <c r="F461" s="36">
        <v>975.13333333333333</v>
      </c>
      <c r="G461" s="36">
        <v>954.4666666666667</v>
      </c>
      <c r="H461" s="36">
        <v>1042.8666666666668</v>
      </c>
      <c r="I461" s="36">
        <v>1063.5333333333335</v>
      </c>
      <c r="J461" s="36">
        <v>1087.0666666666668</v>
      </c>
      <c r="K461" s="31">
        <v>1040</v>
      </c>
      <c r="L461" s="31">
        <v>995.8</v>
      </c>
      <c r="M461" s="31">
        <v>18.076750000000001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2912.75</v>
      </c>
      <c r="D462" s="36">
        <v>2930.3833333333332</v>
      </c>
      <c r="E462" s="36">
        <v>2882.3666666666663</v>
      </c>
      <c r="F462" s="36">
        <v>2851.9833333333331</v>
      </c>
      <c r="G462" s="36">
        <v>2803.9666666666662</v>
      </c>
      <c r="H462" s="36">
        <v>2960.7666666666664</v>
      </c>
      <c r="I462" s="36">
        <v>3008.7833333333328</v>
      </c>
      <c r="J462" s="36">
        <v>3039.1666666666665</v>
      </c>
      <c r="K462" s="31">
        <v>2978.4</v>
      </c>
      <c r="L462" s="31">
        <v>2900</v>
      </c>
      <c r="M462" s="31">
        <v>0.14990999999999999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2917.45</v>
      </c>
      <c r="D463" s="36">
        <v>2946.1666666666665</v>
      </c>
      <c r="E463" s="36">
        <v>2882.333333333333</v>
      </c>
      <c r="F463" s="36">
        <v>2847.2166666666667</v>
      </c>
      <c r="G463" s="36">
        <v>2783.3833333333332</v>
      </c>
      <c r="H463" s="36">
        <v>2981.2833333333328</v>
      </c>
      <c r="I463" s="36">
        <v>3045.1166666666659</v>
      </c>
      <c r="J463" s="36">
        <v>3080.2333333333327</v>
      </c>
      <c r="K463" s="31">
        <v>3010</v>
      </c>
      <c r="L463" s="31">
        <v>2911.05</v>
      </c>
      <c r="M463" s="31">
        <v>0.29946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3283.75</v>
      </c>
      <c r="D464" s="36">
        <v>3293.1166666666668</v>
      </c>
      <c r="E464" s="36">
        <v>3265.2833333333338</v>
      </c>
      <c r="F464" s="36">
        <v>3246.8166666666671</v>
      </c>
      <c r="G464" s="36">
        <v>3218.983333333334</v>
      </c>
      <c r="H464" s="36">
        <v>3311.5833333333335</v>
      </c>
      <c r="I464" s="36">
        <v>3339.4166666666665</v>
      </c>
      <c r="J464" s="36">
        <v>3357.8833333333332</v>
      </c>
      <c r="K464" s="31">
        <v>3320.95</v>
      </c>
      <c r="L464" s="31">
        <v>3274.65</v>
      </c>
      <c r="M464" s="31">
        <v>13.17398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2051.1999999999998</v>
      </c>
      <c r="D465" s="36">
        <v>2042.6666666666667</v>
      </c>
      <c r="E465" s="36">
        <v>2025.4333333333334</v>
      </c>
      <c r="F465" s="36">
        <v>1999.6666666666667</v>
      </c>
      <c r="G465" s="36">
        <v>1982.4333333333334</v>
      </c>
      <c r="H465" s="36">
        <v>2068.4333333333334</v>
      </c>
      <c r="I465" s="36">
        <v>2085.6666666666665</v>
      </c>
      <c r="J465" s="36">
        <v>2111.4333333333334</v>
      </c>
      <c r="K465" s="31">
        <v>2059.9</v>
      </c>
      <c r="L465" s="31">
        <v>2016.9</v>
      </c>
      <c r="M465" s="31">
        <v>3.0873300000000001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760.1</v>
      </c>
      <c r="D466" s="36">
        <v>765.94999999999993</v>
      </c>
      <c r="E466" s="36">
        <v>731.89999999999986</v>
      </c>
      <c r="F466" s="36">
        <v>703.69999999999993</v>
      </c>
      <c r="G466" s="36">
        <v>669.64999999999986</v>
      </c>
      <c r="H466" s="36">
        <v>794.14999999999986</v>
      </c>
      <c r="I466" s="36">
        <v>828.19999999999982</v>
      </c>
      <c r="J466" s="36">
        <v>856.39999999999986</v>
      </c>
      <c r="K466" s="31">
        <v>800</v>
      </c>
      <c r="L466" s="31">
        <v>737.75</v>
      </c>
      <c r="M466" s="31">
        <v>6.7311800000000002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867.5</v>
      </c>
      <c r="D467" s="36">
        <v>872.36666666666667</v>
      </c>
      <c r="E467" s="36">
        <v>857.13333333333333</v>
      </c>
      <c r="F467" s="36">
        <v>846.76666666666665</v>
      </c>
      <c r="G467" s="36">
        <v>831.5333333333333</v>
      </c>
      <c r="H467" s="36">
        <v>882.73333333333335</v>
      </c>
      <c r="I467" s="36">
        <v>897.9666666666667</v>
      </c>
      <c r="J467" s="36">
        <v>908.33333333333337</v>
      </c>
      <c r="K467" s="31">
        <v>887.6</v>
      </c>
      <c r="L467" s="31">
        <v>862</v>
      </c>
      <c r="M467" s="31">
        <v>0.38797999999999999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2478.0500000000002</v>
      </c>
      <c r="D468" s="36">
        <v>2467.8333333333335</v>
      </c>
      <c r="E468" s="36">
        <v>2448.416666666667</v>
      </c>
      <c r="F468" s="36">
        <v>2418.7833333333333</v>
      </c>
      <c r="G468" s="36">
        <v>2399.3666666666668</v>
      </c>
      <c r="H468" s="36">
        <v>2497.4666666666672</v>
      </c>
      <c r="I468" s="36">
        <v>2516.8833333333341</v>
      </c>
      <c r="J468" s="36">
        <v>2546.5166666666673</v>
      </c>
      <c r="K468" s="31">
        <v>2487.25</v>
      </c>
      <c r="L468" s="31">
        <v>2438.1999999999998</v>
      </c>
      <c r="M468" s="31">
        <v>6.8400699999999999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35.950000000000003</v>
      </c>
      <c r="D469" s="36">
        <v>36.18333333333333</v>
      </c>
      <c r="E469" s="36">
        <v>35.566666666666663</v>
      </c>
      <c r="F469" s="36">
        <v>35.18333333333333</v>
      </c>
      <c r="G469" s="36">
        <v>34.566666666666663</v>
      </c>
      <c r="H469" s="36">
        <v>36.566666666666663</v>
      </c>
      <c r="I469" s="36">
        <v>37.183333333333323</v>
      </c>
      <c r="J469" s="36">
        <v>37.566666666666663</v>
      </c>
      <c r="K469" s="31">
        <v>36.799999999999997</v>
      </c>
      <c r="L469" s="31">
        <v>35.799999999999997</v>
      </c>
      <c r="M469" s="31">
        <v>72.804410000000004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360.7</v>
      </c>
      <c r="D470" s="36">
        <v>362.51666666666665</v>
      </c>
      <c r="E470" s="36">
        <v>356.43333333333328</v>
      </c>
      <c r="F470" s="36">
        <v>352.16666666666663</v>
      </c>
      <c r="G470" s="36">
        <v>346.08333333333326</v>
      </c>
      <c r="H470" s="36">
        <v>366.7833333333333</v>
      </c>
      <c r="I470" s="36">
        <v>372.86666666666667</v>
      </c>
      <c r="J470" s="36">
        <v>377.13333333333333</v>
      </c>
      <c r="K470" s="31">
        <v>368.6</v>
      </c>
      <c r="L470" s="31">
        <v>358.25</v>
      </c>
      <c r="M470" s="31">
        <v>2.7145800000000002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404.25</v>
      </c>
      <c r="D471" s="36">
        <v>399.59999999999997</v>
      </c>
      <c r="E471" s="36">
        <v>392.19999999999993</v>
      </c>
      <c r="F471" s="36">
        <v>380.15</v>
      </c>
      <c r="G471" s="36">
        <v>372.74999999999994</v>
      </c>
      <c r="H471" s="36">
        <v>411.64999999999992</v>
      </c>
      <c r="I471" s="36">
        <v>419.0499999999999</v>
      </c>
      <c r="J471" s="36">
        <v>431.09999999999991</v>
      </c>
      <c r="K471" s="31">
        <v>407</v>
      </c>
      <c r="L471" s="31">
        <v>387.55</v>
      </c>
      <c r="M471" s="31">
        <v>16.820979999999999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796.3</v>
      </c>
      <c r="D472" s="36">
        <v>793.7166666666667</v>
      </c>
      <c r="E472" s="36">
        <v>789.43333333333339</v>
      </c>
      <c r="F472" s="36">
        <v>782.56666666666672</v>
      </c>
      <c r="G472" s="36">
        <v>778.28333333333342</v>
      </c>
      <c r="H472" s="36">
        <v>800.58333333333337</v>
      </c>
      <c r="I472" s="36">
        <v>804.86666666666667</v>
      </c>
      <c r="J472" s="36">
        <v>811.73333333333335</v>
      </c>
      <c r="K472" s="31">
        <v>798</v>
      </c>
      <c r="L472" s="31">
        <v>786.85</v>
      </c>
      <c r="M472" s="31">
        <v>0.33940999999999999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3152.05</v>
      </c>
      <c r="D473" s="36">
        <v>3181.0666666666671</v>
      </c>
      <c r="E473" s="36">
        <v>3100.983333333334</v>
      </c>
      <c r="F473" s="36">
        <v>3049.916666666667</v>
      </c>
      <c r="G473" s="36">
        <v>2969.8333333333339</v>
      </c>
      <c r="H473" s="36">
        <v>3232.1333333333341</v>
      </c>
      <c r="I473" s="36">
        <v>3312.2166666666672</v>
      </c>
      <c r="J473" s="36">
        <v>3363.2833333333342</v>
      </c>
      <c r="K473" s="31">
        <v>3261.15</v>
      </c>
      <c r="L473" s="31">
        <v>3130</v>
      </c>
      <c r="M473" s="31">
        <v>0.92222000000000004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42.15</v>
      </c>
      <c r="D474" s="36">
        <v>42.383333333333333</v>
      </c>
      <c r="E474" s="36">
        <v>41.766666666666666</v>
      </c>
      <c r="F474" s="36">
        <v>41.383333333333333</v>
      </c>
      <c r="G474" s="36">
        <v>40.766666666666666</v>
      </c>
      <c r="H474" s="36">
        <v>42.766666666666666</v>
      </c>
      <c r="I474" s="36">
        <v>43.383333333333326</v>
      </c>
      <c r="J474" s="36">
        <v>43.766666666666666</v>
      </c>
      <c r="K474" s="31">
        <v>43</v>
      </c>
      <c r="L474" s="31">
        <v>42</v>
      </c>
      <c r="M474" s="31">
        <v>50.441110000000002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1646.9</v>
      </c>
      <c r="D475" s="36">
        <v>1645.1000000000001</v>
      </c>
      <c r="E475" s="36">
        <v>1636.3500000000004</v>
      </c>
      <c r="F475" s="36">
        <v>1625.8000000000002</v>
      </c>
      <c r="G475" s="36">
        <v>1617.0500000000004</v>
      </c>
      <c r="H475" s="36">
        <v>1655.6500000000003</v>
      </c>
      <c r="I475" s="36">
        <v>1664.3999999999999</v>
      </c>
      <c r="J475" s="36">
        <v>1674.9500000000003</v>
      </c>
      <c r="K475" s="31">
        <v>1653.85</v>
      </c>
      <c r="L475" s="31">
        <v>1634.55</v>
      </c>
      <c r="M475" s="31">
        <v>4.4214799999999999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37.200000000000003</v>
      </c>
      <c r="D476" s="36">
        <v>37.300000000000004</v>
      </c>
      <c r="E476" s="36">
        <v>36.900000000000006</v>
      </c>
      <c r="F476" s="36">
        <v>36.6</v>
      </c>
      <c r="G476" s="36">
        <v>36.200000000000003</v>
      </c>
      <c r="H476" s="36">
        <v>37.600000000000009</v>
      </c>
      <c r="I476" s="36">
        <v>38</v>
      </c>
      <c r="J476" s="36">
        <v>38.300000000000011</v>
      </c>
      <c r="K476" s="31">
        <v>37.700000000000003</v>
      </c>
      <c r="L476" s="31">
        <v>37</v>
      </c>
      <c r="M476" s="31">
        <v>70.899720000000002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435.65</v>
      </c>
      <c r="D477" s="36">
        <v>437.56666666666661</v>
      </c>
      <c r="E477" s="36">
        <v>432.73333333333323</v>
      </c>
      <c r="F477" s="36">
        <v>429.81666666666661</v>
      </c>
      <c r="G477" s="36">
        <v>424.98333333333323</v>
      </c>
      <c r="H477" s="36">
        <v>440.48333333333323</v>
      </c>
      <c r="I477" s="36">
        <v>445.31666666666661</v>
      </c>
      <c r="J477" s="36">
        <v>448.23333333333323</v>
      </c>
      <c r="K477" s="31">
        <v>442.4</v>
      </c>
      <c r="L477" s="31">
        <v>434.65</v>
      </c>
      <c r="M477" s="31">
        <v>0.32206000000000001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8627.0499999999993</v>
      </c>
      <c r="D478" s="36">
        <v>8654.6</v>
      </c>
      <c r="E478" s="36">
        <v>8590.2000000000007</v>
      </c>
      <c r="F478" s="36">
        <v>8553.35</v>
      </c>
      <c r="G478" s="36">
        <v>8488.9500000000007</v>
      </c>
      <c r="H478" s="36">
        <v>8691.4500000000007</v>
      </c>
      <c r="I478" s="36">
        <v>8755.8499999999985</v>
      </c>
      <c r="J478" s="36">
        <v>8792.7000000000007</v>
      </c>
      <c r="K478" s="31">
        <v>8719</v>
      </c>
      <c r="L478" s="31">
        <v>8617.75</v>
      </c>
      <c r="M478" s="31">
        <v>1.28138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103.95</v>
      </c>
      <c r="D479" s="36">
        <v>103.88333333333333</v>
      </c>
      <c r="E479" s="36">
        <v>103.16666666666666</v>
      </c>
      <c r="F479" s="36">
        <v>102.38333333333333</v>
      </c>
      <c r="G479" s="36">
        <v>101.66666666666666</v>
      </c>
      <c r="H479" s="36">
        <v>104.66666666666666</v>
      </c>
      <c r="I479" s="36">
        <v>105.38333333333333</v>
      </c>
      <c r="J479" s="36">
        <v>106.16666666666666</v>
      </c>
      <c r="K479" s="31">
        <v>104.6</v>
      </c>
      <c r="L479" s="31">
        <v>103.1</v>
      </c>
      <c r="M479" s="31">
        <v>104.24368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1586.05</v>
      </c>
      <c r="D480" s="36">
        <v>1590.0166666666667</v>
      </c>
      <c r="E480" s="36">
        <v>1577.0333333333333</v>
      </c>
      <c r="F480" s="36">
        <v>1568.0166666666667</v>
      </c>
      <c r="G480" s="36">
        <v>1555.0333333333333</v>
      </c>
      <c r="H480" s="36">
        <v>1599.0333333333333</v>
      </c>
      <c r="I480" s="36">
        <v>1612.0166666666664</v>
      </c>
      <c r="J480" s="36">
        <v>1621.0333333333333</v>
      </c>
      <c r="K480" s="31">
        <v>1603</v>
      </c>
      <c r="L480" s="31">
        <v>1581</v>
      </c>
      <c r="M480" s="31">
        <v>0.70691000000000004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1097.0999999999999</v>
      </c>
      <c r="D481" s="36">
        <v>1093.2166666666665</v>
      </c>
      <c r="E481" s="36">
        <v>1076.4333333333329</v>
      </c>
      <c r="F481" s="36">
        <v>1055.7666666666664</v>
      </c>
      <c r="G481" s="36">
        <v>1038.9833333333329</v>
      </c>
      <c r="H481" s="36">
        <v>1113.883333333333</v>
      </c>
      <c r="I481" s="36">
        <v>1130.6666666666663</v>
      </c>
      <c r="J481" s="31">
        <v>1151.333333333333</v>
      </c>
      <c r="K481" s="31">
        <v>1110</v>
      </c>
      <c r="L481" s="31">
        <v>1072.55</v>
      </c>
      <c r="M481" s="53">
        <v>19.404879999999999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631.35</v>
      </c>
      <c r="D482" s="36">
        <v>624.35</v>
      </c>
      <c r="E482" s="36">
        <v>612.70000000000005</v>
      </c>
      <c r="F482" s="36">
        <v>594.05000000000007</v>
      </c>
      <c r="G482" s="36">
        <v>582.40000000000009</v>
      </c>
      <c r="H482" s="36">
        <v>643</v>
      </c>
      <c r="I482" s="36">
        <v>654.64999999999986</v>
      </c>
      <c r="J482" s="31">
        <v>673.3</v>
      </c>
      <c r="K482" s="31">
        <v>636</v>
      </c>
      <c r="L482" s="31">
        <v>605.70000000000005</v>
      </c>
      <c r="M482" s="53">
        <v>20.192540000000001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550.4</v>
      </c>
      <c r="D483" s="36">
        <v>552.33333333333326</v>
      </c>
      <c r="E483" s="36">
        <v>546.86666666666656</v>
      </c>
      <c r="F483" s="36">
        <v>543.33333333333326</v>
      </c>
      <c r="G483" s="36">
        <v>537.86666666666656</v>
      </c>
      <c r="H483" s="36">
        <v>555.86666666666656</v>
      </c>
      <c r="I483" s="36">
        <v>561.33333333333326</v>
      </c>
      <c r="J483" s="36">
        <v>564.86666666666656</v>
      </c>
      <c r="K483" s="31">
        <v>557.79999999999995</v>
      </c>
      <c r="L483" s="31">
        <v>548.79999999999995</v>
      </c>
      <c r="M483" s="31">
        <v>17.944050000000001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779.55</v>
      </c>
      <c r="D484" s="36">
        <v>779.66666666666663</v>
      </c>
      <c r="E484" s="36">
        <v>773.33333333333326</v>
      </c>
      <c r="F484" s="36">
        <v>767.11666666666667</v>
      </c>
      <c r="G484" s="36">
        <v>760.7833333333333</v>
      </c>
      <c r="H484" s="36">
        <v>785.88333333333321</v>
      </c>
      <c r="I484" s="36">
        <v>792.21666666666647</v>
      </c>
      <c r="J484" s="31">
        <v>798.43333333333317</v>
      </c>
      <c r="K484" s="31">
        <v>786</v>
      </c>
      <c r="L484" s="31">
        <v>773.45</v>
      </c>
      <c r="M484" s="53">
        <v>1.8206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602.45000000000005</v>
      </c>
      <c r="D485" s="36">
        <v>604.93333333333339</v>
      </c>
      <c r="E485" s="36">
        <v>598.11666666666679</v>
      </c>
      <c r="F485" s="36">
        <v>593.78333333333342</v>
      </c>
      <c r="G485" s="36">
        <v>586.96666666666681</v>
      </c>
      <c r="H485" s="36">
        <v>609.26666666666677</v>
      </c>
      <c r="I485" s="36">
        <v>616.08333333333337</v>
      </c>
      <c r="J485" s="36">
        <v>620.41666666666674</v>
      </c>
      <c r="K485" s="31">
        <v>611.75</v>
      </c>
      <c r="L485" s="31">
        <v>600.6</v>
      </c>
      <c r="M485" s="31">
        <v>2.0573600000000001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424.3</v>
      </c>
      <c r="D486" s="36">
        <v>429.59999999999997</v>
      </c>
      <c r="E486" s="36">
        <v>416.69999999999993</v>
      </c>
      <c r="F486" s="36">
        <v>409.09999999999997</v>
      </c>
      <c r="G486" s="36">
        <v>396.19999999999993</v>
      </c>
      <c r="H486" s="36">
        <v>437.19999999999993</v>
      </c>
      <c r="I486" s="36">
        <v>450.09999999999991</v>
      </c>
      <c r="J486" s="36">
        <v>457.69999999999993</v>
      </c>
      <c r="K486" s="31">
        <v>442.5</v>
      </c>
      <c r="L486" s="31">
        <v>422</v>
      </c>
      <c r="M486" s="31">
        <v>2.5527099999999998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372.1</v>
      </c>
      <c r="D487" s="36">
        <v>368.9666666666667</v>
      </c>
      <c r="E487" s="36">
        <v>360.03333333333342</v>
      </c>
      <c r="F487" s="36">
        <v>347.9666666666667</v>
      </c>
      <c r="G487" s="36">
        <v>339.03333333333342</v>
      </c>
      <c r="H487" s="36">
        <v>381.03333333333342</v>
      </c>
      <c r="I487" s="36">
        <v>389.9666666666667</v>
      </c>
      <c r="J487" s="36">
        <v>402.03333333333342</v>
      </c>
      <c r="K487" s="31">
        <v>377.9</v>
      </c>
      <c r="L487" s="31">
        <v>356.9</v>
      </c>
      <c r="M487" s="31">
        <v>2.9092899999999999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455.7</v>
      </c>
      <c r="D488" s="36">
        <v>457.06666666666666</v>
      </c>
      <c r="E488" s="36">
        <v>450.33333333333331</v>
      </c>
      <c r="F488" s="36">
        <v>444.96666666666664</v>
      </c>
      <c r="G488" s="36">
        <v>438.23333333333329</v>
      </c>
      <c r="H488" s="36">
        <v>462.43333333333334</v>
      </c>
      <c r="I488" s="36">
        <v>469.16666666666669</v>
      </c>
      <c r="J488" s="36">
        <v>474.53333333333336</v>
      </c>
      <c r="K488" s="31">
        <v>463.8</v>
      </c>
      <c r="L488" s="31">
        <v>451.7</v>
      </c>
      <c r="M488" s="31">
        <v>2.2061700000000002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1002.55</v>
      </c>
      <c r="D489" s="36">
        <v>1004.75</v>
      </c>
      <c r="E489" s="36">
        <v>994.5</v>
      </c>
      <c r="F489" s="36">
        <v>986.45</v>
      </c>
      <c r="G489" s="36">
        <v>976.2</v>
      </c>
      <c r="H489" s="36">
        <v>1012.8</v>
      </c>
      <c r="I489" s="36">
        <v>1023.05</v>
      </c>
      <c r="J489" s="36">
        <v>1031.0999999999999</v>
      </c>
      <c r="K489" s="31">
        <v>1015</v>
      </c>
      <c r="L489" s="31">
        <v>996.7</v>
      </c>
      <c r="M489" s="31">
        <v>12.567220000000001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1333.55</v>
      </c>
      <c r="D490" s="36">
        <v>1332.7833333333333</v>
      </c>
      <c r="E490" s="36">
        <v>1321.0166666666667</v>
      </c>
      <c r="F490" s="36">
        <v>1308.4833333333333</v>
      </c>
      <c r="G490" s="36">
        <v>1296.7166666666667</v>
      </c>
      <c r="H490" s="36">
        <v>1345.3166666666666</v>
      </c>
      <c r="I490" s="36">
        <v>1357.083333333333</v>
      </c>
      <c r="J490" s="36">
        <v>1369.6166666666666</v>
      </c>
      <c r="K490" s="31">
        <v>1344.55</v>
      </c>
      <c r="L490" s="31">
        <v>1320.25</v>
      </c>
      <c r="M490" s="31">
        <v>0.46545999999999998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235.2</v>
      </c>
      <c r="D491" s="36">
        <v>235.91666666666666</v>
      </c>
      <c r="E491" s="36">
        <v>233.5333333333333</v>
      </c>
      <c r="F491" s="36">
        <v>231.86666666666665</v>
      </c>
      <c r="G491" s="36">
        <v>229.48333333333329</v>
      </c>
      <c r="H491" s="36">
        <v>237.58333333333331</v>
      </c>
      <c r="I491" s="36">
        <v>239.9666666666667</v>
      </c>
      <c r="J491" s="36">
        <v>241.63333333333333</v>
      </c>
      <c r="K491" s="31">
        <v>238.3</v>
      </c>
      <c r="L491" s="31">
        <v>234.25</v>
      </c>
      <c r="M491" s="31">
        <v>38.245429999999999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284.5</v>
      </c>
      <c r="D492" s="36">
        <v>285.63333333333333</v>
      </c>
      <c r="E492" s="36">
        <v>282.36666666666667</v>
      </c>
      <c r="F492" s="36">
        <v>280.23333333333335</v>
      </c>
      <c r="G492" s="36">
        <v>276.9666666666667</v>
      </c>
      <c r="H492" s="36">
        <v>287.76666666666665</v>
      </c>
      <c r="I492" s="36">
        <v>291.0333333333333</v>
      </c>
      <c r="J492" s="36">
        <v>293.16666666666663</v>
      </c>
      <c r="K492" s="31">
        <v>288.89999999999998</v>
      </c>
      <c r="L492" s="31">
        <v>283.5</v>
      </c>
      <c r="M492" s="31">
        <v>1.45109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590.9</v>
      </c>
      <c r="D493" s="36">
        <v>588.30000000000007</v>
      </c>
      <c r="E493" s="36">
        <v>578.95000000000016</v>
      </c>
      <c r="F493" s="36">
        <v>567.00000000000011</v>
      </c>
      <c r="G493" s="36">
        <v>557.6500000000002</v>
      </c>
      <c r="H493" s="36">
        <v>600.25000000000011</v>
      </c>
      <c r="I493" s="36">
        <v>609.6</v>
      </c>
      <c r="J493" s="36">
        <v>621.55000000000007</v>
      </c>
      <c r="K493" s="31">
        <v>597.65</v>
      </c>
      <c r="L493" s="31">
        <v>576.35</v>
      </c>
      <c r="M493" s="31">
        <v>1.6295999999999999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1758.75</v>
      </c>
      <c r="D494" s="36">
        <v>1762.05</v>
      </c>
      <c r="E494" s="36">
        <v>1747.8</v>
      </c>
      <c r="F494" s="36">
        <v>1736.85</v>
      </c>
      <c r="G494" s="36">
        <v>1722.6</v>
      </c>
      <c r="H494" s="36">
        <v>1773</v>
      </c>
      <c r="I494" s="36">
        <v>1787.25</v>
      </c>
      <c r="J494" s="36">
        <v>1798.2</v>
      </c>
      <c r="K494" s="31">
        <v>1776.3</v>
      </c>
      <c r="L494" s="31">
        <v>1751.1</v>
      </c>
      <c r="M494" s="31">
        <v>0.14359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1684.05</v>
      </c>
      <c r="D495" s="36">
        <v>1687.8</v>
      </c>
      <c r="E495" s="36">
        <v>1661.75</v>
      </c>
      <c r="F495" s="36">
        <v>1639.45</v>
      </c>
      <c r="G495" s="36">
        <v>1613.4</v>
      </c>
      <c r="H495" s="36">
        <v>1710.1</v>
      </c>
      <c r="I495" s="36">
        <v>1736.1499999999996</v>
      </c>
      <c r="J495" s="36">
        <v>1758.4499999999998</v>
      </c>
      <c r="K495" s="31">
        <v>1713.85</v>
      </c>
      <c r="L495" s="31">
        <v>1665.5</v>
      </c>
      <c r="M495" s="31">
        <v>0.47832999999999998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13.9</v>
      </c>
      <c r="D496" s="36">
        <v>13.9</v>
      </c>
      <c r="E496" s="36">
        <v>13.700000000000001</v>
      </c>
      <c r="F496" s="36">
        <v>13.5</v>
      </c>
      <c r="G496" s="36">
        <v>13.3</v>
      </c>
      <c r="H496" s="36">
        <v>14.100000000000001</v>
      </c>
      <c r="I496" s="36">
        <v>14.3</v>
      </c>
      <c r="J496" s="36">
        <v>14.500000000000002</v>
      </c>
      <c r="K496" s="31">
        <v>14.1</v>
      </c>
      <c r="L496" s="31">
        <v>13.7</v>
      </c>
      <c r="M496" s="31">
        <v>2121.636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827.7</v>
      </c>
      <c r="D497" s="36">
        <v>824.16666666666663</v>
      </c>
      <c r="E497" s="36">
        <v>817.83333333333326</v>
      </c>
      <c r="F497" s="36">
        <v>807.96666666666658</v>
      </c>
      <c r="G497" s="36">
        <v>801.63333333333321</v>
      </c>
      <c r="H497" s="36">
        <v>834.0333333333333</v>
      </c>
      <c r="I497" s="36">
        <v>840.36666666666656</v>
      </c>
      <c r="J497" s="36">
        <v>850.23333333333335</v>
      </c>
      <c r="K497" s="31">
        <v>830.5</v>
      </c>
      <c r="L497" s="31">
        <v>814.3</v>
      </c>
      <c r="M497" s="31">
        <v>4.8551000000000002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479.8</v>
      </c>
      <c r="D498" s="36">
        <v>483.16666666666669</v>
      </c>
      <c r="E498" s="36">
        <v>469.88333333333338</v>
      </c>
      <c r="F498" s="36">
        <v>459.9666666666667</v>
      </c>
      <c r="G498" s="36">
        <v>446.68333333333339</v>
      </c>
      <c r="H498" s="36">
        <v>493.08333333333337</v>
      </c>
      <c r="I498" s="36">
        <v>506.36666666666667</v>
      </c>
      <c r="J498" s="36">
        <v>516.2833333333333</v>
      </c>
      <c r="K498" s="31">
        <v>496.45</v>
      </c>
      <c r="L498" s="31">
        <v>473.25</v>
      </c>
      <c r="M498" s="31">
        <v>100.98156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149.6</v>
      </c>
      <c r="D499" s="36">
        <v>150.25</v>
      </c>
      <c r="E499" s="36">
        <v>147.75</v>
      </c>
      <c r="F499" s="36">
        <v>145.9</v>
      </c>
      <c r="G499" s="36">
        <v>143.4</v>
      </c>
      <c r="H499" s="36">
        <v>152.1</v>
      </c>
      <c r="I499" s="36">
        <v>154.6</v>
      </c>
      <c r="J499" s="36">
        <v>156.44999999999999</v>
      </c>
      <c r="K499" s="31">
        <v>152.75</v>
      </c>
      <c r="L499" s="31">
        <v>148.4</v>
      </c>
      <c r="M499" s="31">
        <v>46.320929999999997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810.85</v>
      </c>
      <c r="D500" s="36">
        <v>812.29999999999984</v>
      </c>
      <c r="E500" s="36">
        <v>804.59999999999968</v>
      </c>
      <c r="F500" s="36">
        <v>798.3499999999998</v>
      </c>
      <c r="G500" s="36">
        <v>790.64999999999964</v>
      </c>
      <c r="H500" s="36">
        <v>818.54999999999973</v>
      </c>
      <c r="I500" s="36">
        <v>826.24999999999977</v>
      </c>
      <c r="J500" s="36">
        <v>832.49999999999977</v>
      </c>
      <c r="K500" s="31">
        <v>820</v>
      </c>
      <c r="L500" s="31">
        <v>806.05</v>
      </c>
      <c r="M500" s="31">
        <v>3.03145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1589.6</v>
      </c>
      <c r="D501" s="36">
        <v>1584.05</v>
      </c>
      <c r="E501" s="36">
        <v>1570.4499999999998</v>
      </c>
      <c r="F501" s="36">
        <v>1551.3</v>
      </c>
      <c r="G501" s="36">
        <v>1537.6999999999998</v>
      </c>
      <c r="H501" s="36">
        <v>1603.1999999999998</v>
      </c>
      <c r="I501" s="36">
        <v>1616.7999999999997</v>
      </c>
      <c r="J501" s="36">
        <v>1635.9499999999998</v>
      </c>
      <c r="K501" s="31">
        <v>1597.65</v>
      </c>
      <c r="L501" s="31">
        <v>1564.9</v>
      </c>
      <c r="M501" s="31">
        <v>0.53381000000000001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380.85</v>
      </c>
      <c r="D502" s="36">
        <v>381.51666666666665</v>
      </c>
      <c r="E502" s="36">
        <v>379.0333333333333</v>
      </c>
      <c r="F502" s="36">
        <v>377.21666666666664</v>
      </c>
      <c r="G502" s="36">
        <v>374.73333333333329</v>
      </c>
      <c r="H502" s="36">
        <v>383.33333333333331</v>
      </c>
      <c r="I502" s="36">
        <v>385.81666666666666</v>
      </c>
      <c r="J502" s="36">
        <v>387.63333333333333</v>
      </c>
      <c r="K502" s="31">
        <v>384</v>
      </c>
      <c r="L502" s="31">
        <v>379.7</v>
      </c>
      <c r="M502" s="31">
        <v>46.155630000000002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18.350000000000001</v>
      </c>
      <c r="D503" s="36">
        <v>18.383333333333336</v>
      </c>
      <c r="E503" s="36">
        <v>17.966666666666672</v>
      </c>
      <c r="F503" s="36">
        <v>17.583333333333336</v>
      </c>
      <c r="G503" s="36">
        <v>17.166666666666671</v>
      </c>
      <c r="H503" s="36">
        <v>18.766666666666673</v>
      </c>
      <c r="I503" s="36">
        <v>19.183333333333337</v>
      </c>
      <c r="J503" s="31">
        <v>19.566666666666674</v>
      </c>
      <c r="K503" s="31">
        <v>18.8</v>
      </c>
      <c r="L503" s="31">
        <v>18</v>
      </c>
      <c r="M503" s="53">
        <v>5243.2263000000003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262.85000000000002</v>
      </c>
      <c r="D504" s="36">
        <v>261.7</v>
      </c>
      <c r="E504" s="36">
        <v>257.25</v>
      </c>
      <c r="F504" s="36">
        <v>251.65000000000003</v>
      </c>
      <c r="G504" s="36">
        <v>247.20000000000005</v>
      </c>
      <c r="H504" s="36">
        <v>267.29999999999995</v>
      </c>
      <c r="I504" s="36">
        <v>271.74999999999989</v>
      </c>
      <c r="J504" s="31">
        <v>277.34999999999991</v>
      </c>
      <c r="K504" s="31">
        <v>266.14999999999998</v>
      </c>
      <c r="L504" s="31">
        <v>256.10000000000002</v>
      </c>
      <c r="M504" s="53">
        <v>94.945980000000006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491.65</v>
      </c>
      <c r="D505" s="36">
        <v>494.65000000000003</v>
      </c>
      <c r="E505" s="36">
        <v>486.30000000000007</v>
      </c>
      <c r="F505" s="36">
        <v>480.95000000000005</v>
      </c>
      <c r="G505" s="36">
        <v>472.60000000000008</v>
      </c>
      <c r="H505" s="36">
        <v>500.00000000000006</v>
      </c>
      <c r="I505" s="36">
        <v>508.35000000000008</v>
      </c>
      <c r="J505" s="36">
        <v>513.70000000000005</v>
      </c>
      <c r="K505" s="31">
        <v>503</v>
      </c>
      <c r="L505" s="31">
        <v>489.3</v>
      </c>
      <c r="M505" s="31">
        <v>7.5205500000000001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16317.55</v>
      </c>
      <c r="D506" s="36">
        <v>16356.85</v>
      </c>
      <c r="E506" s="36">
        <v>16165.7</v>
      </c>
      <c r="F506" s="36">
        <v>16013.85</v>
      </c>
      <c r="G506" s="36">
        <v>15822.7</v>
      </c>
      <c r="H506" s="36">
        <v>16508.7</v>
      </c>
      <c r="I506" s="36">
        <v>16699.849999999999</v>
      </c>
      <c r="J506" s="36">
        <v>16851.7</v>
      </c>
      <c r="K506" s="31">
        <v>16548</v>
      </c>
      <c r="L506" s="31">
        <v>16205</v>
      </c>
      <c r="M506" s="31">
        <v>2.5909999999999999E-2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121.85</v>
      </c>
      <c r="D507" s="36">
        <v>122.91666666666667</v>
      </c>
      <c r="E507" s="36">
        <v>120.28333333333335</v>
      </c>
      <c r="F507" s="36">
        <v>118.71666666666667</v>
      </c>
      <c r="G507" s="36">
        <v>116.08333333333334</v>
      </c>
      <c r="H507" s="36">
        <v>124.48333333333335</v>
      </c>
      <c r="I507" s="36">
        <v>127.11666666666667</v>
      </c>
      <c r="J507" s="31">
        <v>128.68333333333334</v>
      </c>
      <c r="K507" s="31">
        <v>125.55</v>
      </c>
      <c r="L507" s="31">
        <v>121.35</v>
      </c>
      <c r="M507" s="53">
        <v>503.07832000000002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612.45000000000005</v>
      </c>
      <c r="D508" s="36">
        <v>616.38333333333333</v>
      </c>
      <c r="E508" s="36">
        <v>605.2166666666667</v>
      </c>
      <c r="F508" s="36">
        <v>597.98333333333335</v>
      </c>
      <c r="G508" s="36">
        <v>586.81666666666672</v>
      </c>
      <c r="H508" s="36">
        <v>623.61666666666667</v>
      </c>
      <c r="I508" s="36">
        <v>634.78333333333342</v>
      </c>
      <c r="J508" s="36">
        <v>642.01666666666665</v>
      </c>
      <c r="K508" s="31">
        <v>627.54999999999995</v>
      </c>
      <c r="L508" s="31">
        <v>609.15</v>
      </c>
      <c r="M508" s="31">
        <v>16.013339999999999</v>
      </c>
      <c r="N508" s="1"/>
      <c r="O508" s="1"/>
    </row>
    <row r="509" spans="1:15" ht="12.75" customHeight="1">
      <c r="A509" s="248">
        <v>499</v>
      </c>
      <c r="B509" s="249" t="s">
        <v>561</v>
      </c>
      <c r="C509" s="249">
        <v>1533</v>
      </c>
      <c r="D509" s="250">
        <v>1531.1833333333334</v>
      </c>
      <c r="E509" s="250">
        <v>1518.8666666666668</v>
      </c>
      <c r="F509" s="250">
        <v>1504.7333333333333</v>
      </c>
      <c r="G509" s="250">
        <v>1492.4166666666667</v>
      </c>
      <c r="H509" s="250">
        <v>1545.3166666666668</v>
      </c>
      <c r="I509" s="250">
        <v>1557.6333333333334</v>
      </c>
      <c r="J509" s="250">
        <v>1571.7666666666669</v>
      </c>
      <c r="K509" s="251">
        <v>1543.5</v>
      </c>
      <c r="L509" s="251">
        <v>1517.05</v>
      </c>
      <c r="M509" s="251">
        <v>0.16284999999999999</v>
      </c>
      <c r="N509" s="1"/>
      <c r="O509" s="1"/>
    </row>
    <row r="510" spans="1:15" ht="12.75" customHeight="1">
      <c r="A510" s="265">
        <v>500</v>
      </c>
      <c r="B510" s="267" t="s">
        <v>561</v>
      </c>
      <c r="C510" s="267">
        <v>1551.4</v>
      </c>
      <c r="D510" s="268">
        <v>1542.3666666666668</v>
      </c>
      <c r="E510" s="268">
        <v>1519.0833333333335</v>
      </c>
      <c r="F510" s="268">
        <v>1486.7666666666667</v>
      </c>
      <c r="G510" s="268">
        <v>1463.4833333333333</v>
      </c>
      <c r="H510" s="268">
        <v>1574.6833333333336</v>
      </c>
      <c r="I510" s="268">
        <v>1597.9666666666669</v>
      </c>
      <c r="J510" s="268">
        <v>1630.2833333333338</v>
      </c>
      <c r="K510" s="265">
        <v>1565.65</v>
      </c>
      <c r="L510" s="265">
        <v>1510.05</v>
      </c>
      <c r="M510" s="265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2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2"/>
      <c r="B5" s="393"/>
      <c r="C5" s="392"/>
      <c r="D5" s="393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94" t="s">
        <v>565</v>
      </c>
      <c r="C7" s="393"/>
      <c r="D7" s="7">
        <f>Main!B10</f>
        <v>45240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45239</v>
      </c>
      <c r="B10" s="32">
        <v>530109</v>
      </c>
      <c r="C10" s="31" t="s">
        <v>1040</v>
      </c>
      <c r="D10" s="31" t="s">
        <v>1041</v>
      </c>
      <c r="E10" s="31" t="s">
        <v>575</v>
      </c>
      <c r="F10" s="86">
        <v>1200832</v>
      </c>
      <c r="G10" s="32">
        <v>1.69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45239</v>
      </c>
      <c r="B11" s="32">
        <v>508664</v>
      </c>
      <c r="C11" s="31" t="s">
        <v>1042</v>
      </c>
      <c r="D11" s="31" t="s">
        <v>1043</v>
      </c>
      <c r="E11" s="31" t="s">
        <v>574</v>
      </c>
      <c r="F11" s="86">
        <v>103121</v>
      </c>
      <c r="G11" s="32">
        <v>27.48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45239</v>
      </c>
      <c r="B12" s="32">
        <v>508664</v>
      </c>
      <c r="C12" s="31" t="s">
        <v>1042</v>
      </c>
      <c r="D12" s="31" t="s">
        <v>1044</v>
      </c>
      <c r="E12" s="31" t="s">
        <v>575</v>
      </c>
      <c r="F12" s="86">
        <v>185968</v>
      </c>
      <c r="G12" s="32">
        <v>27.55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45239</v>
      </c>
      <c r="B13" s="32">
        <v>511664</v>
      </c>
      <c r="C13" s="31" t="s">
        <v>1045</v>
      </c>
      <c r="D13" s="31" t="s">
        <v>1046</v>
      </c>
      <c r="E13" s="31" t="s">
        <v>575</v>
      </c>
      <c r="F13" s="86">
        <v>100000</v>
      </c>
      <c r="G13" s="32">
        <v>1.98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45239</v>
      </c>
      <c r="B14" s="32">
        <v>524440</v>
      </c>
      <c r="C14" s="31" t="s">
        <v>1047</v>
      </c>
      <c r="D14" s="31" t="s">
        <v>1048</v>
      </c>
      <c r="E14" s="31" t="s">
        <v>574</v>
      </c>
      <c r="F14" s="86">
        <v>90000</v>
      </c>
      <c r="G14" s="32">
        <v>32.5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45239</v>
      </c>
      <c r="B15" s="32">
        <v>542802</v>
      </c>
      <c r="C15" s="31" t="s">
        <v>942</v>
      </c>
      <c r="D15" s="31" t="s">
        <v>1049</v>
      </c>
      <c r="E15" s="31" t="s">
        <v>574</v>
      </c>
      <c r="F15" s="86">
        <v>1700001</v>
      </c>
      <c r="G15" s="32">
        <v>3.44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45239</v>
      </c>
      <c r="B16" s="32">
        <v>542802</v>
      </c>
      <c r="C16" s="31" t="s">
        <v>942</v>
      </c>
      <c r="D16" s="31" t="s">
        <v>1049</v>
      </c>
      <c r="E16" s="31" t="s">
        <v>575</v>
      </c>
      <c r="F16" s="86">
        <v>1201186</v>
      </c>
      <c r="G16" s="32">
        <v>3.42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45239</v>
      </c>
      <c r="B17" s="32">
        <v>542802</v>
      </c>
      <c r="C17" s="31" t="s">
        <v>942</v>
      </c>
      <c r="D17" s="31" t="s">
        <v>944</v>
      </c>
      <c r="E17" s="31" t="s">
        <v>574</v>
      </c>
      <c r="F17" s="86">
        <v>1076628</v>
      </c>
      <c r="G17" s="32">
        <v>3.48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45239</v>
      </c>
      <c r="B18" s="32">
        <v>542802</v>
      </c>
      <c r="C18" s="31" t="s">
        <v>942</v>
      </c>
      <c r="D18" s="31" t="s">
        <v>944</v>
      </c>
      <c r="E18" s="31" t="s">
        <v>575</v>
      </c>
      <c r="F18" s="86">
        <v>1014295</v>
      </c>
      <c r="G18" s="32">
        <v>3.43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45239</v>
      </c>
      <c r="B19" s="32">
        <v>542802</v>
      </c>
      <c r="C19" s="31" t="s">
        <v>942</v>
      </c>
      <c r="D19" s="31" t="s">
        <v>963</v>
      </c>
      <c r="E19" s="31" t="s">
        <v>574</v>
      </c>
      <c r="F19" s="86">
        <v>2002307</v>
      </c>
      <c r="G19" s="32">
        <v>3.44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45239</v>
      </c>
      <c r="B20" s="32">
        <v>542802</v>
      </c>
      <c r="C20" s="31" t="s">
        <v>942</v>
      </c>
      <c r="D20" s="31" t="s">
        <v>963</v>
      </c>
      <c r="E20" s="31" t="s">
        <v>575</v>
      </c>
      <c r="F20" s="86">
        <v>2002307</v>
      </c>
      <c r="G20" s="32">
        <v>3.47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45239</v>
      </c>
      <c r="B21" s="32">
        <v>542802</v>
      </c>
      <c r="C21" s="31" t="s">
        <v>942</v>
      </c>
      <c r="D21" s="31" t="s">
        <v>943</v>
      </c>
      <c r="E21" s="31" t="s">
        <v>575</v>
      </c>
      <c r="F21" s="86">
        <v>1461370</v>
      </c>
      <c r="G21" s="32">
        <v>3.43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45239</v>
      </c>
      <c r="B22" s="32">
        <v>542802</v>
      </c>
      <c r="C22" s="31" t="s">
        <v>942</v>
      </c>
      <c r="D22" s="31" t="s">
        <v>1050</v>
      </c>
      <c r="E22" s="31" t="s">
        <v>575</v>
      </c>
      <c r="F22" s="86">
        <v>1114808</v>
      </c>
      <c r="G22" s="32">
        <v>3.45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45239</v>
      </c>
      <c r="B23" s="32">
        <v>542802</v>
      </c>
      <c r="C23" s="31" t="s">
        <v>942</v>
      </c>
      <c r="D23" s="31" t="s">
        <v>893</v>
      </c>
      <c r="E23" s="31" t="s">
        <v>575</v>
      </c>
      <c r="F23" s="86">
        <v>330986</v>
      </c>
      <c r="G23" s="32">
        <v>3.52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45239</v>
      </c>
      <c r="B24" s="32">
        <v>542802</v>
      </c>
      <c r="C24" s="31" t="s">
        <v>942</v>
      </c>
      <c r="D24" s="31" t="s">
        <v>893</v>
      </c>
      <c r="E24" s="31" t="s">
        <v>574</v>
      </c>
      <c r="F24" s="86">
        <v>807195</v>
      </c>
      <c r="G24" s="32">
        <v>3.48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45239</v>
      </c>
      <c r="B25" s="32">
        <v>540936</v>
      </c>
      <c r="C25" s="31" t="s">
        <v>1051</v>
      </c>
      <c r="D25" s="31" t="s">
        <v>1052</v>
      </c>
      <c r="E25" s="31" t="s">
        <v>575</v>
      </c>
      <c r="F25" s="86">
        <v>250000</v>
      </c>
      <c r="G25" s="32">
        <v>11.39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45239</v>
      </c>
      <c r="B26" s="32">
        <v>531913</v>
      </c>
      <c r="C26" s="31" t="s">
        <v>1013</v>
      </c>
      <c r="D26" s="31" t="s">
        <v>1053</v>
      </c>
      <c r="E26" s="31" t="s">
        <v>574</v>
      </c>
      <c r="F26" s="86">
        <v>28800</v>
      </c>
      <c r="G26" s="32">
        <v>7.61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45239</v>
      </c>
      <c r="B27" s="32">
        <v>540377</v>
      </c>
      <c r="C27" s="31" t="s">
        <v>1054</v>
      </c>
      <c r="D27" s="31" t="s">
        <v>1055</v>
      </c>
      <c r="E27" s="31" t="s">
        <v>574</v>
      </c>
      <c r="F27" s="86">
        <v>1150251</v>
      </c>
      <c r="G27" s="32">
        <v>6.7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45239</v>
      </c>
      <c r="B28" s="32">
        <v>506520</v>
      </c>
      <c r="C28" s="31" t="s">
        <v>1014</v>
      </c>
      <c r="D28" s="31" t="s">
        <v>1015</v>
      </c>
      <c r="E28" s="31" t="s">
        <v>575</v>
      </c>
      <c r="F28" s="86">
        <v>200000</v>
      </c>
      <c r="G28" s="32">
        <v>12.05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45239</v>
      </c>
      <c r="B29" s="32">
        <v>516078</v>
      </c>
      <c r="C29" s="31" t="s">
        <v>1056</v>
      </c>
      <c r="D29" s="31" t="s">
        <v>1057</v>
      </c>
      <c r="E29" s="31" t="s">
        <v>574</v>
      </c>
      <c r="F29" s="86">
        <v>47000</v>
      </c>
      <c r="G29" s="32">
        <v>28.5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45239</v>
      </c>
      <c r="B30" s="32">
        <v>516078</v>
      </c>
      <c r="C30" s="31" t="s">
        <v>1056</v>
      </c>
      <c r="D30" s="31" t="s">
        <v>1058</v>
      </c>
      <c r="E30" s="31" t="s">
        <v>575</v>
      </c>
      <c r="F30" s="86">
        <v>73967</v>
      </c>
      <c r="G30" s="32">
        <v>28.5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45239</v>
      </c>
      <c r="B31" s="32">
        <v>544013</v>
      </c>
      <c r="C31" s="31" t="s">
        <v>1016</v>
      </c>
      <c r="D31" s="31" t="s">
        <v>945</v>
      </c>
      <c r="E31" s="31" t="s">
        <v>575</v>
      </c>
      <c r="F31" s="86">
        <v>51000</v>
      </c>
      <c r="G31" s="32">
        <v>54.3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45239</v>
      </c>
      <c r="B32" s="32">
        <v>539910</v>
      </c>
      <c r="C32" s="31" t="s">
        <v>1059</v>
      </c>
      <c r="D32" s="31" t="s">
        <v>1060</v>
      </c>
      <c r="E32" s="31" t="s">
        <v>575</v>
      </c>
      <c r="F32" s="86">
        <v>136730</v>
      </c>
      <c r="G32" s="32">
        <v>2.31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45239</v>
      </c>
      <c r="B33" s="32">
        <v>505523</v>
      </c>
      <c r="C33" s="31" t="s">
        <v>1061</v>
      </c>
      <c r="D33" s="31" t="s">
        <v>945</v>
      </c>
      <c r="E33" s="31" t="s">
        <v>575</v>
      </c>
      <c r="F33" s="86">
        <v>1000000</v>
      </c>
      <c r="G33" s="32">
        <v>1.46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45239</v>
      </c>
      <c r="B34" s="32">
        <v>544015</v>
      </c>
      <c r="C34" s="31" t="s">
        <v>1062</v>
      </c>
      <c r="D34" s="31" t="s">
        <v>1063</v>
      </c>
      <c r="E34" s="31" t="s">
        <v>575</v>
      </c>
      <c r="F34" s="86">
        <v>16000</v>
      </c>
      <c r="G34" s="32">
        <v>137.19999999999999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45239</v>
      </c>
      <c r="B35" s="32">
        <v>543305</v>
      </c>
      <c r="C35" s="31" t="s">
        <v>1064</v>
      </c>
      <c r="D35" s="31" t="s">
        <v>1065</v>
      </c>
      <c r="E35" s="31" t="s">
        <v>574</v>
      </c>
      <c r="F35" s="86">
        <v>240000</v>
      </c>
      <c r="G35" s="32">
        <v>9.73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45239</v>
      </c>
      <c r="B36" s="32">
        <v>543305</v>
      </c>
      <c r="C36" s="31" t="s">
        <v>1064</v>
      </c>
      <c r="D36" s="31" t="s">
        <v>1066</v>
      </c>
      <c r="E36" s="31" t="s">
        <v>575</v>
      </c>
      <c r="F36" s="86">
        <v>204000</v>
      </c>
      <c r="G36" s="32">
        <v>9.73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45239</v>
      </c>
      <c r="B37" s="32">
        <v>543400</v>
      </c>
      <c r="C37" s="31" t="s">
        <v>1067</v>
      </c>
      <c r="D37" s="31" t="s">
        <v>1068</v>
      </c>
      <c r="E37" s="31" t="s">
        <v>575</v>
      </c>
      <c r="F37" s="86">
        <v>36000</v>
      </c>
      <c r="G37" s="32">
        <v>8.51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45239</v>
      </c>
      <c r="B38" s="32">
        <v>543400</v>
      </c>
      <c r="C38" s="31" t="s">
        <v>1067</v>
      </c>
      <c r="D38" s="31" t="s">
        <v>1069</v>
      </c>
      <c r="E38" s="31" t="s">
        <v>574</v>
      </c>
      <c r="F38" s="86">
        <v>60000</v>
      </c>
      <c r="G38" s="32">
        <v>8.67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45239</v>
      </c>
      <c r="B39" s="32">
        <v>544003</v>
      </c>
      <c r="C39" s="31" t="s">
        <v>982</v>
      </c>
      <c r="D39" s="31" t="s">
        <v>1049</v>
      </c>
      <c r="E39" s="31" t="s">
        <v>575</v>
      </c>
      <c r="F39" s="86">
        <v>94730</v>
      </c>
      <c r="G39" s="32">
        <v>116.44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45239</v>
      </c>
      <c r="B40" s="32">
        <v>544003</v>
      </c>
      <c r="C40" s="31" t="s">
        <v>982</v>
      </c>
      <c r="D40" s="31" t="s">
        <v>1049</v>
      </c>
      <c r="E40" s="31" t="s">
        <v>574</v>
      </c>
      <c r="F40" s="86">
        <v>287379</v>
      </c>
      <c r="G40" s="32">
        <v>115.91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45239</v>
      </c>
      <c r="B41" s="32">
        <v>526773</v>
      </c>
      <c r="C41" s="31" t="s">
        <v>1070</v>
      </c>
      <c r="D41" s="31" t="s">
        <v>1071</v>
      </c>
      <c r="E41" s="31" t="s">
        <v>575</v>
      </c>
      <c r="F41" s="86">
        <v>1000000</v>
      </c>
      <c r="G41" s="32">
        <v>7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45239</v>
      </c>
      <c r="B42" s="32">
        <v>538921</v>
      </c>
      <c r="C42" s="31" t="s">
        <v>1072</v>
      </c>
      <c r="D42" s="31" t="s">
        <v>1073</v>
      </c>
      <c r="E42" s="31" t="s">
        <v>575</v>
      </c>
      <c r="F42" s="86">
        <v>61250</v>
      </c>
      <c r="G42" s="32">
        <v>323.3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45239</v>
      </c>
      <c r="B43" s="32">
        <v>538921</v>
      </c>
      <c r="C43" s="31" t="s">
        <v>1072</v>
      </c>
      <c r="D43" s="31" t="s">
        <v>1074</v>
      </c>
      <c r="E43" s="31" t="s">
        <v>574</v>
      </c>
      <c r="F43" s="86">
        <v>61250</v>
      </c>
      <c r="G43" s="32">
        <v>323.3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45239</v>
      </c>
      <c r="B44" s="32">
        <v>539495</v>
      </c>
      <c r="C44" s="31" t="s">
        <v>983</v>
      </c>
      <c r="D44" s="31" t="s">
        <v>1075</v>
      </c>
      <c r="E44" s="31" t="s">
        <v>574</v>
      </c>
      <c r="F44" s="86">
        <v>10000</v>
      </c>
      <c r="G44" s="32">
        <v>48.38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45239</v>
      </c>
      <c r="B45" s="32">
        <v>539495</v>
      </c>
      <c r="C45" s="31" t="s">
        <v>983</v>
      </c>
      <c r="D45" s="31" t="s">
        <v>1018</v>
      </c>
      <c r="E45" s="31" t="s">
        <v>575</v>
      </c>
      <c r="F45" s="86">
        <v>8802</v>
      </c>
      <c r="G45" s="32">
        <v>46.74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45239</v>
      </c>
      <c r="B46" s="32">
        <v>539495</v>
      </c>
      <c r="C46" s="31" t="s">
        <v>983</v>
      </c>
      <c r="D46" s="31" t="s">
        <v>1018</v>
      </c>
      <c r="E46" s="31" t="s">
        <v>574</v>
      </c>
      <c r="F46" s="86">
        <v>5419</v>
      </c>
      <c r="G46" s="32">
        <v>47.85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45239</v>
      </c>
      <c r="B47" s="32">
        <v>539495</v>
      </c>
      <c r="C47" s="31" t="s">
        <v>983</v>
      </c>
      <c r="D47" s="31" t="s">
        <v>1076</v>
      </c>
      <c r="E47" s="31" t="s">
        <v>575</v>
      </c>
      <c r="F47" s="86">
        <v>9350</v>
      </c>
      <c r="G47" s="32">
        <v>48.38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45239</v>
      </c>
      <c r="B48" s="32">
        <v>539495</v>
      </c>
      <c r="C48" s="31" t="s">
        <v>983</v>
      </c>
      <c r="D48" s="31" t="s">
        <v>1017</v>
      </c>
      <c r="E48" s="31" t="s">
        <v>575</v>
      </c>
      <c r="F48" s="86">
        <v>14257</v>
      </c>
      <c r="G48" s="32">
        <v>47.6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45239</v>
      </c>
      <c r="B49" s="32">
        <v>541601</v>
      </c>
      <c r="C49" s="31" t="s">
        <v>1077</v>
      </c>
      <c r="D49" s="31" t="s">
        <v>1078</v>
      </c>
      <c r="E49" s="31" t="s">
        <v>574</v>
      </c>
      <c r="F49" s="86">
        <v>9000000</v>
      </c>
      <c r="G49" s="32">
        <v>11.08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45239</v>
      </c>
      <c r="B50" s="32">
        <v>541601</v>
      </c>
      <c r="C50" s="31" t="s">
        <v>1077</v>
      </c>
      <c r="D50" s="31" t="s">
        <v>1079</v>
      </c>
      <c r="E50" s="31" t="s">
        <v>575</v>
      </c>
      <c r="F50" s="86">
        <v>9201836</v>
      </c>
      <c r="G50" s="32">
        <v>11.08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45239</v>
      </c>
      <c r="B51" s="32">
        <v>543366</v>
      </c>
      <c r="C51" s="31" t="s">
        <v>1019</v>
      </c>
      <c r="D51" s="31" t="s">
        <v>1080</v>
      </c>
      <c r="E51" s="31" t="s">
        <v>575</v>
      </c>
      <c r="F51" s="86">
        <v>2400</v>
      </c>
      <c r="G51" s="32">
        <v>28.45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45239</v>
      </c>
      <c r="B52" s="32">
        <v>543366</v>
      </c>
      <c r="C52" s="31" t="s">
        <v>1019</v>
      </c>
      <c r="D52" s="31" t="s">
        <v>1080</v>
      </c>
      <c r="E52" s="31" t="s">
        <v>574</v>
      </c>
      <c r="F52" s="86">
        <v>4800</v>
      </c>
      <c r="G52" s="32">
        <v>28.76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45239</v>
      </c>
      <c r="B53" s="32">
        <v>520086</v>
      </c>
      <c r="C53" s="31" t="s">
        <v>1020</v>
      </c>
      <c r="D53" s="31" t="s">
        <v>1081</v>
      </c>
      <c r="E53" s="31" t="s">
        <v>575</v>
      </c>
      <c r="F53" s="86">
        <v>33000</v>
      </c>
      <c r="G53" s="32">
        <v>272.14999999999998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45239</v>
      </c>
      <c r="B54" s="32">
        <v>520086</v>
      </c>
      <c r="C54" s="31" t="s">
        <v>1020</v>
      </c>
      <c r="D54" s="31" t="s">
        <v>945</v>
      </c>
      <c r="E54" s="31" t="s">
        <v>574</v>
      </c>
      <c r="F54" s="86">
        <v>36655</v>
      </c>
      <c r="G54" s="32">
        <v>272.14999999999998</v>
      </c>
      <c r="H54" s="32" t="s">
        <v>863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45239</v>
      </c>
      <c r="B55" s="32">
        <v>520086</v>
      </c>
      <c r="C55" s="31" t="s">
        <v>1020</v>
      </c>
      <c r="D55" s="31" t="s">
        <v>945</v>
      </c>
      <c r="E55" s="31" t="s">
        <v>575</v>
      </c>
      <c r="F55" s="86">
        <v>2910</v>
      </c>
      <c r="G55" s="32">
        <v>272.14999999999998</v>
      </c>
      <c r="H55" s="32" t="s">
        <v>863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45239</v>
      </c>
      <c r="B56" s="32">
        <v>520086</v>
      </c>
      <c r="C56" s="31" t="s">
        <v>1020</v>
      </c>
      <c r="D56" s="31" t="s">
        <v>1082</v>
      </c>
      <c r="E56" s="31" t="s">
        <v>574</v>
      </c>
      <c r="F56" s="86">
        <v>50000</v>
      </c>
      <c r="G56" s="32">
        <v>272.14999999999998</v>
      </c>
      <c r="H56" s="32" t="s">
        <v>863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45239</v>
      </c>
      <c r="B57" s="32">
        <v>520086</v>
      </c>
      <c r="C57" s="31" t="s">
        <v>1020</v>
      </c>
      <c r="D57" s="31" t="s">
        <v>1083</v>
      </c>
      <c r="E57" s="31" t="s">
        <v>575</v>
      </c>
      <c r="F57" s="86">
        <v>40000</v>
      </c>
      <c r="G57" s="32">
        <v>272.14999999999998</v>
      </c>
      <c r="H57" s="32" t="s">
        <v>863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45239</v>
      </c>
      <c r="B58" s="32">
        <v>543274</v>
      </c>
      <c r="C58" s="31" t="s">
        <v>1084</v>
      </c>
      <c r="D58" s="31" t="s">
        <v>1085</v>
      </c>
      <c r="E58" s="31" t="s">
        <v>575</v>
      </c>
      <c r="F58" s="86">
        <v>137250</v>
      </c>
      <c r="G58" s="32">
        <v>7.01</v>
      </c>
      <c r="H58" s="32" t="s">
        <v>863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45239</v>
      </c>
      <c r="B59" s="32">
        <v>539406</v>
      </c>
      <c r="C59" s="31" t="s">
        <v>1086</v>
      </c>
      <c r="D59" s="31" t="s">
        <v>1087</v>
      </c>
      <c r="E59" s="31" t="s">
        <v>575</v>
      </c>
      <c r="F59" s="86">
        <v>17903</v>
      </c>
      <c r="G59" s="32">
        <v>53.2</v>
      </c>
      <c r="H59" s="32" t="s">
        <v>863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45239</v>
      </c>
      <c r="B60" s="32">
        <v>539406</v>
      </c>
      <c r="C60" s="31" t="s">
        <v>1086</v>
      </c>
      <c r="D60" s="31" t="s">
        <v>1088</v>
      </c>
      <c r="E60" s="31" t="s">
        <v>575</v>
      </c>
      <c r="F60" s="86">
        <v>50000</v>
      </c>
      <c r="G60" s="32">
        <v>52.3</v>
      </c>
      <c r="H60" s="32" t="s">
        <v>863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45239</v>
      </c>
      <c r="B61" s="32">
        <v>539406</v>
      </c>
      <c r="C61" s="31" t="s">
        <v>1086</v>
      </c>
      <c r="D61" s="31" t="s">
        <v>1089</v>
      </c>
      <c r="E61" s="31" t="s">
        <v>575</v>
      </c>
      <c r="F61" s="86">
        <v>19386</v>
      </c>
      <c r="G61" s="32">
        <v>52.36</v>
      </c>
      <c r="H61" s="32" t="s">
        <v>863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45239</v>
      </c>
      <c r="B62" s="32">
        <v>539406</v>
      </c>
      <c r="C62" s="31" t="s">
        <v>1086</v>
      </c>
      <c r="D62" s="31" t="s">
        <v>1090</v>
      </c>
      <c r="E62" s="31" t="s">
        <v>575</v>
      </c>
      <c r="F62" s="86">
        <v>15019</v>
      </c>
      <c r="G62" s="32">
        <v>52.32</v>
      </c>
      <c r="H62" s="32" t="s">
        <v>863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45239</v>
      </c>
      <c r="B63" s="32">
        <v>539406</v>
      </c>
      <c r="C63" s="31" t="s">
        <v>1086</v>
      </c>
      <c r="D63" s="31" t="s">
        <v>1091</v>
      </c>
      <c r="E63" s="31" t="s">
        <v>575</v>
      </c>
      <c r="F63" s="86">
        <v>6877</v>
      </c>
      <c r="G63" s="32">
        <v>52.33</v>
      </c>
      <c r="H63" s="32" t="s">
        <v>863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45239</v>
      </c>
      <c r="B64" s="32">
        <v>539406</v>
      </c>
      <c r="C64" s="31" t="s">
        <v>1086</v>
      </c>
      <c r="D64" s="31" t="s">
        <v>1092</v>
      </c>
      <c r="E64" s="31" t="s">
        <v>575</v>
      </c>
      <c r="F64" s="86">
        <v>10000</v>
      </c>
      <c r="G64" s="32">
        <v>53.9</v>
      </c>
      <c r="H64" s="32" t="s">
        <v>863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45239</v>
      </c>
      <c r="B65" s="32">
        <v>511447</v>
      </c>
      <c r="C65" s="31" t="s">
        <v>1093</v>
      </c>
      <c r="D65" s="31" t="s">
        <v>1094</v>
      </c>
      <c r="E65" s="31" t="s">
        <v>575</v>
      </c>
      <c r="F65" s="86">
        <v>843864</v>
      </c>
      <c r="G65" s="32">
        <v>2.94</v>
      </c>
      <c r="H65" s="32" t="s">
        <v>863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45239</v>
      </c>
      <c r="B66" s="32">
        <v>511447</v>
      </c>
      <c r="C66" s="31" t="s">
        <v>1093</v>
      </c>
      <c r="D66" s="31" t="s">
        <v>1095</v>
      </c>
      <c r="E66" s="31" t="s">
        <v>575</v>
      </c>
      <c r="F66" s="86">
        <v>783304</v>
      </c>
      <c r="G66" s="32">
        <v>2.97</v>
      </c>
      <c r="H66" s="32" t="s">
        <v>863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45239</v>
      </c>
      <c r="B67" s="32">
        <v>537392</v>
      </c>
      <c r="C67" s="31" t="s">
        <v>1096</v>
      </c>
      <c r="D67" s="31" t="s">
        <v>1097</v>
      </c>
      <c r="E67" s="31" t="s">
        <v>575</v>
      </c>
      <c r="F67" s="86">
        <v>76900</v>
      </c>
      <c r="G67" s="32">
        <v>9.0399999999999991</v>
      </c>
      <c r="H67" s="32" t="s">
        <v>863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45239</v>
      </c>
      <c r="B68" s="32">
        <v>537392</v>
      </c>
      <c r="C68" s="31" t="s">
        <v>1096</v>
      </c>
      <c r="D68" s="31" t="s">
        <v>1098</v>
      </c>
      <c r="E68" s="31" t="s">
        <v>575</v>
      </c>
      <c r="F68" s="86">
        <v>96956</v>
      </c>
      <c r="G68" s="32">
        <v>9.0299999999999994</v>
      </c>
      <c r="H68" s="32" t="s">
        <v>863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45239</v>
      </c>
      <c r="B69" s="32">
        <v>541735</v>
      </c>
      <c r="C69" s="31" t="s">
        <v>964</v>
      </c>
      <c r="D69" s="31" t="s">
        <v>1099</v>
      </c>
      <c r="E69" s="31" t="s">
        <v>575</v>
      </c>
      <c r="F69" s="86">
        <v>635000</v>
      </c>
      <c r="G69" s="32">
        <v>4.4000000000000004</v>
      </c>
      <c r="H69" s="32" t="s">
        <v>863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45239</v>
      </c>
      <c r="B70" s="32">
        <v>541735</v>
      </c>
      <c r="C70" s="31" t="s">
        <v>964</v>
      </c>
      <c r="D70" s="31" t="s">
        <v>1100</v>
      </c>
      <c r="E70" s="31" t="s">
        <v>575</v>
      </c>
      <c r="F70" s="86">
        <v>1180000</v>
      </c>
      <c r="G70" s="32">
        <v>4.43</v>
      </c>
      <c r="H70" s="32" t="s">
        <v>863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45239</v>
      </c>
      <c r="B71" s="32">
        <v>541735</v>
      </c>
      <c r="C71" s="31" t="s">
        <v>964</v>
      </c>
      <c r="D71" s="31" t="s">
        <v>1101</v>
      </c>
      <c r="E71" s="31" t="s">
        <v>575</v>
      </c>
      <c r="F71" s="86">
        <v>1785500</v>
      </c>
      <c r="G71" s="32">
        <v>4.42</v>
      </c>
      <c r="H71" s="32" t="s">
        <v>863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45239</v>
      </c>
      <c r="B72" s="32" t="s">
        <v>951</v>
      </c>
      <c r="C72" s="31" t="s">
        <v>1102</v>
      </c>
      <c r="D72" s="31" t="s">
        <v>576</v>
      </c>
      <c r="E72" s="31" t="s">
        <v>574</v>
      </c>
      <c r="F72" s="86">
        <v>141320</v>
      </c>
      <c r="G72" s="32">
        <v>1471.49</v>
      </c>
      <c r="H72" s="32" t="s">
        <v>863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45239</v>
      </c>
      <c r="B73" s="32" t="s">
        <v>1103</v>
      </c>
      <c r="C73" s="31" t="s">
        <v>1104</v>
      </c>
      <c r="D73" s="31" t="s">
        <v>988</v>
      </c>
      <c r="E73" s="31" t="s">
        <v>574</v>
      </c>
      <c r="F73" s="86">
        <v>161807</v>
      </c>
      <c r="G73" s="32">
        <v>24.07</v>
      </c>
      <c r="H73" s="32" t="s">
        <v>863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45239</v>
      </c>
      <c r="B74" s="32" t="s">
        <v>1105</v>
      </c>
      <c r="C74" s="31" t="s">
        <v>1106</v>
      </c>
      <c r="D74" s="31" t="s">
        <v>1107</v>
      </c>
      <c r="E74" s="31" t="s">
        <v>574</v>
      </c>
      <c r="F74" s="86">
        <v>200000</v>
      </c>
      <c r="G74" s="32">
        <v>297.12</v>
      </c>
      <c r="H74" s="32" t="s">
        <v>863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45239</v>
      </c>
      <c r="B75" s="32" t="s">
        <v>1108</v>
      </c>
      <c r="C75" s="31" t="s">
        <v>1109</v>
      </c>
      <c r="D75" s="31" t="s">
        <v>1110</v>
      </c>
      <c r="E75" s="31" t="s">
        <v>574</v>
      </c>
      <c r="F75" s="86">
        <v>2087000</v>
      </c>
      <c r="G75" s="32">
        <v>28.85</v>
      </c>
      <c r="H75" s="32" t="s">
        <v>863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45239</v>
      </c>
      <c r="B76" s="32" t="s">
        <v>1111</v>
      </c>
      <c r="C76" s="31" t="s">
        <v>1112</v>
      </c>
      <c r="D76" s="31" t="s">
        <v>576</v>
      </c>
      <c r="E76" s="31" t="s">
        <v>574</v>
      </c>
      <c r="F76" s="86">
        <v>33797</v>
      </c>
      <c r="G76" s="32">
        <v>1817.98</v>
      </c>
      <c r="H76" s="32" t="s">
        <v>863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45239</v>
      </c>
      <c r="B77" s="32" t="s">
        <v>1113</v>
      </c>
      <c r="C77" s="31" t="s">
        <v>1114</v>
      </c>
      <c r="D77" s="31" t="s">
        <v>1115</v>
      </c>
      <c r="E77" s="31" t="s">
        <v>574</v>
      </c>
      <c r="F77" s="86">
        <v>332887</v>
      </c>
      <c r="G77" s="32">
        <v>183.79</v>
      </c>
      <c r="H77" s="32" t="s">
        <v>863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45239</v>
      </c>
      <c r="B78" s="32" t="s">
        <v>965</v>
      </c>
      <c r="C78" s="31" t="s">
        <v>966</v>
      </c>
      <c r="D78" s="31" t="s">
        <v>981</v>
      </c>
      <c r="E78" s="31" t="s">
        <v>574</v>
      </c>
      <c r="F78" s="86">
        <v>15000000</v>
      </c>
      <c r="G78" s="32">
        <v>0.53</v>
      </c>
      <c r="H78" s="32" t="s">
        <v>863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45239</v>
      </c>
      <c r="B79" s="32" t="s">
        <v>965</v>
      </c>
      <c r="C79" s="31" t="s">
        <v>966</v>
      </c>
      <c r="D79" s="31" t="s">
        <v>944</v>
      </c>
      <c r="E79" s="31" t="s">
        <v>574</v>
      </c>
      <c r="F79" s="86">
        <v>12000000</v>
      </c>
      <c r="G79" s="32">
        <v>0.51</v>
      </c>
      <c r="H79" s="32" t="s">
        <v>863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45239</v>
      </c>
      <c r="B80" s="32" t="s">
        <v>965</v>
      </c>
      <c r="C80" s="31" t="s">
        <v>966</v>
      </c>
      <c r="D80" s="31" t="s">
        <v>963</v>
      </c>
      <c r="E80" s="31" t="s">
        <v>574</v>
      </c>
      <c r="F80" s="86">
        <v>23723255</v>
      </c>
      <c r="G80" s="32">
        <v>0.5</v>
      </c>
      <c r="H80" s="32" t="s">
        <v>863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45239</v>
      </c>
      <c r="B81" s="32" t="s">
        <v>985</v>
      </c>
      <c r="C81" s="31" t="s">
        <v>986</v>
      </c>
      <c r="D81" s="31" t="s">
        <v>1116</v>
      </c>
      <c r="E81" s="31" t="s">
        <v>574</v>
      </c>
      <c r="F81" s="86">
        <v>203259</v>
      </c>
      <c r="G81" s="32">
        <v>73.489999999999995</v>
      </c>
      <c r="H81" s="32" t="s">
        <v>863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45239</v>
      </c>
      <c r="B82" s="32" t="s">
        <v>985</v>
      </c>
      <c r="C82" s="31" t="s">
        <v>986</v>
      </c>
      <c r="D82" s="31" t="s">
        <v>996</v>
      </c>
      <c r="E82" s="31" t="s">
        <v>574</v>
      </c>
      <c r="F82" s="86">
        <v>76845</v>
      </c>
      <c r="G82" s="32">
        <v>74.260000000000005</v>
      </c>
      <c r="H82" s="32" t="s">
        <v>863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45239</v>
      </c>
      <c r="B83" s="32" t="s">
        <v>985</v>
      </c>
      <c r="C83" s="31" t="s">
        <v>986</v>
      </c>
      <c r="D83" s="31" t="s">
        <v>886</v>
      </c>
      <c r="E83" s="31" t="s">
        <v>574</v>
      </c>
      <c r="F83" s="86">
        <v>40610</v>
      </c>
      <c r="G83" s="32">
        <v>73.88</v>
      </c>
      <c r="H83" s="32" t="s">
        <v>863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45239</v>
      </c>
      <c r="B84" s="32" t="s">
        <v>985</v>
      </c>
      <c r="C84" s="31" t="s">
        <v>986</v>
      </c>
      <c r="D84" s="31" t="s">
        <v>1117</v>
      </c>
      <c r="E84" s="31" t="s">
        <v>574</v>
      </c>
      <c r="F84" s="86">
        <v>30471</v>
      </c>
      <c r="G84" s="32">
        <v>75.12</v>
      </c>
      <c r="H84" s="32" t="s">
        <v>863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45239</v>
      </c>
      <c r="B85" s="32" t="s">
        <v>1021</v>
      </c>
      <c r="C85" s="31" t="s">
        <v>1022</v>
      </c>
      <c r="D85" s="31" t="s">
        <v>1023</v>
      </c>
      <c r="E85" s="31" t="s">
        <v>574</v>
      </c>
      <c r="F85" s="86">
        <v>96000</v>
      </c>
      <c r="G85" s="32">
        <v>247.18</v>
      </c>
      <c r="H85" s="32" t="s">
        <v>863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45239</v>
      </c>
      <c r="B86" s="32" t="s">
        <v>929</v>
      </c>
      <c r="C86" s="31" t="s">
        <v>930</v>
      </c>
      <c r="D86" s="31" t="s">
        <v>969</v>
      </c>
      <c r="E86" s="31" t="s">
        <v>574</v>
      </c>
      <c r="F86" s="86">
        <v>44517991</v>
      </c>
      <c r="G86" s="32">
        <v>14.56</v>
      </c>
      <c r="H86" s="32" t="s">
        <v>863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45239</v>
      </c>
      <c r="B87" s="32" t="s">
        <v>1118</v>
      </c>
      <c r="C87" s="31" t="s">
        <v>1119</v>
      </c>
      <c r="D87" s="31" t="s">
        <v>984</v>
      </c>
      <c r="E87" s="31" t="s">
        <v>574</v>
      </c>
      <c r="F87" s="86">
        <v>4225883</v>
      </c>
      <c r="G87" s="32">
        <v>2.27</v>
      </c>
      <c r="H87" s="32" t="s">
        <v>863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45239</v>
      </c>
      <c r="B88" s="32" t="s">
        <v>1118</v>
      </c>
      <c r="C88" s="31" t="s">
        <v>1119</v>
      </c>
      <c r="D88" s="31" t="s">
        <v>1025</v>
      </c>
      <c r="E88" s="31" t="s">
        <v>574</v>
      </c>
      <c r="F88" s="86">
        <v>8652696</v>
      </c>
      <c r="G88" s="32">
        <v>2.33</v>
      </c>
      <c r="H88" s="32" t="s">
        <v>863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45239</v>
      </c>
      <c r="B89" s="32" t="s">
        <v>897</v>
      </c>
      <c r="C89" s="31" t="s">
        <v>898</v>
      </c>
      <c r="D89" s="31" t="s">
        <v>576</v>
      </c>
      <c r="E89" s="31" t="s">
        <v>574</v>
      </c>
      <c r="F89" s="86">
        <v>169921</v>
      </c>
      <c r="G89" s="32">
        <v>17.149999999999999</v>
      </c>
      <c r="H89" s="32" t="s">
        <v>863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45239</v>
      </c>
      <c r="B90" s="32" t="s">
        <v>897</v>
      </c>
      <c r="C90" s="31" t="s">
        <v>898</v>
      </c>
      <c r="D90" s="31" t="s">
        <v>886</v>
      </c>
      <c r="E90" s="31" t="s">
        <v>574</v>
      </c>
      <c r="F90" s="86">
        <v>768352</v>
      </c>
      <c r="G90" s="32">
        <v>17.2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45239</v>
      </c>
      <c r="B91" s="32" t="s">
        <v>897</v>
      </c>
      <c r="C91" s="31" t="s">
        <v>898</v>
      </c>
      <c r="D91" s="31" t="s">
        <v>893</v>
      </c>
      <c r="E91" s="31" t="s">
        <v>574</v>
      </c>
      <c r="F91" s="86">
        <v>725288</v>
      </c>
      <c r="G91" s="32">
        <v>17.16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45239</v>
      </c>
      <c r="B92" s="32" t="s">
        <v>1120</v>
      </c>
      <c r="C92" s="31" t="s">
        <v>1121</v>
      </c>
      <c r="D92" s="31" t="s">
        <v>1122</v>
      </c>
      <c r="E92" s="31" t="s">
        <v>574</v>
      </c>
      <c r="F92" s="86">
        <v>56000</v>
      </c>
      <c r="G92" s="32">
        <v>130.05000000000001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45239</v>
      </c>
      <c r="B93" s="32" t="s">
        <v>1120</v>
      </c>
      <c r="C93" s="31" t="s">
        <v>1121</v>
      </c>
      <c r="D93" s="31" t="s">
        <v>1123</v>
      </c>
      <c r="E93" s="31" t="s">
        <v>574</v>
      </c>
      <c r="F93" s="86">
        <v>130000</v>
      </c>
      <c r="G93" s="32">
        <v>125.48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45239</v>
      </c>
      <c r="B94" s="32" t="s">
        <v>1124</v>
      </c>
      <c r="C94" s="31" t="s">
        <v>1125</v>
      </c>
      <c r="D94" s="31" t="s">
        <v>945</v>
      </c>
      <c r="E94" s="31" t="s">
        <v>574</v>
      </c>
      <c r="F94" s="86">
        <v>172698</v>
      </c>
      <c r="G94" s="32">
        <v>46.4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45239</v>
      </c>
      <c r="B95" s="32" t="s">
        <v>1124</v>
      </c>
      <c r="C95" s="31" t="s">
        <v>1125</v>
      </c>
      <c r="D95" s="31" t="s">
        <v>971</v>
      </c>
      <c r="E95" s="31" t="s">
        <v>574</v>
      </c>
      <c r="F95" s="86">
        <v>93781</v>
      </c>
      <c r="G95" s="32">
        <v>46.4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45239</v>
      </c>
      <c r="B96" s="32" t="s">
        <v>177</v>
      </c>
      <c r="C96" s="31" t="s">
        <v>1126</v>
      </c>
      <c r="D96" s="31" t="s">
        <v>576</v>
      </c>
      <c r="E96" s="31" t="s">
        <v>574</v>
      </c>
      <c r="F96" s="86">
        <v>281043</v>
      </c>
      <c r="G96" s="32">
        <v>2543.48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45239</v>
      </c>
      <c r="B97" s="32" t="s">
        <v>989</v>
      </c>
      <c r="C97" s="31" t="s">
        <v>990</v>
      </c>
      <c r="D97" s="31" t="s">
        <v>991</v>
      </c>
      <c r="E97" s="31" t="s">
        <v>574</v>
      </c>
      <c r="F97" s="86">
        <v>1700000</v>
      </c>
      <c r="G97" s="32">
        <v>1.7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45239</v>
      </c>
      <c r="B98" s="32" t="s">
        <v>989</v>
      </c>
      <c r="C98" s="31" t="s">
        <v>990</v>
      </c>
      <c r="D98" s="31" t="s">
        <v>1127</v>
      </c>
      <c r="E98" s="31" t="s">
        <v>574</v>
      </c>
      <c r="F98" s="86">
        <v>2050000</v>
      </c>
      <c r="G98" s="32">
        <v>1.7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45239</v>
      </c>
      <c r="B99" s="32" t="s">
        <v>1128</v>
      </c>
      <c r="C99" s="31" t="s">
        <v>1129</v>
      </c>
      <c r="D99" s="31" t="s">
        <v>1130</v>
      </c>
      <c r="E99" s="31" t="s">
        <v>574</v>
      </c>
      <c r="F99" s="86">
        <v>66134</v>
      </c>
      <c r="G99" s="32">
        <v>842.84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45239</v>
      </c>
      <c r="B100" s="32" t="s">
        <v>1128</v>
      </c>
      <c r="C100" s="31" t="s">
        <v>1129</v>
      </c>
      <c r="D100" s="31" t="s">
        <v>1131</v>
      </c>
      <c r="E100" s="31" t="s">
        <v>574</v>
      </c>
      <c r="F100" s="86">
        <v>111300</v>
      </c>
      <c r="G100" s="32">
        <v>838.69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45239</v>
      </c>
      <c r="B101" s="32" t="s">
        <v>992</v>
      </c>
      <c r="C101" s="31" t="s">
        <v>993</v>
      </c>
      <c r="D101" s="31" t="s">
        <v>967</v>
      </c>
      <c r="E101" s="31" t="s">
        <v>574</v>
      </c>
      <c r="F101" s="86">
        <v>189369</v>
      </c>
      <c r="G101" s="32">
        <v>448.88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45239</v>
      </c>
      <c r="B102" s="32" t="s">
        <v>992</v>
      </c>
      <c r="C102" s="31" t="s">
        <v>993</v>
      </c>
      <c r="D102" s="31" t="s">
        <v>1024</v>
      </c>
      <c r="E102" s="31" t="s">
        <v>574</v>
      </c>
      <c r="F102" s="86">
        <v>269630</v>
      </c>
      <c r="G102" s="32">
        <v>445.27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45239</v>
      </c>
      <c r="B103" s="32" t="s">
        <v>452</v>
      </c>
      <c r="C103" s="31" t="s">
        <v>1132</v>
      </c>
      <c r="D103" s="31" t="s">
        <v>1133</v>
      </c>
      <c r="E103" s="31" t="s">
        <v>574</v>
      </c>
      <c r="F103" s="86">
        <v>162715</v>
      </c>
      <c r="G103" s="32">
        <v>2281.87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45239</v>
      </c>
      <c r="B104" s="32" t="s">
        <v>452</v>
      </c>
      <c r="C104" s="31" t="s">
        <v>1132</v>
      </c>
      <c r="D104" s="31" t="s">
        <v>576</v>
      </c>
      <c r="E104" s="31" t="s">
        <v>574</v>
      </c>
      <c r="F104" s="86">
        <v>313297</v>
      </c>
      <c r="G104" s="32">
        <v>2305.7600000000002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45239</v>
      </c>
      <c r="B105" s="32" t="s">
        <v>452</v>
      </c>
      <c r="C105" s="31" t="s">
        <v>1132</v>
      </c>
      <c r="D105" s="31" t="s">
        <v>996</v>
      </c>
      <c r="E105" s="31" t="s">
        <v>574</v>
      </c>
      <c r="F105" s="86">
        <v>171225</v>
      </c>
      <c r="G105" s="32">
        <v>2306.98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45239</v>
      </c>
      <c r="B106" s="32" t="s">
        <v>1134</v>
      </c>
      <c r="C106" s="31" t="s">
        <v>1135</v>
      </c>
      <c r="D106" s="31" t="s">
        <v>576</v>
      </c>
      <c r="E106" s="31" t="s">
        <v>574</v>
      </c>
      <c r="F106" s="86">
        <v>1255368</v>
      </c>
      <c r="G106" s="32">
        <v>186.12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45239</v>
      </c>
      <c r="B107" s="32" t="s">
        <v>1134</v>
      </c>
      <c r="C107" s="31" t="s">
        <v>1135</v>
      </c>
      <c r="D107" s="31" t="s">
        <v>886</v>
      </c>
      <c r="E107" s="31" t="s">
        <v>574</v>
      </c>
      <c r="F107" s="86">
        <v>441745</v>
      </c>
      <c r="G107" s="32">
        <v>186.14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45239</v>
      </c>
      <c r="B108" s="32" t="s">
        <v>1134</v>
      </c>
      <c r="C108" s="31" t="s">
        <v>1135</v>
      </c>
      <c r="D108" s="31" t="s">
        <v>1136</v>
      </c>
      <c r="E108" s="31" t="s">
        <v>574</v>
      </c>
      <c r="F108" s="86">
        <v>367482</v>
      </c>
      <c r="G108" s="32">
        <v>188.82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45239</v>
      </c>
      <c r="B109" s="32" t="s">
        <v>1137</v>
      </c>
      <c r="C109" s="31" t="s">
        <v>1138</v>
      </c>
      <c r="D109" s="31" t="s">
        <v>945</v>
      </c>
      <c r="E109" s="31" t="s">
        <v>574</v>
      </c>
      <c r="F109" s="86">
        <v>120000</v>
      </c>
      <c r="G109" s="32">
        <v>176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45239</v>
      </c>
      <c r="B110" s="32" t="s">
        <v>982</v>
      </c>
      <c r="C110" s="31" t="s">
        <v>995</v>
      </c>
      <c r="D110" s="31" t="s">
        <v>1139</v>
      </c>
      <c r="E110" s="31" t="s">
        <v>574</v>
      </c>
      <c r="F110" s="86">
        <v>1000000</v>
      </c>
      <c r="G110" s="32">
        <v>116.1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45239</v>
      </c>
      <c r="B111" s="32" t="s">
        <v>982</v>
      </c>
      <c r="C111" s="31" t="s">
        <v>995</v>
      </c>
      <c r="D111" s="31" t="s">
        <v>968</v>
      </c>
      <c r="E111" s="31" t="s">
        <v>574</v>
      </c>
      <c r="F111" s="86">
        <v>505086</v>
      </c>
      <c r="G111" s="32">
        <v>116.56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45239</v>
      </c>
      <c r="B112" s="32" t="s">
        <v>982</v>
      </c>
      <c r="C112" s="31" t="s">
        <v>995</v>
      </c>
      <c r="D112" s="31" t="s">
        <v>996</v>
      </c>
      <c r="E112" s="31" t="s">
        <v>574</v>
      </c>
      <c r="F112" s="86">
        <v>336646</v>
      </c>
      <c r="G112" s="32">
        <v>118.59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45239</v>
      </c>
      <c r="B113" s="32" t="s">
        <v>982</v>
      </c>
      <c r="C113" s="31" t="s">
        <v>995</v>
      </c>
      <c r="D113" s="31" t="s">
        <v>987</v>
      </c>
      <c r="E113" s="31" t="s">
        <v>574</v>
      </c>
      <c r="F113" s="86">
        <v>1781872</v>
      </c>
      <c r="G113" s="32">
        <v>117.14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45239</v>
      </c>
      <c r="B114" s="32" t="s">
        <v>982</v>
      </c>
      <c r="C114" s="31" t="s">
        <v>995</v>
      </c>
      <c r="D114" s="31" t="s">
        <v>971</v>
      </c>
      <c r="E114" s="31" t="s">
        <v>574</v>
      </c>
      <c r="F114" s="86">
        <v>1089522</v>
      </c>
      <c r="G114" s="32">
        <v>116.35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45239</v>
      </c>
      <c r="B115" s="32" t="s">
        <v>982</v>
      </c>
      <c r="C115" s="31" t="s">
        <v>995</v>
      </c>
      <c r="D115" s="31" t="s">
        <v>945</v>
      </c>
      <c r="E115" s="31" t="s">
        <v>574</v>
      </c>
      <c r="F115" s="86">
        <v>417886</v>
      </c>
      <c r="G115" s="32">
        <v>115.74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45239</v>
      </c>
      <c r="B116" s="32" t="s">
        <v>997</v>
      </c>
      <c r="C116" s="31" t="s">
        <v>998</v>
      </c>
      <c r="D116" s="31" t="s">
        <v>1140</v>
      </c>
      <c r="E116" s="31" t="s">
        <v>574</v>
      </c>
      <c r="F116" s="86">
        <v>45000</v>
      </c>
      <c r="G116" s="32">
        <v>63.5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45239</v>
      </c>
      <c r="B117" s="32" t="s">
        <v>1141</v>
      </c>
      <c r="C117" s="31" t="s">
        <v>1142</v>
      </c>
      <c r="D117" s="31" t="s">
        <v>1078</v>
      </c>
      <c r="E117" s="31" t="s">
        <v>574</v>
      </c>
      <c r="F117" s="86">
        <v>100000</v>
      </c>
      <c r="G117" s="32">
        <v>134.08000000000001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45239</v>
      </c>
      <c r="B118" s="32" t="s">
        <v>1141</v>
      </c>
      <c r="C118" s="31" t="s">
        <v>1142</v>
      </c>
      <c r="D118" s="31" t="s">
        <v>1143</v>
      </c>
      <c r="E118" s="31" t="s">
        <v>574</v>
      </c>
      <c r="F118" s="86">
        <v>1000</v>
      </c>
      <c r="G118" s="32">
        <v>135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45239</v>
      </c>
      <c r="B119" s="32" t="s">
        <v>1144</v>
      </c>
      <c r="C119" s="31" t="s">
        <v>1145</v>
      </c>
      <c r="D119" s="31" t="s">
        <v>994</v>
      </c>
      <c r="E119" s="31" t="s">
        <v>574</v>
      </c>
      <c r="F119" s="86">
        <v>90000</v>
      </c>
      <c r="G119" s="32">
        <v>360.91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45239</v>
      </c>
      <c r="B120" s="32" t="s">
        <v>1144</v>
      </c>
      <c r="C120" s="31" t="s">
        <v>1145</v>
      </c>
      <c r="D120" s="31" t="s">
        <v>970</v>
      </c>
      <c r="E120" s="31" t="s">
        <v>574</v>
      </c>
      <c r="F120" s="86">
        <v>90683</v>
      </c>
      <c r="G120" s="32">
        <v>359.74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45239</v>
      </c>
      <c r="B121" s="32" t="s">
        <v>1146</v>
      </c>
      <c r="C121" s="31" t="s">
        <v>1147</v>
      </c>
      <c r="D121" s="31" t="s">
        <v>968</v>
      </c>
      <c r="E121" s="31" t="s">
        <v>574</v>
      </c>
      <c r="F121" s="86">
        <v>70400</v>
      </c>
      <c r="G121" s="32">
        <v>128.53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45239</v>
      </c>
      <c r="B122" s="32" t="s">
        <v>1146</v>
      </c>
      <c r="C122" s="31" t="s">
        <v>1147</v>
      </c>
      <c r="D122" s="31" t="s">
        <v>1148</v>
      </c>
      <c r="E122" s="31" t="s">
        <v>574</v>
      </c>
      <c r="F122" s="86">
        <v>51200</v>
      </c>
      <c r="G122" s="32">
        <v>127.65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45239</v>
      </c>
      <c r="B123" s="32" t="s">
        <v>951</v>
      </c>
      <c r="C123" s="31" t="s">
        <v>1102</v>
      </c>
      <c r="D123" s="31" t="s">
        <v>576</v>
      </c>
      <c r="E123" s="31" t="s">
        <v>575</v>
      </c>
      <c r="F123" s="86">
        <v>141320</v>
      </c>
      <c r="G123" s="32">
        <v>1474.01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45239</v>
      </c>
      <c r="B124" s="32" t="s">
        <v>318</v>
      </c>
      <c r="C124" s="31" t="s">
        <v>1149</v>
      </c>
      <c r="D124" s="31" t="s">
        <v>1150</v>
      </c>
      <c r="E124" s="31" t="s">
        <v>575</v>
      </c>
      <c r="F124" s="86">
        <v>1826245</v>
      </c>
      <c r="G124" s="32">
        <v>294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45239</v>
      </c>
      <c r="B125" s="32" t="s">
        <v>1103</v>
      </c>
      <c r="C125" s="31" t="s">
        <v>1104</v>
      </c>
      <c r="D125" s="31" t="s">
        <v>988</v>
      </c>
      <c r="E125" s="31" t="s">
        <v>575</v>
      </c>
      <c r="F125" s="86">
        <v>161807</v>
      </c>
      <c r="G125" s="32">
        <v>23.82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45239</v>
      </c>
      <c r="B126" s="32" t="s">
        <v>1108</v>
      </c>
      <c r="C126" s="31" t="s">
        <v>1109</v>
      </c>
      <c r="D126" s="31" t="s">
        <v>1151</v>
      </c>
      <c r="E126" s="31" t="s">
        <v>575</v>
      </c>
      <c r="F126" s="86">
        <v>2087579</v>
      </c>
      <c r="G126" s="32">
        <v>28.85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45239</v>
      </c>
      <c r="B127" s="32" t="s">
        <v>1111</v>
      </c>
      <c r="C127" s="31" t="s">
        <v>1112</v>
      </c>
      <c r="D127" s="31" t="s">
        <v>576</v>
      </c>
      <c r="E127" s="31" t="s">
        <v>575</v>
      </c>
      <c r="F127" s="86">
        <v>33797</v>
      </c>
      <c r="G127" s="32">
        <v>1821.35</v>
      </c>
      <c r="H127" s="32" t="s">
        <v>863</v>
      </c>
    </row>
    <row r="128" spans="1:28" ht="15" customHeight="1">
      <c r="A128" s="85">
        <v>45239</v>
      </c>
      <c r="B128" s="32" t="s">
        <v>1113</v>
      </c>
      <c r="C128" s="31" t="s">
        <v>1114</v>
      </c>
      <c r="D128" s="31" t="s">
        <v>1115</v>
      </c>
      <c r="E128" s="31" t="s">
        <v>575</v>
      </c>
      <c r="F128" s="86">
        <v>2658</v>
      </c>
      <c r="G128" s="32">
        <v>185</v>
      </c>
      <c r="H128" s="32" t="s">
        <v>863</v>
      </c>
    </row>
    <row r="129" spans="1:8" ht="15" customHeight="1">
      <c r="A129" s="85">
        <v>45239</v>
      </c>
      <c r="B129" s="32" t="s">
        <v>965</v>
      </c>
      <c r="C129" s="31" t="s">
        <v>966</v>
      </c>
      <c r="D129" s="31" t="s">
        <v>963</v>
      </c>
      <c r="E129" s="31" t="s">
        <v>575</v>
      </c>
      <c r="F129" s="86">
        <v>2500000</v>
      </c>
      <c r="G129" s="32">
        <v>0.55000000000000004</v>
      </c>
      <c r="H129" s="32" t="s">
        <v>863</v>
      </c>
    </row>
    <row r="130" spans="1:8" ht="15" customHeight="1">
      <c r="A130" s="85">
        <v>45239</v>
      </c>
      <c r="B130" s="32" t="s">
        <v>965</v>
      </c>
      <c r="C130" s="31" t="s">
        <v>966</v>
      </c>
      <c r="D130" s="31" t="s">
        <v>999</v>
      </c>
      <c r="E130" s="31" t="s">
        <v>575</v>
      </c>
      <c r="F130" s="86">
        <v>49527516</v>
      </c>
      <c r="G130" s="32">
        <v>0.5</v>
      </c>
      <c r="H130" s="32" t="s">
        <v>863</v>
      </c>
    </row>
    <row r="131" spans="1:8" ht="15" customHeight="1">
      <c r="A131" s="85">
        <v>45239</v>
      </c>
      <c r="B131" s="32" t="s">
        <v>965</v>
      </c>
      <c r="C131" s="31" t="s">
        <v>966</v>
      </c>
      <c r="D131" s="31" t="s">
        <v>944</v>
      </c>
      <c r="E131" s="31" t="s">
        <v>575</v>
      </c>
      <c r="F131" s="86">
        <v>2500000</v>
      </c>
      <c r="G131" s="32">
        <v>0.55000000000000004</v>
      </c>
      <c r="H131" s="32" t="s">
        <v>863</v>
      </c>
    </row>
    <row r="132" spans="1:8" ht="15" customHeight="1">
      <c r="A132" s="85">
        <v>45239</v>
      </c>
      <c r="B132" s="32" t="s">
        <v>1026</v>
      </c>
      <c r="C132" s="31" t="s">
        <v>1027</v>
      </c>
      <c r="D132" s="31" t="s">
        <v>1028</v>
      </c>
      <c r="E132" s="31" t="s">
        <v>575</v>
      </c>
      <c r="F132" s="86">
        <v>10000000</v>
      </c>
      <c r="G132" s="32">
        <v>17.43</v>
      </c>
      <c r="H132" s="32" t="s">
        <v>863</v>
      </c>
    </row>
    <row r="133" spans="1:8" ht="15" customHeight="1">
      <c r="A133" s="85">
        <v>45239</v>
      </c>
      <c r="B133" s="32" t="s">
        <v>985</v>
      </c>
      <c r="C133" s="31" t="s">
        <v>986</v>
      </c>
      <c r="D133" s="31" t="s">
        <v>1117</v>
      </c>
      <c r="E133" s="31" t="s">
        <v>575</v>
      </c>
      <c r="F133" s="86">
        <v>55471</v>
      </c>
      <c r="G133" s="32">
        <v>73.86</v>
      </c>
      <c r="H133" s="32" t="s">
        <v>863</v>
      </c>
    </row>
    <row r="134" spans="1:8" ht="15" customHeight="1">
      <c r="A134" s="85">
        <v>45239</v>
      </c>
      <c r="B134" s="32" t="s">
        <v>985</v>
      </c>
      <c r="C134" s="31" t="s">
        <v>986</v>
      </c>
      <c r="D134" s="31" t="s">
        <v>1116</v>
      </c>
      <c r="E134" s="31" t="s">
        <v>575</v>
      </c>
      <c r="F134" s="86">
        <v>203259</v>
      </c>
      <c r="G134" s="32">
        <v>73.84</v>
      </c>
      <c r="H134" s="32" t="s">
        <v>863</v>
      </c>
    </row>
    <row r="135" spans="1:8" ht="15" customHeight="1">
      <c r="A135" s="85">
        <v>45239</v>
      </c>
      <c r="B135" s="32" t="s">
        <v>985</v>
      </c>
      <c r="C135" s="31" t="s">
        <v>986</v>
      </c>
      <c r="D135" s="31" t="s">
        <v>996</v>
      </c>
      <c r="E135" s="31" t="s">
        <v>575</v>
      </c>
      <c r="F135" s="86">
        <v>76845</v>
      </c>
      <c r="G135" s="32">
        <v>74.38</v>
      </c>
      <c r="H135" s="32" t="s">
        <v>863</v>
      </c>
    </row>
    <row r="136" spans="1:8" ht="15" customHeight="1">
      <c r="A136" s="85">
        <v>45239</v>
      </c>
      <c r="B136" s="32" t="s">
        <v>985</v>
      </c>
      <c r="C136" s="31" t="s">
        <v>986</v>
      </c>
      <c r="D136" s="31" t="s">
        <v>886</v>
      </c>
      <c r="E136" s="31" t="s">
        <v>575</v>
      </c>
      <c r="F136" s="86">
        <v>40548</v>
      </c>
      <c r="G136" s="32">
        <v>74.209999999999994</v>
      </c>
      <c r="H136" s="32" t="s">
        <v>863</v>
      </c>
    </row>
    <row r="137" spans="1:8" ht="15" customHeight="1">
      <c r="A137" s="85">
        <v>45239</v>
      </c>
      <c r="B137" s="32" t="s">
        <v>1021</v>
      </c>
      <c r="C137" s="31" t="s">
        <v>1022</v>
      </c>
      <c r="D137" s="31" t="s">
        <v>1023</v>
      </c>
      <c r="E137" s="31" t="s">
        <v>575</v>
      </c>
      <c r="F137" s="86">
        <v>80800</v>
      </c>
      <c r="G137" s="32">
        <v>250</v>
      </c>
      <c r="H137" s="32" t="s">
        <v>863</v>
      </c>
    </row>
    <row r="138" spans="1:8" ht="15" customHeight="1">
      <c r="A138" s="85">
        <v>45239</v>
      </c>
      <c r="B138" s="32" t="s">
        <v>929</v>
      </c>
      <c r="C138" s="31" t="s">
        <v>930</v>
      </c>
      <c r="D138" s="31" t="s">
        <v>969</v>
      </c>
      <c r="E138" s="31" t="s">
        <v>575</v>
      </c>
      <c r="F138" s="86">
        <v>39765634</v>
      </c>
      <c r="G138" s="32">
        <v>14.57</v>
      </c>
      <c r="H138" s="32" t="s">
        <v>863</v>
      </c>
    </row>
    <row r="139" spans="1:8" ht="15" customHeight="1">
      <c r="A139" s="85">
        <v>45239</v>
      </c>
      <c r="B139" s="32" t="s">
        <v>1152</v>
      </c>
      <c r="C139" s="31" t="s">
        <v>1153</v>
      </c>
      <c r="D139" s="31" t="s">
        <v>1154</v>
      </c>
      <c r="E139" s="31" t="s">
        <v>575</v>
      </c>
      <c r="F139" s="86">
        <v>197344</v>
      </c>
      <c r="G139" s="32">
        <v>10.84</v>
      </c>
      <c r="H139" s="32" t="s">
        <v>863</v>
      </c>
    </row>
    <row r="140" spans="1:8" ht="15" customHeight="1">
      <c r="A140" s="85">
        <v>45239</v>
      </c>
      <c r="B140" s="32" t="s">
        <v>1118</v>
      </c>
      <c r="C140" s="31" t="s">
        <v>1119</v>
      </c>
      <c r="D140" s="31" t="s">
        <v>1025</v>
      </c>
      <c r="E140" s="31" t="s">
        <v>575</v>
      </c>
      <c r="F140" s="86">
        <v>8195481</v>
      </c>
      <c r="G140" s="32">
        <v>2.31</v>
      </c>
      <c r="H140" s="32" t="s">
        <v>863</v>
      </c>
    </row>
    <row r="141" spans="1:8" ht="15" customHeight="1">
      <c r="A141" s="85">
        <v>45239</v>
      </c>
      <c r="B141" s="32" t="s">
        <v>1118</v>
      </c>
      <c r="C141" s="31" t="s">
        <v>1119</v>
      </c>
      <c r="D141" s="31" t="s">
        <v>984</v>
      </c>
      <c r="E141" s="31" t="s">
        <v>575</v>
      </c>
      <c r="F141" s="86">
        <v>4759663</v>
      </c>
      <c r="G141" s="32">
        <v>2.2599999999999998</v>
      </c>
      <c r="H141" s="32" t="s">
        <v>863</v>
      </c>
    </row>
    <row r="142" spans="1:8" ht="15" customHeight="1">
      <c r="A142" s="85">
        <v>45239</v>
      </c>
      <c r="B142" s="32" t="s">
        <v>1155</v>
      </c>
      <c r="C142" s="31" t="s">
        <v>1156</v>
      </c>
      <c r="D142" s="31" t="s">
        <v>1157</v>
      </c>
      <c r="E142" s="31" t="s">
        <v>575</v>
      </c>
      <c r="F142" s="86">
        <v>300000</v>
      </c>
      <c r="G142" s="32">
        <v>35.659999999999997</v>
      </c>
      <c r="H142" s="32" t="s">
        <v>863</v>
      </c>
    </row>
    <row r="143" spans="1:8" ht="15" customHeight="1">
      <c r="A143" s="85">
        <v>45239</v>
      </c>
      <c r="B143" s="32" t="s">
        <v>897</v>
      </c>
      <c r="C143" s="31" t="s">
        <v>898</v>
      </c>
      <c r="D143" s="31" t="s">
        <v>886</v>
      </c>
      <c r="E143" s="31" t="s">
        <v>575</v>
      </c>
      <c r="F143" s="86">
        <v>768352</v>
      </c>
      <c r="G143" s="32">
        <v>17.12</v>
      </c>
      <c r="H143" s="32" t="s">
        <v>863</v>
      </c>
    </row>
    <row r="144" spans="1:8" ht="15" customHeight="1">
      <c r="A144" s="85">
        <v>45239</v>
      </c>
      <c r="B144" s="32" t="s">
        <v>897</v>
      </c>
      <c r="C144" s="31" t="s">
        <v>898</v>
      </c>
      <c r="D144" s="31" t="s">
        <v>576</v>
      </c>
      <c r="E144" s="31" t="s">
        <v>575</v>
      </c>
      <c r="F144" s="86">
        <v>169921</v>
      </c>
      <c r="G144" s="32">
        <v>17.149999999999999</v>
      </c>
      <c r="H144" s="32" t="s">
        <v>863</v>
      </c>
    </row>
    <row r="145" spans="1:8" ht="15" customHeight="1">
      <c r="A145" s="85">
        <v>45239</v>
      </c>
      <c r="B145" s="32" t="s">
        <v>897</v>
      </c>
      <c r="C145" s="31" t="s">
        <v>898</v>
      </c>
      <c r="D145" s="31" t="s">
        <v>893</v>
      </c>
      <c r="E145" s="31" t="s">
        <v>575</v>
      </c>
      <c r="F145" s="86">
        <v>725288</v>
      </c>
      <c r="G145" s="32">
        <v>17.21</v>
      </c>
      <c r="H145" s="32" t="s">
        <v>863</v>
      </c>
    </row>
    <row r="146" spans="1:8" ht="15" customHeight="1">
      <c r="A146" s="85">
        <v>45239</v>
      </c>
      <c r="B146" s="32" t="s">
        <v>1120</v>
      </c>
      <c r="C146" s="31" t="s">
        <v>1121</v>
      </c>
      <c r="D146" s="31" t="s">
        <v>1122</v>
      </c>
      <c r="E146" s="31" t="s">
        <v>575</v>
      </c>
      <c r="F146" s="86">
        <v>4000</v>
      </c>
      <c r="G146" s="32">
        <v>126.25</v>
      </c>
      <c r="H146" s="32" t="s">
        <v>863</v>
      </c>
    </row>
    <row r="147" spans="1:8" ht="15" customHeight="1">
      <c r="A147" s="85">
        <v>45239</v>
      </c>
      <c r="B147" s="32" t="s">
        <v>1124</v>
      </c>
      <c r="C147" s="31" t="s">
        <v>1125</v>
      </c>
      <c r="D147" s="31" t="s">
        <v>971</v>
      </c>
      <c r="E147" s="31" t="s">
        <v>575</v>
      </c>
      <c r="F147" s="86">
        <v>241671</v>
      </c>
      <c r="G147" s="32">
        <v>46.84</v>
      </c>
      <c r="H147" s="32" t="s">
        <v>863</v>
      </c>
    </row>
    <row r="148" spans="1:8" ht="15" customHeight="1">
      <c r="A148" s="85">
        <v>45239</v>
      </c>
      <c r="B148" s="32" t="s">
        <v>1124</v>
      </c>
      <c r="C148" s="31" t="s">
        <v>1125</v>
      </c>
      <c r="D148" s="31" t="s">
        <v>945</v>
      </c>
      <c r="E148" s="31" t="s">
        <v>575</v>
      </c>
      <c r="F148" s="86">
        <v>235328</v>
      </c>
      <c r="G148" s="32">
        <v>46.53</v>
      </c>
      <c r="H148" s="32" t="s">
        <v>863</v>
      </c>
    </row>
    <row r="149" spans="1:8" ht="15" customHeight="1">
      <c r="A149" s="85">
        <v>45239</v>
      </c>
      <c r="B149" s="32" t="s">
        <v>177</v>
      </c>
      <c r="C149" s="31" t="s">
        <v>1126</v>
      </c>
      <c r="D149" s="31" t="s">
        <v>576</v>
      </c>
      <c r="E149" s="31" t="s">
        <v>575</v>
      </c>
      <c r="F149" s="86">
        <v>281043</v>
      </c>
      <c r="G149" s="32">
        <v>2545.5</v>
      </c>
      <c r="H149" s="32" t="s">
        <v>863</v>
      </c>
    </row>
    <row r="150" spans="1:8" ht="15" customHeight="1">
      <c r="A150" s="85">
        <v>45239</v>
      </c>
      <c r="B150" s="32" t="s">
        <v>989</v>
      </c>
      <c r="C150" s="31" t="s">
        <v>990</v>
      </c>
      <c r="D150" s="31" t="s">
        <v>991</v>
      </c>
      <c r="E150" s="31" t="s">
        <v>575</v>
      </c>
      <c r="F150" s="86">
        <v>1700000</v>
      </c>
      <c r="G150" s="32">
        <v>1.7</v>
      </c>
      <c r="H150" s="32" t="s">
        <v>863</v>
      </c>
    </row>
    <row r="151" spans="1:8" ht="15" customHeight="1">
      <c r="A151" s="85">
        <v>45239</v>
      </c>
      <c r="B151" s="32" t="s">
        <v>1128</v>
      </c>
      <c r="C151" s="31" t="s">
        <v>1129</v>
      </c>
      <c r="D151" s="31" t="s">
        <v>1130</v>
      </c>
      <c r="E151" s="31" t="s">
        <v>575</v>
      </c>
      <c r="F151" s="86">
        <v>65909</v>
      </c>
      <c r="G151" s="32">
        <v>843.11</v>
      </c>
      <c r="H151" s="32" t="s">
        <v>863</v>
      </c>
    </row>
    <row r="152" spans="1:8" ht="15" customHeight="1">
      <c r="A152" s="85">
        <v>45239</v>
      </c>
      <c r="B152" s="32" t="s">
        <v>992</v>
      </c>
      <c r="C152" s="31" t="s">
        <v>993</v>
      </c>
      <c r="D152" s="31" t="s">
        <v>967</v>
      </c>
      <c r="E152" s="31" t="s">
        <v>575</v>
      </c>
      <c r="F152" s="86">
        <v>161436</v>
      </c>
      <c r="G152" s="32">
        <v>448.6</v>
      </c>
      <c r="H152" s="32" t="s">
        <v>863</v>
      </c>
    </row>
    <row r="153" spans="1:8" ht="15" customHeight="1">
      <c r="A153" s="85">
        <v>45239</v>
      </c>
      <c r="B153" s="32" t="s">
        <v>992</v>
      </c>
      <c r="C153" s="31" t="s">
        <v>993</v>
      </c>
      <c r="D153" s="31" t="s">
        <v>1024</v>
      </c>
      <c r="E153" s="31" t="s">
        <v>575</v>
      </c>
      <c r="F153" s="86">
        <v>269630</v>
      </c>
      <c r="G153" s="32">
        <v>447</v>
      </c>
      <c r="H153" s="32" t="s">
        <v>863</v>
      </c>
    </row>
    <row r="154" spans="1:8" ht="15" customHeight="1">
      <c r="A154" s="85">
        <v>45239</v>
      </c>
      <c r="B154" s="32" t="s">
        <v>452</v>
      </c>
      <c r="C154" s="31" t="s">
        <v>1132</v>
      </c>
      <c r="D154" s="31" t="s">
        <v>1133</v>
      </c>
      <c r="E154" s="31" t="s">
        <v>575</v>
      </c>
      <c r="F154" s="86">
        <v>162715</v>
      </c>
      <c r="G154" s="32">
        <v>2294.2199999999998</v>
      </c>
      <c r="H154" s="32" t="s">
        <v>863</v>
      </c>
    </row>
    <row r="155" spans="1:8" ht="15" customHeight="1">
      <c r="A155" s="85">
        <v>45239</v>
      </c>
      <c r="B155" s="32" t="s">
        <v>452</v>
      </c>
      <c r="C155" s="31" t="s">
        <v>1132</v>
      </c>
      <c r="D155" s="31" t="s">
        <v>576</v>
      </c>
      <c r="E155" s="31" t="s">
        <v>575</v>
      </c>
      <c r="F155" s="86">
        <v>313297</v>
      </c>
      <c r="G155" s="32">
        <v>2307.4</v>
      </c>
      <c r="H155" s="32" t="s">
        <v>863</v>
      </c>
    </row>
    <row r="156" spans="1:8" ht="15" customHeight="1">
      <c r="A156" s="85">
        <v>45239</v>
      </c>
      <c r="B156" s="32" t="s">
        <v>452</v>
      </c>
      <c r="C156" s="31" t="s">
        <v>1132</v>
      </c>
      <c r="D156" s="31" t="s">
        <v>996</v>
      </c>
      <c r="E156" s="31" t="s">
        <v>575</v>
      </c>
      <c r="F156" s="86">
        <v>171225</v>
      </c>
      <c r="G156" s="32">
        <v>2308.37</v>
      </c>
      <c r="H156" s="32" t="s">
        <v>863</v>
      </c>
    </row>
    <row r="157" spans="1:8" ht="15" customHeight="1">
      <c r="A157" s="85">
        <v>45239</v>
      </c>
      <c r="B157" s="32" t="s">
        <v>1134</v>
      </c>
      <c r="C157" s="31" t="s">
        <v>1135</v>
      </c>
      <c r="D157" s="31" t="s">
        <v>1136</v>
      </c>
      <c r="E157" s="31" t="s">
        <v>575</v>
      </c>
      <c r="F157" s="86">
        <v>594482</v>
      </c>
      <c r="G157" s="32">
        <v>188.83</v>
      </c>
      <c r="H157" s="32" t="s">
        <v>863</v>
      </c>
    </row>
    <row r="158" spans="1:8" ht="15" customHeight="1">
      <c r="A158" s="85">
        <v>45239</v>
      </c>
      <c r="B158" s="32" t="s">
        <v>1134</v>
      </c>
      <c r="C158" s="31" t="s">
        <v>1135</v>
      </c>
      <c r="D158" s="31" t="s">
        <v>886</v>
      </c>
      <c r="E158" s="31" t="s">
        <v>575</v>
      </c>
      <c r="F158" s="86">
        <v>435098</v>
      </c>
      <c r="G158" s="32">
        <v>186.25</v>
      </c>
      <c r="H158" s="32" t="s">
        <v>863</v>
      </c>
    </row>
    <row r="159" spans="1:8" ht="15" customHeight="1">
      <c r="A159" s="85">
        <v>45239</v>
      </c>
      <c r="B159" s="32" t="s">
        <v>1134</v>
      </c>
      <c r="C159" s="31" t="s">
        <v>1135</v>
      </c>
      <c r="D159" s="31" t="s">
        <v>576</v>
      </c>
      <c r="E159" s="31" t="s">
        <v>575</v>
      </c>
      <c r="F159" s="86">
        <v>1255368</v>
      </c>
      <c r="G159" s="32">
        <v>186.09</v>
      </c>
      <c r="H159" s="32" t="s">
        <v>863</v>
      </c>
    </row>
    <row r="160" spans="1:8" ht="15" customHeight="1">
      <c r="A160" s="85">
        <v>45239</v>
      </c>
      <c r="B160" s="32" t="s">
        <v>982</v>
      </c>
      <c r="C160" s="31" t="s">
        <v>995</v>
      </c>
      <c r="D160" s="31" t="s">
        <v>987</v>
      </c>
      <c r="E160" s="31" t="s">
        <v>575</v>
      </c>
      <c r="F160" s="86">
        <v>1921872</v>
      </c>
      <c r="G160" s="32">
        <v>116.6</v>
      </c>
      <c r="H160" s="32" t="s">
        <v>863</v>
      </c>
    </row>
    <row r="161" spans="1:8" ht="15" customHeight="1">
      <c r="A161" s="85">
        <v>45239</v>
      </c>
      <c r="B161" s="32" t="s">
        <v>982</v>
      </c>
      <c r="C161" s="31" t="s">
        <v>995</v>
      </c>
      <c r="D161" s="31" t="s">
        <v>968</v>
      </c>
      <c r="E161" s="31" t="s">
        <v>575</v>
      </c>
      <c r="F161" s="86">
        <v>706514</v>
      </c>
      <c r="G161" s="32">
        <v>116.83</v>
      </c>
      <c r="H161" s="32" t="s">
        <v>863</v>
      </c>
    </row>
    <row r="162" spans="1:8" ht="15" customHeight="1">
      <c r="A162" s="85">
        <v>45239</v>
      </c>
      <c r="B162" s="32" t="s">
        <v>982</v>
      </c>
      <c r="C162" s="31" t="s">
        <v>995</v>
      </c>
      <c r="D162" s="31" t="s">
        <v>996</v>
      </c>
      <c r="E162" s="31" t="s">
        <v>575</v>
      </c>
      <c r="F162" s="86">
        <v>336605</v>
      </c>
      <c r="G162" s="32">
        <v>118.77</v>
      </c>
      <c r="H162" s="32" t="s">
        <v>863</v>
      </c>
    </row>
    <row r="163" spans="1:8" ht="15" customHeight="1">
      <c r="A163" s="85">
        <v>45239</v>
      </c>
      <c r="B163" s="32" t="s">
        <v>982</v>
      </c>
      <c r="C163" s="31" t="s">
        <v>995</v>
      </c>
      <c r="D163" s="31" t="s">
        <v>1158</v>
      </c>
      <c r="E163" s="31" t="s">
        <v>575</v>
      </c>
      <c r="F163" s="86">
        <v>925000</v>
      </c>
      <c r="G163" s="32">
        <v>117.48</v>
      </c>
      <c r="H163" s="32" t="s">
        <v>863</v>
      </c>
    </row>
    <row r="164" spans="1:8" ht="15" customHeight="1">
      <c r="A164" s="85">
        <v>45239</v>
      </c>
      <c r="B164" s="32" t="s">
        <v>982</v>
      </c>
      <c r="C164" s="31" t="s">
        <v>995</v>
      </c>
      <c r="D164" s="31" t="s">
        <v>945</v>
      </c>
      <c r="E164" s="31" t="s">
        <v>575</v>
      </c>
      <c r="F164" s="86">
        <v>367886</v>
      </c>
      <c r="G164" s="32">
        <v>115.59</v>
      </c>
      <c r="H164" s="32" t="s">
        <v>863</v>
      </c>
    </row>
    <row r="165" spans="1:8" ht="15" customHeight="1">
      <c r="A165" s="85">
        <v>45239</v>
      </c>
      <c r="B165" s="32" t="s">
        <v>982</v>
      </c>
      <c r="C165" s="31" t="s">
        <v>995</v>
      </c>
      <c r="D165" s="31" t="s">
        <v>971</v>
      </c>
      <c r="E165" s="31" t="s">
        <v>575</v>
      </c>
      <c r="F165" s="86">
        <v>1135822</v>
      </c>
      <c r="G165" s="32">
        <v>116.51</v>
      </c>
      <c r="H165" s="32" t="s">
        <v>863</v>
      </c>
    </row>
    <row r="166" spans="1:8" ht="15" customHeight="1">
      <c r="A166" s="85">
        <v>45239</v>
      </c>
      <c r="B166" s="32" t="s">
        <v>982</v>
      </c>
      <c r="C166" s="31" t="s">
        <v>995</v>
      </c>
      <c r="D166" s="31" t="s">
        <v>1159</v>
      </c>
      <c r="E166" s="31" t="s">
        <v>575</v>
      </c>
      <c r="F166" s="86">
        <v>708158</v>
      </c>
      <c r="G166" s="32">
        <v>115.98</v>
      </c>
      <c r="H166" s="32" t="s">
        <v>863</v>
      </c>
    </row>
    <row r="167" spans="1:8" ht="15" customHeight="1">
      <c r="A167" s="85">
        <v>45239</v>
      </c>
      <c r="B167" s="32" t="s">
        <v>1141</v>
      </c>
      <c r="C167" s="31" t="s">
        <v>1142</v>
      </c>
      <c r="D167" s="31" t="s">
        <v>1143</v>
      </c>
      <c r="E167" s="31" t="s">
        <v>575</v>
      </c>
      <c r="F167" s="86">
        <v>127000</v>
      </c>
      <c r="G167" s="32">
        <v>134.1</v>
      </c>
      <c r="H167" s="32" t="s">
        <v>863</v>
      </c>
    </row>
    <row r="168" spans="1:8" ht="15" customHeight="1">
      <c r="A168" s="85">
        <v>45239</v>
      </c>
      <c r="B168" s="32" t="s">
        <v>1144</v>
      </c>
      <c r="C168" s="31" t="s">
        <v>1145</v>
      </c>
      <c r="D168" s="31" t="s">
        <v>970</v>
      </c>
      <c r="E168" s="31" t="s">
        <v>575</v>
      </c>
      <c r="F168" s="86">
        <v>90259</v>
      </c>
      <c r="G168" s="32">
        <v>364.92</v>
      </c>
      <c r="H168" s="32" t="s">
        <v>863</v>
      </c>
    </row>
    <row r="169" spans="1:8" ht="15" customHeight="1">
      <c r="A169" s="85">
        <v>45239</v>
      </c>
      <c r="B169" s="32" t="s">
        <v>1144</v>
      </c>
      <c r="C169" s="31" t="s">
        <v>1145</v>
      </c>
      <c r="D169" s="31" t="s">
        <v>994</v>
      </c>
      <c r="E169" s="31" t="s">
        <v>575</v>
      </c>
      <c r="F169" s="86">
        <v>80257</v>
      </c>
      <c r="G169" s="32">
        <v>359.83</v>
      </c>
      <c r="H169" s="32" t="s">
        <v>863</v>
      </c>
    </row>
    <row r="170" spans="1:8" ht="15" customHeight="1">
      <c r="A170" s="85">
        <v>45239</v>
      </c>
      <c r="B170" s="32" t="s">
        <v>1146</v>
      </c>
      <c r="C170" s="31" t="s">
        <v>1147</v>
      </c>
      <c r="D170" s="31" t="s">
        <v>968</v>
      </c>
      <c r="E170" s="31" t="s">
        <v>575</v>
      </c>
      <c r="F170" s="86">
        <v>36800</v>
      </c>
      <c r="G170" s="32">
        <v>127.65</v>
      </c>
      <c r="H170" s="32" t="s">
        <v>863</v>
      </c>
    </row>
    <row r="171" spans="1:8" ht="15" customHeight="1">
      <c r="A171" s="85">
        <v>45239</v>
      </c>
      <c r="B171" s="32" t="s">
        <v>1160</v>
      </c>
      <c r="C171" s="31" t="s">
        <v>1161</v>
      </c>
      <c r="D171" s="31" t="s">
        <v>1162</v>
      </c>
      <c r="E171" s="31" t="s">
        <v>575</v>
      </c>
      <c r="F171" s="86">
        <v>138000</v>
      </c>
      <c r="G171" s="32">
        <v>170.55</v>
      </c>
      <c r="H171" s="32" t="s">
        <v>863</v>
      </c>
    </row>
    <row r="172" spans="1:8" ht="15" customHeight="1">
      <c r="A172" s="85"/>
      <c r="B172" s="32"/>
      <c r="C172" s="31"/>
      <c r="D172" s="31"/>
      <c r="E172" s="31"/>
      <c r="F172" s="86"/>
      <c r="G172" s="32"/>
      <c r="H172" s="32"/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  <row r="195" spans="1:8" ht="15" customHeight="1">
      <c r="A195" s="85"/>
      <c r="B195" s="32"/>
      <c r="C195" s="31"/>
      <c r="D195" s="31"/>
      <c r="E195" s="31"/>
      <c r="F195" s="86"/>
      <c r="G195" s="32"/>
      <c r="H195" s="32"/>
    </row>
    <row r="196" spans="1:8" ht="15" customHeight="1">
      <c r="A196" s="85"/>
      <c r="B196" s="32"/>
      <c r="C196" s="31"/>
      <c r="D196" s="31"/>
      <c r="E196" s="31"/>
      <c r="F196" s="86"/>
      <c r="G196" s="32"/>
      <c r="H196" s="32"/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  <row r="200" spans="1:8" ht="15" customHeight="1">
      <c r="A200" s="85"/>
      <c r="B200" s="32"/>
      <c r="C200" s="31"/>
      <c r="D200" s="31"/>
      <c r="E200" s="31"/>
      <c r="F200" s="86"/>
      <c r="G200" s="32"/>
      <c r="H200" s="32"/>
    </row>
    <row r="201" spans="1:8" ht="15" customHeight="1">
      <c r="A201" s="85"/>
      <c r="B201" s="32"/>
      <c r="C201" s="31"/>
      <c r="D201" s="31"/>
      <c r="E201" s="31"/>
      <c r="F201" s="86"/>
      <c r="G201" s="32"/>
      <c r="H201" s="32"/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  <row r="204" spans="1: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4"/>
  <sheetViews>
    <sheetView zoomScale="80" zoomScaleNormal="80" workbookViewId="0">
      <selection activeCell="J77" sqref="J7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920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45240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3" t="s">
        <v>590</v>
      </c>
      <c r="Q9" s="235" t="s">
        <v>900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7">
        <v>1</v>
      </c>
      <c r="B10" s="223">
        <v>45181</v>
      </c>
      <c r="C10" s="228"/>
      <c r="D10" s="232" t="s">
        <v>908</v>
      </c>
      <c r="E10" s="229" t="s">
        <v>591</v>
      </c>
      <c r="F10" s="291" t="s">
        <v>876</v>
      </c>
      <c r="G10" s="294">
        <v>608</v>
      </c>
      <c r="H10" s="291"/>
      <c r="I10" s="291" t="s">
        <v>877</v>
      </c>
      <c r="J10" s="294" t="s">
        <v>592</v>
      </c>
      <c r="K10" s="294"/>
      <c r="L10" s="295"/>
      <c r="M10" s="296"/>
      <c r="N10" s="294"/>
      <c r="O10" s="297"/>
      <c r="P10" s="298">
        <f>VLOOKUP(D10,'MidCap Intra'!$B$11:$C$568,2,0)</f>
        <v>631.15</v>
      </c>
      <c r="Q10" s="292">
        <v>45219</v>
      </c>
      <c r="S10" s="37" t="s">
        <v>593</v>
      </c>
    </row>
    <row r="11" spans="1:27" ht="15" customHeight="1">
      <c r="A11" s="227">
        <v>2</v>
      </c>
      <c r="B11" s="223">
        <v>45189</v>
      </c>
      <c r="C11" s="228"/>
      <c r="D11" s="232" t="s">
        <v>211</v>
      </c>
      <c r="E11" s="229" t="s">
        <v>591</v>
      </c>
      <c r="F11" s="222" t="s">
        <v>880</v>
      </c>
      <c r="G11" s="224">
        <v>2235</v>
      </c>
      <c r="H11" s="222"/>
      <c r="I11" s="222" t="s">
        <v>881</v>
      </c>
      <c r="J11" s="224" t="s">
        <v>592</v>
      </c>
      <c r="K11" s="224"/>
      <c r="L11" s="226"/>
      <c r="M11" s="230"/>
      <c r="N11" s="224"/>
      <c r="O11" s="231"/>
      <c r="P11" s="226">
        <f>VLOOKUP(D11,'MidCap Intra'!$B$11:$C$568,2,0)</f>
        <v>2310.5500000000002</v>
      </c>
      <c r="Q11" s="292">
        <v>45203</v>
      </c>
      <c r="S11" s="37" t="s">
        <v>593</v>
      </c>
    </row>
    <row r="12" spans="1:27" ht="15" customHeight="1">
      <c r="A12" s="227">
        <v>3</v>
      </c>
      <c r="B12" s="223">
        <v>45190</v>
      </c>
      <c r="C12" s="228"/>
      <c r="D12" s="232" t="s">
        <v>547</v>
      </c>
      <c r="E12" s="229" t="s">
        <v>591</v>
      </c>
      <c r="F12" s="222" t="s">
        <v>882</v>
      </c>
      <c r="G12" s="224">
        <v>276</v>
      </c>
      <c r="H12" s="222"/>
      <c r="I12" s="222" t="s">
        <v>883</v>
      </c>
      <c r="J12" s="224" t="s">
        <v>592</v>
      </c>
      <c r="K12" s="224"/>
      <c r="L12" s="226"/>
      <c r="M12" s="230"/>
      <c r="N12" s="224"/>
      <c r="O12" s="231"/>
      <c r="P12" s="226">
        <f>VLOOKUP(D12,'MidCap Intra'!$B$11:$C$568,2,0)</f>
        <v>284.5</v>
      </c>
      <c r="Q12" s="292">
        <v>45208</v>
      </c>
      <c r="S12" s="37" t="s">
        <v>786</v>
      </c>
    </row>
    <row r="13" spans="1:27" ht="15" customHeight="1">
      <c r="A13" s="299">
        <v>4</v>
      </c>
      <c r="B13" s="282">
        <v>45208</v>
      </c>
      <c r="C13" s="300"/>
      <c r="D13" s="301" t="s">
        <v>228</v>
      </c>
      <c r="E13" s="302" t="s">
        <v>591</v>
      </c>
      <c r="F13" s="236">
        <v>122</v>
      </c>
      <c r="G13" s="236">
        <v>117</v>
      </c>
      <c r="H13" s="236">
        <v>117</v>
      </c>
      <c r="I13" s="236" t="s">
        <v>887</v>
      </c>
      <c r="J13" s="318" t="s">
        <v>919</v>
      </c>
      <c r="K13" s="318">
        <f t="shared" ref="K13" si="0">H13-F13</f>
        <v>-5</v>
      </c>
      <c r="L13" s="319">
        <f>(F13*-0.3)/100</f>
        <v>-0.36599999999999999</v>
      </c>
      <c r="M13" s="320">
        <f t="shared" ref="M13" si="1">(K13+L13)/F13</f>
        <v>-4.3983606557377049E-2</v>
      </c>
      <c r="N13" s="318" t="s">
        <v>604</v>
      </c>
      <c r="O13" s="321">
        <v>45231</v>
      </c>
      <c r="P13" s="303"/>
      <c r="Q13" s="292">
        <v>45222</v>
      </c>
      <c r="S13" s="37" t="s">
        <v>593</v>
      </c>
    </row>
    <row r="14" spans="1:27" ht="15" customHeight="1">
      <c r="A14" s="227">
        <v>5</v>
      </c>
      <c r="B14" s="223">
        <v>45212</v>
      </c>
      <c r="C14" s="228"/>
      <c r="D14" s="232" t="s">
        <v>229</v>
      </c>
      <c r="E14" s="229" t="s">
        <v>591</v>
      </c>
      <c r="F14" s="222" t="s">
        <v>888</v>
      </c>
      <c r="G14" s="224">
        <v>3330</v>
      </c>
      <c r="H14" s="222"/>
      <c r="I14" s="222" t="s">
        <v>889</v>
      </c>
      <c r="J14" s="224" t="s">
        <v>592</v>
      </c>
      <c r="K14" s="224"/>
      <c r="L14" s="226"/>
      <c r="M14" s="230"/>
      <c r="N14" s="224"/>
      <c r="O14" s="231"/>
      <c r="P14" s="226">
        <f>VLOOKUP(D14,'MidCap Intra'!$B$11:$C$568,2,0)</f>
        <v>3347.45</v>
      </c>
      <c r="Q14" s="292">
        <v>45218</v>
      </c>
      <c r="S14" s="37" t="s">
        <v>593</v>
      </c>
    </row>
    <row r="15" spans="1:27" ht="15" customHeight="1">
      <c r="A15" s="99">
        <v>6</v>
      </c>
      <c r="B15" s="223">
        <v>45218</v>
      </c>
      <c r="C15" s="228"/>
      <c r="D15" s="232" t="s">
        <v>534</v>
      </c>
      <c r="E15" s="229" t="s">
        <v>603</v>
      </c>
      <c r="F15" s="222" t="s">
        <v>895</v>
      </c>
      <c r="G15" s="224">
        <v>408</v>
      </c>
      <c r="H15" s="222"/>
      <c r="I15" s="222" t="s">
        <v>896</v>
      </c>
      <c r="J15" s="224" t="s">
        <v>592</v>
      </c>
      <c r="K15" s="224"/>
      <c r="L15" s="226"/>
      <c r="M15" s="230"/>
      <c r="N15" s="224"/>
      <c r="O15" s="231"/>
      <c r="P15" s="226">
        <f>VLOOKUP(D15,'MidCap Intra'!$B$11:$C$568,2,0)</f>
        <v>445.05</v>
      </c>
      <c r="Q15" s="292">
        <v>45224</v>
      </c>
      <c r="S15" s="37" t="s">
        <v>593</v>
      </c>
    </row>
    <row r="16" spans="1:27" ht="15" customHeight="1">
      <c r="A16" s="340">
        <v>7</v>
      </c>
      <c r="B16" s="341">
        <v>45219</v>
      </c>
      <c r="C16" s="342"/>
      <c r="D16" s="343" t="s">
        <v>227</v>
      </c>
      <c r="E16" s="344" t="s">
        <v>603</v>
      </c>
      <c r="F16" s="225">
        <v>240.5</v>
      </c>
      <c r="G16" s="220">
        <v>227</v>
      </c>
      <c r="H16" s="225">
        <v>256</v>
      </c>
      <c r="I16" s="225" t="s">
        <v>899</v>
      </c>
      <c r="J16" s="345" t="s">
        <v>975</v>
      </c>
      <c r="K16" s="345">
        <f t="shared" ref="K16" si="2">H16-F16</f>
        <v>15.5</v>
      </c>
      <c r="L16" s="346">
        <f>(F16*-0.3)/100</f>
        <v>-0.72149999999999992</v>
      </c>
      <c r="M16" s="347">
        <f t="shared" ref="M16" si="3">(K16+L16)/F16</f>
        <v>6.1449064449064443E-2</v>
      </c>
      <c r="N16" s="345" t="s">
        <v>594</v>
      </c>
      <c r="O16" s="348">
        <v>45238</v>
      </c>
      <c r="P16" s="349"/>
      <c r="Q16" s="292">
        <v>45224</v>
      </c>
      <c r="S16" s="37" t="s">
        <v>593</v>
      </c>
    </row>
    <row r="17" spans="1:39" ht="15" customHeight="1">
      <c r="A17" s="227">
        <v>8</v>
      </c>
      <c r="B17" s="223">
        <v>45224</v>
      </c>
      <c r="C17" s="228"/>
      <c r="D17" s="232" t="s">
        <v>138</v>
      </c>
      <c r="E17" s="229" t="s">
        <v>603</v>
      </c>
      <c r="F17" s="222" t="s">
        <v>901</v>
      </c>
      <c r="G17" s="224">
        <v>870</v>
      </c>
      <c r="H17" s="222"/>
      <c r="I17" s="222" t="s">
        <v>902</v>
      </c>
      <c r="J17" s="224" t="s">
        <v>592</v>
      </c>
      <c r="K17" s="224"/>
      <c r="L17" s="226"/>
      <c r="M17" s="230"/>
      <c r="N17" s="224"/>
      <c r="O17" s="231"/>
      <c r="P17" s="226">
        <f>VLOOKUP(D17,'MidCap Intra'!$B$11:$C$568,2,0)</f>
        <v>937.35</v>
      </c>
      <c r="Q17" s="292">
        <v>45225</v>
      </c>
      <c r="S17" s="37" t="s">
        <v>593</v>
      </c>
    </row>
    <row r="18" spans="1:39" ht="15" customHeight="1">
      <c r="A18" s="227">
        <v>9</v>
      </c>
      <c r="B18" s="223">
        <v>45231</v>
      </c>
      <c r="C18" s="228"/>
      <c r="D18" s="232" t="s">
        <v>353</v>
      </c>
      <c r="E18" s="229" t="s">
        <v>603</v>
      </c>
      <c r="F18" s="222" t="s">
        <v>914</v>
      </c>
      <c r="G18" s="224">
        <v>990</v>
      </c>
      <c r="H18" s="222"/>
      <c r="I18" s="222" t="s">
        <v>915</v>
      </c>
      <c r="J18" s="224" t="s">
        <v>592</v>
      </c>
      <c r="K18" s="224"/>
      <c r="L18" s="226"/>
      <c r="M18" s="230"/>
      <c r="N18" s="224"/>
      <c r="O18" s="231"/>
      <c r="P18" s="226">
        <f>VLOOKUP(D18,'MidCap Intra'!$B$11:$C$568,2,0)</f>
        <v>1070.8499999999999</v>
      </c>
      <c r="Q18" s="292"/>
      <c r="S18" s="37" t="s">
        <v>593</v>
      </c>
    </row>
    <row r="19" spans="1:39" ht="15" customHeight="1">
      <c r="A19" s="340">
        <v>10</v>
      </c>
      <c r="B19" s="341">
        <v>45231</v>
      </c>
      <c r="C19" s="342"/>
      <c r="D19" s="343" t="s">
        <v>372</v>
      </c>
      <c r="E19" s="344" t="s">
        <v>603</v>
      </c>
      <c r="F19" s="225">
        <v>222</v>
      </c>
      <c r="G19" s="220">
        <v>204</v>
      </c>
      <c r="H19" s="225">
        <v>237.5</v>
      </c>
      <c r="I19" s="225" t="s">
        <v>894</v>
      </c>
      <c r="J19" s="345" t="s">
        <v>975</v>
      </c>
      <c r="K19" s="345">
        <f t="shared" ref="K19" si="4">H19-F19</f>
        <v>15.5</v>
      </c>
      <c r="L19" s="346">
        <f>(F19*-0.3)/100</f>
        <v>-0.66599999999999993</v>
      </c>
      <c r="M19" s="347">
        <f t="shared" ref="M19" si="5">(K19+L19)/F19</f>
        <v>6.6819819819819812E-2</v>
      </c>
      <c r="N19" s="345" t="s">
        <v>594</v>
      </c>
      <c r="O19" s="348">
        <v>45237</v>
      </c>
      <c r="P19" s="349"/>
      <c r="Q19" s="292"/>
      <c r="S19" s="37" t="s">
        <v>593</v>
      </c>
    </row>
    <row r="20" spans="1:39" ht="15" customHeight="1">
      <c r="A20" s="227">
        <v>11</v>
      </c>
      <c r="B20" s="223">
        <v>45236</v>
      </c>
      <c r="C20" s="228"/>
      <c r="D20" s="232" t="s">
        <v>143</v>
      </c>
      <c r="E20" s="229" t="s">
        <v>603</v>
      </c>
      <c r="F20" s="222" t="s">
        <v>957</v>
      </c>
      <c r="G20" s="224">
        <v>77</v>
      </c>
      <c r="H20" s="222"/>
      <c r="I20" s="222" t="s">
        <v>958</v>
      </c>
      <c r="J20" s="224" t="s">
        <v>592</v>
      </c>
      <c r="K20" s="224"/>
      <c r="L20" s="226"/>
      <c r="M20" s="230"/>
      <c r="N20" s="224"/>
      <c r="O20" s="231"/>
      <c r="P20" s="226">
        <f>VLOOKUP(D20,'MidCap Intra'!$B$11:$C$568,2,0)</f>
        <v>84.65</v>
      </c>
      <c r="Q20" s="292"/>
      <c r="S20" s="37"/>
    </row>
    <row r="21" spans="1:39" ht="15" customHeight="1">
      <c r="A21" s="340">
        <v>12</v>
      </c>
      <c r="B21" s="341">
        <v>45236</v>
      </c>
      <c r="C21" s="342"/>
      <c r="D21" s="343" t="s">
        <v>293</v>
      </c>
      <c r="E21" s="344" t="s">
        <v>603</v>
      </c>
      <c r="F21" s="225">
        <v>348.5</v>
      </c>
      <c r="G21" s="220">
        <v>319</v>
      </c>
      <c r="H21" s="225">
        <v>375</v>
      </c>
      <c r="I21" s="225" t="s">
        <v>959</v>
      </c>
      <c r="J21" s="345" t="s">
        <v>1001</v>
      </c>
      <c r="K21" s="345">
        <f t="shared" ref="K21" si="6">H21-F21</f>
        <v>26.5</v>
      </c>
      <c r="L21" s="346">
        <f>(F21*-0.3)/100</f>
        <v>-1.0454999999999999</v>
      </c>
      <c r="M21" s="347">
        <f t="shared" ref="M21" si="7">(K21+L21)/F21</f>
        <v>7.3040172166427539E-2</v>
      </c>
      <c r="N21" s="345" t="s">
        <v>594</v>
      </c>
      <c r="O21" s="348">
        <v>45238</v>
      </c>
      <c r="P21" s="349"/>
      <c r="Q21" s="292"/>
      <c r="S21" s="37"/>
    </row>
    <row r="22" spans="1:39" ht="15" customHeight="1">
      <c r="A22" s="227">
        <v>13</v>
      </c>
      <c r="B22" s="223">
        <v>45236</v>
      </c>
      <c r="C22" s="228"/>
      <c r="D22" s="232" t="s">
        <v>770</v>
      </c>
      <c r="E22" s="229" t="s">
        <v>603</v>
      </c>
      <c r="F22" s="222" t="s">
        <v>960</v>
      </c>
      <c r="G22" s="224">
        <v>177</v>
      </c>
      <c r="H22" s="222"/>
      <c r="I22" s="222" t="s">
        <v>961</v>
      </c>
      <c r="J22" s="224" t="s">
        <v>592</v>
      </c>
      <c r="K22" s="224"/>
      <c r="L22" s="226"/>
      <c r="M22" s="230"/>
      <c r="N22" s="224"/>
      <c r="O22" s="231"/>
      <c r="P22" s="226"/>
      <c r="Q22" s="292"/>
      <c r="S22" s="37"/>
    </row>
    <row r="23" spans="1:39" ht="15" customHeight="1">
      <c r="A23" s="227">
        <v>14</v>
      </c>
      <c r="B23" s="223">
        <v>45238</v>
      </c>
      <c r="C23" s="228"/>
      <c r="D23" s="232" t="s">
        <v>429</v>
      </c>
      <c r="E23" s="229" t="s">
        <v>603</v>
      </c>
      <c r="F23" s="222" t="s">
        <v>1007</v>
      </c>
      <c r="G23" s="224">
        <v>104</v>
      </c>
      <c r="H23" s="222"/>
      <c r="I23" s="222" t="s">
        <v>1008</v>
      </c>
      <c r="J23" s="224" t="s">
        <v>592</v>
      </c>
      <c r="K23" s="224"/>
      <c r="L23" s="226"/>
      <c r="M23" s="230"/>
      <c r="N23" s="224"/>
      <c r="O23" s="231"/>
      <c r="P23" s="226">
        <f>VLOOKUP(D23,'MidCap Intra'!$B$11:$C$568,2,0)</f>
        <v>112.2</v>
      </c>
      <c r="Q23" s="292"/>
      <c r="S23" s="37"/>
    </row>
    <row r="24" spans="1:39" ht="15" customHeight="1">
      <c r="A24" s="227"/>
      <c r="B24" s="223"/>
      <c r="C24" s="228"/>
      <c r="D24" s="232"/>
      <c r="E24" s="229"/>
      <c r="F24" s="222"/>
      <c r="G24" s="224"/>
      <c r="H24" s="222"/>
      <c r="I24" s="222"/>
      <c r="J24" s="224"/>
      <c r="K24" s="224"/>
      <c r="L24" s="226"/>
      <c r="M24" s="230"/>
      <c r="N24" s="224"/>
      <c r="O24" s="231"/>
      <c r="P24" s="279"/>
      <c r="Q24" s="292"/>
      <c r="S24" s="37"/>
    </row>
    <row r="25" spans="1:39" ht="15" customHeight="1">
      <c r="A25" s="227"/>
      <c r="B25" s="223"/>
      <c r="C25" s="228"/>
      <c r="D25" s="232"/>
      <c r="E25" s="229"/>
      <c r="F25" s="222"/>
      <c r="G25" s="224"/>
      <c r="H25" s="222"/>
      <c r="I25" s="222"/>
      <c r="J25" s="224"/>
      <c r="K25" s="224"/>
      <c r="L25" s="226"/>
      <c r="M25" s="230"/>
      <c r="N25" s="224"/>
      <c r="O25" s="231"/>
      <c r="P25" s="279"/>
      <c r="Q25" s="292"/>
      <c r="S25" s="37"/>
    </row>
    <row r="26" spans="1:39" ht="15" customHeight="1">
      <c r="A26" s="227"/>
      <c r="B26" s="223"/>
      <c r="C26" s="228"/>
      <c r="D26" s="232"/>
      <c r="E26" s="229"/>
      <c r="F26" s="222"/>
      <c r="G26" s="224"/>
      <c r="H26" s="222"/>
      <c r="I26" s="222"/>
      <c r="J26" s="224"/>
      <c r="K26" s="224"/>
      <c r="L26" s="226"/>
      <c r="M26" s="230"/>
      <c r="N26" s="224"/>
      <c r="O26" s="231"/>
      <c r="P26" s="226"/>
      <c r="Q26" s="292"/>
      <c r="S26" s="37"/>
    </row>
    <row r="28" spans="1:39" ht="14.25" customHeight="1">
      <c r="A28" s="104"/>
      <c r="B28" s="105"/>
      <c r="C28" s="106"/>
      <c r="D28" s="107"/>
      <c r="E28" s="108"/>
      <c r="F28" s="108"/>
      <c r="G28" s="104"/>
      <c r="H28" s="108"/>
      <c r="I28" s="109"/>
      <c r="J28" s="110"/>
      <c r="K28" s="110"/>
      <c r="L28" s="111"/>
      <c r="M28" s="112"/>
      <c r="N28" s="113"/>
      <c r="O28" s="114"/>
      <c r="P28" s="115"/>
      <c r="Q28" s="115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6" t="s">
        <v>595</v>
      </c>
      <c r="B29" s="117"/>
      <c r="C29" s="118"/>
      <c r="E29" s="119"/>
      <c r="F29" s="119"/>
      <c r="G29" s="119"/>
      <c r="H29" s="119"/>
      <c r="I29" s="119"/>
      <c r="J29" s="120"/>
      <c r="K29" s="119"/>
      <c r="L29" s="121"/>
      <c r="M29" s="55"/>
      <c r="N29" s="120"/>
      <c r="O29" s="11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22" t="s">
        <v>596</v>
      </c>
      <c r="B30" s="116"/>
      <c r="C30" s="116"/>
      <c r="D30" s="116"/>
      <c r="E30" s="37"/>
      <c r="F30" s="123" t="s">
        <v>597</v>
      </c>
      <c r="G30" s="6"/>
      <c r="H30" s="6"/>
      <c r="I30" s="6"/>
      <c r="J30" s="124"/>
      <c r="K30" s="125"/>
      <c r="L30" s="125"/>
      <c r="M30" s="126"/>
      <c r="N30" s="1"/>
      <c r="O30" s="12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6" t="s">
        <v>598</v>
      </c>
      <c r="B31" s="116"/>
      <c r="C31" s="116"/>
      <c r="D31" s="116" t="s">
        <v>599</v>
      </c>
      <c r="E31" s="6"/>
      <c r="F31" s="123" t="s">
        <v>600</v>
      </c>
      <c r="G31" s="6"/>
      <c r="H31" s="6"/>
      <c r="I31" s="6"/>
      <c r="J31" s="124"/>
      <c r="K31" s="125"/>
      <c r="L31" s="125"/>
      <c r="M31" s="126"/>
      <c r="N31" s="1"/>
      <c r="O31" s="12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6"/>
      <c r="B32" s="116"/>
      <c r="C32" s="116"/>
      <c r="D32" s="116"/>
      <c r="E32" s="6"/>
      <c r="F32" s="6"/>
      <c r="G32" s="6"/>
      <c r="H32" s="6"/>
      <c r="I32" s="6"/>
      <c r="J32" s="128"/>
      <c r="K32" s="125"/>
      <c r="L32" s="125"/>
      <c r="M32" s="6"/>
      <c r="N32" s="129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41"/>
      <c r="B33" s="241"/>
      <c r="C33" s="241"/>
      <c r="D33" s="241"/>
      <c r="E33" s="242"/>
      <c r="F33" s="242"/>
      <c r="G33" s="242"/>
      <c r="H33" s="242"/>
      <c r="I33" s="242"/>
      <c r="J33" s="243"/>
      <c r="K33" s="244"/>
      <c r="L33" s="244"/>
      <c r="M33" s="242"/>
      <c r="N33" s="245"/>
      <c r="O33" s="246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6"/>
      <c r="B34" s="116"/>
      <c r="C34" s="116"/>
      <c r="D34" s="116"/>
      <c r="E34" s="6"/>
      <c r="F34" s="6"/>
      <c r="G34" s="6"/>
      <c r="H34" s="6"/>
      <c r="I34" s="6"/>
      <c r="J34" s="128"/>
      <c r="K34" s="125"/>
      <c r="L34" s="126"/>
      <c r="M34" s="6"/>
      <c r="N34" s="129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9" t="s">
        <v>606</v>
      </c>
      <c r="B35" s="139"/>
      <c r="C35" s="139"/>
      <c r="D35" s="139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6" t="s">
        <v>16</v>
      </c>
      <c r="B36" s="96" t="s">
        <v>566</v>
      </c>
      <c r="C36" s="96"/>
      <c r="D36" s="97" t="s">
        <v>578</v>
      </c>
      <c r="E36" s="96" t="s">
        <v>579</v>
      </c>
      <c r="F36" s="96" t="s">
        <v>580</v>
      </c>
      <c r="G36" s="96" t="s">
        <v>601</v>
      </c>
      <c r="H36" s="96" t="s">
        <v>582</v>
      </c>
      <c r="I36" s="233" t="s">
        <v>583</v>
      </c>
      <c r="J36" s="235" t="s">
        <v>584</v>
      </c>
      <c r="K36" s="234" t="s">
        <v>607</v>
      </c>
      <c r="L36" s="98" t="s">
        <v>586</v>
      </c>
      <c r="M36" s="140" t="s">
        <v>608</v>
      </c>
      <c r="N36" s="96" t="s">
        <v>609</v>
      </c>
      <c r="O36" s="95" t="s">
        <v>588</v>
      </c>
      <c r="P36" s="97" t="s">
        <v>589</v>
      </c>
      <c r="Q36" s="312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81">
        <v>1</v>
      </c>
      <c r="B37" s="282">
        <v>45229</v>
      </c>
      <c r="C37" s="283"/>
      <c r="D37" s="283" t="s">
        <v>905</v>
      </c>
      <c r="E37" s="281" t="s">
        <v>603</v>
      </c>
      <c r="F37" s="281">
        <v>22625</v>
      </c>
      <c r="G37" s="306">
        <v>22350</v>
      </c>
      <c r="H37" s="236">
        <v>22350</v>
      </c>
      <c r="I37" s="237" t="s">
        <v>911</v>
      </c>
      <c r="J37" s="308" t="s">
        <v>921</v>
      </c>
      <c r="K37" s="284">
        <f t="shared" ref="K37" si="8">H37-F37</f>
        <v>-275</v>
      </c>
      <c r="L37" s="285">
        <f t="shared" ref="L37" si="9">(H37*N37)*0.03%</f>
        <v>268.2</v>
      </c>
      <c r="M37" s="286">
        <f t="shared" ref="M37" si="10">(K37*N37)-L37</f>
        <v>-11268.2</v>
      </c>
      <c r="N37" s="284">
        <v>40</v>
      </c>
      <c r="O37" s="287" t="s">
        <v>604</v>
      </c>
      <c r="P37" s="282">
        <v>45231</v>
      </c>
      <c r="Q37" s="280"/>
      <c r="R37" s="141"/>
      <c r="S37" s="55" t="s">
        <v>605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2"/>
      <c r="AH37" s="143"/>
      <c r="AI37" s="141"/>
      <c r="AJ37" s="141"/>
      <c r="AK37" s="142"/>
      <c r="AL37" s="142"/>
      <c r="AM37" s="142"/>
    </row>
    <row r="38" spans="1:39" ht="15" customHeight="1">
      <c r="A38" s="401">
        <v>2</v>
      </c>
      <c r="B38" s="403">
        <v>45230</v>
      </c>
      <c r="C38" s="256"/>
      <c r="D38" s="256" t="s">
        <v>903</v>
      </c>
      <c r="E38" s="225" t="s">
        <v>603</v>
      </c>
      <c r="F38" s="225">
        <v>17.5</v>
      </c>
      <c r="G38" s="225"/>
      <c r="H38" s="225">
        <v>26.5</v>
      </c>
      <c r="I38" s="220"/>
      <c r="J38" s="399" t="s">
        <v>946</v>
      </c>
      <c r="K38" s="238">
        <f>H38-F38</f>
        <v>9</v>
      </c>
      <c r="L38" s="328">
        <f>(H38*N38)*0.03%</f>
        <v>11.328749999999999</v>
      </c>
      <c r="M38" s="412">
        <v>8890</v>
      </c>
      <c r="N38" s="238">
        <v>1425</v>
      </c>
      <c r="O38" s="410" t="s">
        <v>594</v>
      </c>
      <c r="P38" s="408">
        <v>45233</v>
      </c>
      <c r="Q38" s="280"/>
      <c r="R38" s="142"/>
      <c r="S38" s="55" t="s">
        <v>593</v>
      </c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</row>
    <row r="39" spans="1:39" ht="15" customHeight="1">
      <c r="A39" s="402"/>
      <c r="B39" s="404"/>
      <c r="C39" s="256"/>
      <c r="D39" s="256" t="s">
        <v>904</v>
      </c>
      <c r="E39" s="225" t="s">
        <v>884</v>
      </c>
      <c r="F39" s="332" t="s">
        <v>931</v>
      </c>
      <c r="G39" s="225"/>
      <c r="H39" s="225">
        <v>11.25</v>
      </c>
      <c r="I39" s="220"/>
      <c r="J39" s="400"/>
      <c r="K39" s="333">
        <f>F39-H39</f>
        <v>-2.75</v>
      </c>
      <c r="L39" s="328">
        <f>(H39*N39)*0.03%</f>
        <v>4.8093749999999993</v>
      </c>
      <c r="M39" s="413"/>
      <c r="N39" s="238">
        <v>1425</v>
      </c>
      <c r="O39" s="411"/>
      <c r="P39" s="409"/>
      <c r="Q39" s="280"/>
      <c r="R39" s="142"/>
      <c r="S39" s="55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</row>
    <row r="40" spans="1:39" ht="12.75" customHeight="1">
      <c r="A40" s="329">
        <v>3</v>
      </c>
      <c r="B40" s="240">
        <v>45232</v>
      </c>
      <c r="C40" s="330"/>
      <c r="D40" s="330" t="s">
        <v>922</v>
      </c>
      <c r="E40" s="329" t="s">
        <v>603</v>
      </c>
      <c r="F40" s="329">
        <v>432</v>
      </c>
      <c r="G40" s="331">
        <v>426</v>
      </c>
      <c r="H40" s="225">
        <v>437.5</v>
      </c>
      <c r="I40" s="220" t="s">
        <v>923</v>
      </c>
      <c r="J40" s="327" t="s">
        <v>947</v>
      </c>
      <c r="K40" s="238">
        <f t="shared" ref="K40" si="11">H40-F40</f>
        <v>5.5</v>
      </c>
      <c r="L40" s="328">
        <f t="shared" ref="L40" si="12">(H40*N40)*0.03%</f>
        <v>209.99999999999997</v>
      </c>
      <c r="M40" s="239">
        <f t="shared" ref="M40" si="13">(K40*N40)-L40</f>
        <v>8590</v>
      </c>
      <c r="N40" s="238">
        <v>1600</v>
      </c>
      <c r="O40" s="103" t="s">
        <v>594</v>
      </c>
      <c r="P40" s="240">
        <v>45236</v>
      </c>
      <c r="Q40" s="280"/>
      <c r="R40" s="141"/>
      <c r="S40" s="55" t="s">
        <v>605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2"/>
      <c r="AH40" s="143"/>
      <c r="AI40" s="141"/>
      <c r="AJ40" s="141"/>
      <c r="AK40" s="142"/>
      <c r="AL40" s="142"/>
      <c r="AM40" s="142"/>
    </row>
    <row r="41" spans="1:39" ht="12.75" customHeight="1">
      <c r="A41" s="329">
        <v>4</v>
      </c>
      <c r="B41" s="240">
        <v>45232</v>
      </c>
      <c r="C41" s="330"/>
      <c r="D41" s="330" t="s">
        <v>924</v>
      </c>
      <c r="E41" s="329" t="s">
        <v>603</v>
      </c>
      <c r="F41" s="329">
        <v>920</v>
      </c>
      <c r="G41" s="331">
        <v>909</v>
      </c>
      <c r="H41" s="225">
        <v>929</v>
      </c>
      <c r="I41" s="220" t="s">
        <v>925</v>
      </c>
      <c r="J41" s="327" t="s">
        <v>807</v>
      </c>
      <c r="K41" s="238">
        <f t="shared" ref="K41" si="14">H41-F41</f>
        <v>9</v>
      </c>
      <c r="L41" s="328">
        <f t="shared" ref="L41" si="15">(H41*N41)*0.03%</f>
        <v>264.76499999999999</v>
      </c>
      <c r="M41" s="239">
        <f t="shared" ref="M41" si="16">(K41*N41)-L41</f>
        <v>8285.2350000000006</v>
      </c>
      <c r="N41" s="238">
        <v>950</v>
      </c>
      <c r="O41" s="103" t="s">
        <v>594</v>
      </c>
      <c r="P41" s="240">
        <v>45233</v>
      </c>
      <c r="Q41" s="280"/>
      <c r="R41" s="141"/>
      <c r="S41" s="55" t="s">
        <v>786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2"/>
      <c r="AH41" s="143"/>
      <c r="AI41" s="141"/>
      <c r="AJ41" s="141"/>
      <c r="AK41" s="142"/>
      <c r="AL41" s="142"/>
      <c r="AM41" s="142"/>
    </row>
    <row r="42" spans="1:39" ht="12.75" customHeight="1">
      <c r="A42" s="329">
        <v>5</v>
      </c>
      <c r="B42" s="240">
        <v>45233</v>
      </c>
      <c r="C42" s="330"/>
      <c r="D42" s="330" t="s">
        <v>934</v>
      </c>
      <c r="E42" s="329" t="s">
        <v>603</v>
      </c>
      <c r="F42" s="329">
        <v>3970</v>
      </c>
      <c r="G42" s="331">
        <v>3915</v>
      </c>
      <c r="H42" s="225">
        <v>4010</v>
      </c>
      <c r="I42" s="220" t="s">
        <v>935</v>
      </c>
      <c r="J42" s="327" t="s">
        <v>635</v>
      </c>
      <c r="K42" s="238">
        <f t="shared" ref="K42" si="17">H42-F42</f>
        <v>40</v>
      </c>
      <c r="L42" s="328">
        <f t="shared" ref="L42" si="18">(H42*N42)*0.03%</f>
        <v>240.59999999999997</v>
      </c>
      <c r="M42" s="239">
        <f t="shared" ref="M42" si="19">(K42*N42)-L42</f>
        <v>7759.4</v>
      </c>
      <c r="N42" s="238">
        <v>200</v>
      </c>
      <c r="O42" s="103" t="s">
        <v>594</v>
      </c>
      <c r="P42" s="240">
        <v>45236</v>
      </c>
      <c r="Q42" s="280"/>
      <c r="R42" s="141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2"/>
      <c r="AH42" s="143"/>
      <c r="AI42" s="141"/>
      <c r="AJ42" s="141"/>
      <c r="AK42" s="142"/>
      <c r="AL42" s="142"/>
      <c r="AM42" s="142"/>
    </row>
    <row r="43" spans="1:39" ht="12.75" customHeight="1">
      <c r="A43" s="329">
        <v>6</v>
      </c>
      <c r="B43" s="240">
        <v>45233</v>
      </c>
      <c r="C43" s="330"/>
      <c r="D43" s="330" t="s">
        <v>936</v>
      </c>
      <c r="E43" s="329" t="s">
        <v>603</v>
      </c>
      <c r="F43" s="329">
        <v>257.25</v>
      </c>
      <c r="G43" s="331">
        <v>254</v>
      </c>
      <c r="H43" s="225">
        <v>260.5</v>
      </c>
      <c r="I43" s="220" t="s">
        <v>937</v>
      </c>
      <c r="J43" s="327" t="s">
        <v>948</v>
      </c>
      <c r="K43" s="238">
        <f t="shared" ref="K43" si="20">H43-F43</f>
        <v>3.25</v>
      </c>
      <c r="L43" s="328">
        <f t="shared" ref="L43" si="21">(H43*N43)*0.03%</f>
        <v>281.33999999999997</v>
      </c>
      <c r="M43" s="239">
        <f t="shared" ref="M43" si="22">(K43*N43)-L43</f>
        <v>11418.66</v>
      </c>
      <c r="N43" s="238">
        <v>3600</v>
      </c>
      <c r="O43" s="103" t="s">
        <v>594</v>
      </c>
      <c r="P43" s="240">
        <v>45236</v>
      </c>
      <c r="Q43" s="280"/>
      <c r="R43" s="141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2"/>
      <c r="AH43" s="143"/>
      <c r="AI43" s="141"/>
      <c r="AJ43" s="141"/>
      <c r="AK43" s="142"/>
      <c r="AL43" s="142"/>
      <c r="AM43" s="142"/>
    </row>
    <row r="44" spans="1:39" ht="12.75" customHeight="1">
      <c r="A44" s="329">
        <v>7</v>
      </c>
      <c r="B44" s="240">
        <v>45236</v>
      </c>
      <c r="C44" s="330"/>
      <c r="D44" s="330" t="s">
        <v>953</v>
      </c>
      <c r="E44" s="329" t="s">
        <v>603</v>
      </c>
      <c r="F44" s="329">
        <v>315</v>
      </c>
      <c r="G44" s="331">
        <v>310</v>
      </c>
      <c r="H44" s="225">
        <v>321</v>
      </c>
      <c r="I44" s="220" t="s">
        <v>954</v>
      </c>
      <c r="J44" s="327" t="s">
        <v>1029</v>
      </c>
      <c r="K44" s="238">
        <f t="shared" ref="K44" si="23">H44-F44</f>
        <v>6</v>
      </c>
      <c r="L44" s="328">
        <f t="shared" ref="L44" si="24">(H44*N44)*0.03%</f>
        <v>202.23</v>
      </c>
      <c r="M44" s="239">
        <f t="shared" ref="M44" si="25">(K44*N44)-L44</f>
        <v>12397.77</v>
      </c>
      <c r="N44" s="238">
        <v>2100</v>
      </c>
      <c r="O44" s="103" t="s">
        <v>594</v>
      </c>
      <c r="P44" s="240">
        <v>45239</v>
      </c>
      <c r="Q44" s="280"/>
      <c r="R44" s="141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2"/>
      <c r="AH44" s="143"/>
      <c r="AI44" s="141"/>
      <c r="AJ44" s="141"/>
      <c r="AK44" s="142"/>
      <c r="AL44" s="142"/>
      <c r="AM44" s="142"/>
    </row>
    <row r="45" spans="1:39" ht="12.75" customHeight="1">
      <c r="A45" s="99">
        <v>8</v>
      </c>
      <c r="B45" s="292">
        <v>45236</v>
      </c>
      <c r="C45" s="144"/>
      <c r="D45" s="144" t="s">
        <v>955</v>
      </c>
      <c r="E45" s="99" t="s">
        <v>603</v>
      </c>
      <c r="F45" s="99">
        <v>5120</v>
      </c>
      <c r="G45" s="305">
        <v>5050</v>
      </c>
      <c r="H45" s="222"/>
      <c r="I45" s="224" t="s">
        <v>956</v>
      </c>
      <c r="J45" s="307" t="s">
        <v>592</v>
      </c>
      <c r="K45" s="99"/>
      <c r="L45" s="102"/>
      <c r="M45" s="293"/>
      <c r="N45" s="99"/>
      <c r="O45" s="101"/>
      <c r="P45" s="292"/>
      <c r="Q45" s="280"/>
      <c r="R45" s="141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2"/>
      <c r="AH45" s="143"/>
      <c r="AI45" s="141"/>
      <c r="AJ45" s="141"/>
      <c r="AK45" s="142"/>
      <c r="AL45" s="142"/>
      <c r="AM45" s="142"/>
    </row>
    <row r="46" spans="1:39" ht="12.75" customHeight="1">
      <c r="A46" s="355">
        <v>9</v>
      </c>
      <c r="B46" s="356">
        <v>45237</v>
      </c>
      <c r="C46" s="357"/>
      <c r="D46" s="357" t="s">
        <v>976</v>
      </c>
      <c r="E46" s="355" t="s">
        <v>603</v>
      </c>
      <c r="F46" s="355">
        <v>7605</v>
      </c>
      <c r="G46" s="358">
        <v>7525</v>
      </c>
      <c r="H46" s="359">
        <v>7525</v>
      </c>
      <c r="I46" s="360" t="s">
        <v>977</v>
      </c>
      <c r="J46" s="361" t="s">
        <v>978</v>
      </c>
      <c r="K46" s="362">
        <f t="shared" ref="K46:K47" si="26">H46-F46</f>
        <v>-80</v>
      </c>
      <c r="L46" s="363">
        <f t="shared" ref="L46:L47" si="27">(H46*N46)*0.03%</f>
        <v>282.1875</v>
      </c>
      <c r="M46" s="364">
        <f t="shared" ref="M46:M47" si="28">(K46*N46)-L46</f>
        <v>-10282.1875</v>
      </c>
      <c r="N46" s="362">
        <v>125</v>
      </c>
      <c r="O46" s="365" t="s">
        <v>604</v>
      </c>
      <c r="P46" s="356">
        <v>45237</v>
      </c>
      <c r="Q46" s="280"/>
      <c r="R46" s="141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2"/>
      <c r="AH46" s="143"/>
      <c r="AI46" s="141"/>
      <c r="AJ46" s="141"/>
      <c r="AK46" s="142"/>
      <c r="AL46" s="142"/>
      <c r="AM46" s="142"/>
    </row>
    <row r="47" spans="1:39" ht="12.75" customHeight="1">
      <c r="A47" s="373">
        <v>10</v>
      </c>
      <c r="B47" s="374">
        <v>45238</v>
      </c>
      <c r="C47" s="375"/>
      <c r="D47" s="375" t="s">
        <v>1005</v>
      </c>
      <c r="E47" s="373" t="s">
        <v>603</v>
      </c>
      <c r="F47" s="373">
        <v>360.5</v>
      </c>
      <c r="G47" s="373">
        <v>356</v>
      </c>
      <c r="H47" s="373">
        <v>361.5</v>
      </c>
      <c r="I47" s="373" t="s">
        <v>1006</v>
      </c>
      <c r="J47" s="376" t="s">
        <v>808</v>
      </c>
      <c r="K47" s="377">
        <f t="shared" si="26"/>
        <v>1</v>
      </c>
      <c r="L47" s="378">
        <f t="shared" si="27"/>
        <v>216.89999999999998</v>
      </c>
      <c r="M47" s="379">
        <f t="shared" si="28"/>
        <v>1783.1</v>
      </c>
      <c r="N47" s="377">
        <v>2000</v>
      </c>
      <c r="O47" s="376" t="s">
        <v>612</v>
      </c>
      <c r="P47" s="374">
        <v>45239</v>
      </c>
      <c r="Q47" s="280"/>
      <c r="R47" s="141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2"/>
      <c r="AH47" s="143"/>
      <c r="AI47" s="141"/>
      <c r="AJ47" s="141"/>
      <c r="AK47" s="142"/>
      <c r="AL47" s="142"/>
      <c r="AM47" s="142"/>
    </row>
    <row r="48" spans="1:39" ht="12.75" customHeight="1">
      <c r="A48" s="291">
        <v>11</v>
      </c>
      <c r="B48" s="354">
        <v>45239</v>
      </c>
      <c r="C48" s="370"/>
      <c r="D48" s="370" t="s">
        <v>1030</v>
      </c>
      <c r="E48" s="291" t="s">
        <v>603</v>
      </c>
      <c r="F48" s="291" t="s">
        <v>1031</v>
      </c>
      <c r="G48" s="291">
        <v>1720</v>
      </c>
      <c r="H48" s="291"/>
      <c r="I48" s="294" t="s">
        <v>1032</v>
      </c>
      <c r="J48" s="294" t="s">
        <v>592</v>
      </c>
      <c r="K48" s="291"/>
      <c r="L48" s="295"/>
      <c r="M48" s="371"/>
      <c r="N48" s="291"/>
      <c r="O48" s="294"/>
      <c r="P48" s="372"/>
      <c r="Q48" s="280"/>
      <c r="R48" s="141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2"/>
      <c r="AH48" s="143"/>
      <c r="AI48" s="141"/>
      <c r="AJ48" s="141"/>
      <c r="AK48" s="142"/>
      <c r="AL48" s="142"/>
      <c r="AM48" s="142"/>
    </row>
    <row r="49" spans="1:39" ht="12.75" customHeight="1">
      <c r="A49" s="366">
        <v>12</v>
      </c>
      <c r="B49" s="353">
        <v>45239</v>
      </c>
      <c r="C49" s="367"/>
      <c r="D49" s="367" t="s">
        <v>1033</v>
      </c>
      <c r="E49" s="366" t="s">
        <v>603</v>
      </c>
      <c r="F49" s="366" t="s">
        <v>1034</v>
      </c>
      <c r="G49" s="368">
        <v>1207</v>
      </c>
      <c r="H49" s="291"/>
      <c r="I49" s="294" t="s">
        <v>1035</v>
      </c>
      <c r="J49" s="307" t="s">
        <v>592</v>
      </c>
      <c r="K49" s="366"/>
      <c r="L49" s="298"/>
      <c r="M49" s="369"/>
      <c r="N49" s="366"/>
      <c r="O49" s="221"/>
      <c r="P49" s="292"/>
      <c r="Q49" s="280"/>
      <c r="R49" s="141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2"/>
      <c r="AH49" s="143"/>
      <c r="AI49" s="141"/>
      <c r="AJ49" s="141"/>
      <c r="AK49" s="142"/>
      <c r="AL49" s="142"/>
      <c r="AM49" s="142"/>
    </row>
    <row r="50" spans="1:39" ht="12.75" customHeight="1">
      <c r="A50" s="99">
        <v>13</v>
      </c>
      <c r="B50" s="292">
        <v>45239</v>
      </c>
      <c r="C50" s="144"/>
      <c r="D50" s="144" t="s">
        <v>1036</v>
      </c>
      <c r="E50" s="99" t="s">
        <v>884</v>
      </c>
      <c r="F50" s="99" t="s">
        <v>1037</v>
      </c>
      <c r="G50" s="305">
        <v>204</v>
      </c>
      <c r="H50" s="222"/>
      <c r="I50" s="224" t="s">
        <v>1038</v>
      </c>
      <c r="J50" s="307" t="s">
        <v>592</v>
      </c>
      <c r="K50" s="99"/>
      <c r="L50" s="102"/>
      <c r="M50" s="293"/>
      <c r="N50" s="99"/>
      <c r="O50" s="101"/>
      <c r="P50" s="292"/>
      <c r="Q50" s="280"/>
      <c r="R50" s="141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2"/>
      <c r="AH50" s="143"/>
      <c r="AI50" s="141"/>
      <c r="AJ50" s="141"/>
      <c r="AK50" s="142"/>
      <c r="AL50" s="142"/>
      <c r="AM50" s="142"/>
    </row>
    <row r="51" spans="1:39" ht="12.75" customHeight="1">
      <c r="A51" s="99"/>
      <c r="B51" s="292"/>
      <c r="C51" s="144"/>
      <c r="D51" s="144"/>
      <c r="E51" s="99"/>
      <c r="F51" s="99"/>
      <c r="G51" s="305"/>
      <c r="H51" s="222"/>
      <c r="I51" s="224"/>
      <c r="J51" s="307"/>
      <c r="K51" s="99"/>
      <c r="L51" s="102"/>
      <c r="M51" s="293"/>
      <c r="N51" s="99"/>
      <c r="O51" s="101"/>
      <c r="P51" s="292"/>
      <c r="Q51" s="280"/>
      <c r="R51" s="141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2"/>
      <c r="AH51" s="143"/>
      <c r="AI51" s="141"/>
      <c r="AJ51" s="141"/>
      <c r="AK51" s="142"/>
      <c r="AL51" s="142"/>
      <c r="AM51" s="142"/>
    </row>
    <row r="52" spans="1:39" ht="12.75" customHeight="1">
      <c r="A52" s="99"/>
      <c r="B52" s="292"/>
      <c r="C52" s="144"/>
      <c r="D52" s="144"/>
      <c r="E52" s="99"/>
      <c r="F52" s="99"/>
      <c r="G52" s="305"/>
      <c r="H52" s="222"/>
      <c r="I52" s="224"/>
      <c r="J52" s="307"/>
      <c r="K52" s="99"/>
      <c r="L52" s="102"/>
      <c r="M52" s="293"/>
      <c r="N52" s="99"/>
      <c r="O52" s="101"/>
      <c r="P52" s="292"/>
      <c r="Q52" s="280"/>
      <c r="R52" s="141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2"/>
      <c r="AH52" s="143"/>
      <c r="AI52" s="141"/>
      <c r="AJ52" s="141"/>
      <c r="AK52" s="142"/>
      <c r="AL52" s="142"/>
      <c r="AM52" s="142"/>
    </row>
    <row r="54" spans="1:39" ht="12.75" customHeight="1">
      <c r="A54" s="142"/>
      <c r="B54" s="145"/>
      <c r="C54" s="141"/>
      <c r="D54" s="141"/>
      <c r="E54" s="142"/>
      <c r="F54" s="142"/>
      <c r="G54" s="142"/>
      <c r="H54" s="146"/>
      <c r="I54" s="146"/>
      <c r="J54" s="146"/>
      <c r="K54" s="141"/>
      <c r="L54" s="142"/>
      <c r="M54" s="142"/>
      <c r="N54" s="142"/>
      <c r="O54" s="146"/>
      <c r="P54" s="146"/>
      <c r="Q54" s="146"/>
      <c r="R54" s="141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2"/>
      <c r="AH54" s="143"/>
      <c r="AI54" s="141"/>
      <c r="AJ54" s="141"/>
      <c r="AK54" s="142"/>
      <c r="AL54" s="142"/>
      <c r="AM54" s="142"/>
    </row>
    <row r="55" spans="1:39" ht="13.8">
      <c r="A55" s="147" t="s">
        <v>610</v>
      </c>
      <c r="B55" s="147"/>
      <c r="C55" s="147"/>
      <c r="D55" s="147"/>
      <c r="E55" s="148"/>
      <c r="F55" s="109"/>
      <c r="G55" s="109"/>
      <c r="H55" s="109"/>
      <c r="I55" s="109"/>
      <c r="J55" s="1"/>
      <c r="K55" s="6"/>
      <c r="L55" s="6"/>
      <c r="M55" s="6"/>
      <c r="N55" s="1"/>
      <c r="O55" s="1"/>
      <c r="P55" s="37"/>
      <c r="Q55" s="37"/>
      <c r="R55" s="37"/>
      <c r="S55" s="6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37"/>
      <c r="AH55" s="37"/>
      <c r="AI55" s="37"/>
      <c r="AJ55" s="37"/>
      <c r="AK55" s="37"/>
      <c r="AL55" s="37"/>
      <c r="AM55" s="37"/>
    </row>
    <row r="56" spans="1:39" ht="39.6">
      <c r="A56" s="96" t="s">
        <v>16</v>
      </c>
      <c r="B56" s="96" t="s">
        <v>566</v>
      </c>
      <c r="C56" s="96"/>
      <c r="D56" s="97" t="s">
        <v>578</v>
      </c>
      <c r="E56" s="96" t="s">
        <v>579</v>
      </c>
      <c r="F56" s="96" t="s">
        <v>580</v>
      </c>
      <c r="G56" s="96" t="s">
        <v>601</v>
      </c>
      <c r="H56" s="96" t="s">
        <v>582</v>
      </c>
      <c r="I56" s="96" t="s">
        <v>583</v>
      </c>
      <c r="J56" s="95" t="s">
        <v>584</v>
      </c>
      <c r="K56" s="95" t="s">
        <v>611</v>
      </c>
      <c r="L56" s="98" t="s">
        <v>586</v>
      </c>
      <c r="M56" s="140" t="s">
        <v>608</v>
      </c>
      <c r="N56" s="96" t="s">
        <v>609</v>
      </c>
      <c r="O56" s="96" t="s">
        <v>588</v>
      </c>
      <c r="P56" s="97" t="s">
        <v>589</v>
      </c>
      <c r="Q56" s="309"/>
      <c r="R56" s="37"/>
      <c r="S56" s="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7"/>
      <c r="AH56" s="37"/>
      <c r="AI56" s="37"/>
      <c r="AJ56" s="37"/>
      <c r="AK56" s="37"/>
      <c r="AL56" s="37"/>
      <c r="AM56" s="37"/>
    </row>
    <row r="57" spans="1:39" ht="15" customHeight="1">
      <c r="A57" s="406">
        <v>1</v>
      </c>
      <c r="B57" s="407">
        <v>45226</v>
      </c>
      <c r="C57" s="317"/>
      <c r="D57" s="317" t="s">
        <v>906</v>
      </c>
      <c r="E57" s="313" t="s">
        <v>603</v>
      </c>
      <c r="F57" s="313">
        <v>60</v>
      </c>
      <c r="G57" s="313"/>
      <c r="H57" s="315">
        <v>43</v>
      </c>
      <c r="I57" s="315"/>
      <c r="J57" s="399" t="s">
        <v>807</v>
      </c>
      <c r="K57" s="238">
        <f t="shared" ref="K57" si="29">H57-F57</f>
        <v>-17</v>
      </c>
      <c r="L57" s="247">
        <v>50</v>
      </c>
      <c r="M57" s="412">
        <v>300</v>
      </c>
      <c r="N57" s="238">
        <v>50</v>
      </c>
      <c r="O57" s="410" t="s">
        <v>594</v>
      </c>
      <c r="P57" s="240">
        <v>45231</v>
      </c>
      <c r="Q57" s="280"/>
      <c r="R57" s="142"/>
      <c r="S57" s="55" t="s">
        <v>593</v>
      </c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</row>
    <row r="58" spans="1:39" ht="15" customHeight="1">
      <c r="A58" s="402"/>
      <c r="B58" s="404"/>
      <c r="C58" s="256"/>
      <c r="D58" s="256" t="s">
        <v>907</v>
      </c>
      <c r="E58" s="225" t="s">
        <v>884</v>
      </c>
      <c r="F58" s="225">
        <v>37</v>
      </c>
      <c r="G58" s="225"/>
      <c r="H58" s="220">
        <v>24</v>
      </c>
      <c r="I58" s="220"/>
      <c r="J58" s="405"/>
      <c r="K58" s="238">
        <v>26</v>
      </c>
      <c r="L58" s="247">
        <v>100</v>
      </c>
      <c r="M58" s="415"/>
      <c r="N58" s="238">
        <v>50</v>
      </c>
      <c r="O58" s="416"/>
      <c r="P58" s="240">
        <v>45230</v>
      </c>
      <c r="Q58" s="280"/>
      <c r="R58" s="142"/>
      <c r="S58" s="55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</row>
    <row r="59" spans="1:39" ht="15" customHeight="1">
      <c r="A59" s="395">
        <v>2</v>
      </c>
      <c r="B59" s="397">
        <v>45229</v>
      </c>
      <c r="C59" s="288"/>
      <c r="D59" s="288" t="s">
        <v>909</v>
      </c>
      <c r="E59" s="222" t="s">
        <v>603</v>
      </c>
      <c r="F59" s="222">
        <v>57</v>
      </c>
      <c r="G59" s="222"/>
      <c r="H59" s="224"/>
      <c r="I59" s="224"/>
      <c r="J59" s="422" t="s">
        <v>592</v>
      </c>
      <c r="K59" s="222"/>
      <c r="L59" s="289"/>
      <c r="M59" s="290"/>
      <c r="N59" s="222"/>
      <c r="O59" s="224"/>
      <c r="P59" s="397"/>
      <c r="Q59" s="280"/>
      <c r="R59" s="142"/>
      <c r="S59" s="55" t="s">
        <v>593</v>
      </c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</row>
    <row r="60" spans="1:39" ht="15" customHeight="1">
      <c r="A60" s="396"/>
      <c r="B60" s="398"/>
      <c r="C60" s="288"/>
      <c r="D60" s="288" t="s">
        <v>910</v>
      </c>
      <c r="E60" s="222" t="s">
        <v>884</v>
      </c>
      <c r="F60" s="222">
        <v>27</v>
      </c>
      <c r="G60" s="222"/>
      <c r="H60" s="224"/>
      <c r="I60" s="224"/>
      <c r="J60" s="423"/>
      <c r="K60" s="222"/>
      <c r="L60" s="289"/>
      <c r="M60" s="290"/>
      <c r="N60" s="222"/>
      <c r="O60" s="224"/>
      <c r="P60" s="398"/>
      <c r="Q60" s="280"/>
      <c r="R60" s="142"/>
      <c r="S60" s="55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</row>
    <row r="61" spans="1:39" ht="15" customHeight="1">
      <c r="A61" s="314">
        <v>3</v>
      </c>
      <c r="B61" s="304">
        <v>45231</v>
      </c>
      <c r="C61" s="256"/>
      <c r="D61" s="256" t="s">
        <v>912</v>
      </c>
      <c r="E61" s="225" t="s">
        <v>884</v>
      </c>
      <c r="F61" s="225">
        <v>57</v>
      </c>
      <c r="G61" s="225">
        <v>105</v>
      </c>
      <c r="H61" s="220">
        <v>16</v>
      </c>
      <c r="I61" s="220">
        <v>0.1</v>
      </c>
      <c r="J61" s="316" t="s">
        <v>916</v>
      </c>
      <c r="K61" s="238">
        <f>F61-H61</f>
        <v>41</v>
      </c>
      <c r="L61" s="247">
        <v>50</v>
      </c>
      <c r="M61" s="239">
        <f t="shared" ref="M61" si="30">(K61*N61)-L61</f>
        <v>565</v>
      </c>
      <c r="N61" s="238">
        <v>15</v>
      </c>
      <c r="O61" s="103" t="s">
        <v>594</v>
      </c>
      <c r="P61" s="240">
        <v>45231</v>
      </c>
      <c r="Q61" s="280"/>
      <c r="R61" s="142"/>
      <c r="S61" s="55" t="s">
        <v>593</v>
      </c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</row>
    <row r="62" spans="1:39" ht="15" customHeight="1">
      <c r="A62" s="401">
        <v>4</v>
      </c>
      <c r="B62" s="403">
        <v>45231</v>
      </c>
      <c r="C62" s="256"/>
      <c r="D62" s="256" t="s">
        <v>917</v>
      </c>
      <c r="E62" s="225" t="s">
        <v>603</v>
      </c>
      <c r="F62" s="225">
        <v>13.25</v>
      </c>
      <c r="G62" s="225"/>
      <c r="H62" s="220">
        <v>15.5</v>
      </c>
      <c r="I62" s="220"/>
      <c r="J62" s="399" t="s">
        <v>949</v>
      </c>
      <c r="K62" s="238">
        <f>H62-F62</f>
        <v>2.25</v>
      </c>
      <c r="L62" s="247">
        <v>50</v>
      </c>
      <c r="M62" s="412">
        <v>1250</v>
      </c>
      <c r="N62" s="238">
        <v>900</v>
      </c>
      <c r="O62" s="410" t="s">
        <v>594</v>
      </c>
      <c r="P62" s="408">
        <v>45236</v>
      </c>
      <c r="Q62" s="280"/>
      <c r="R62" s="142"/>
      <c r="S62" s="55" t="s">
        <v>593</v>
      </c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</row>
    <row r="63" spans="1:39" ht="15" customHeight="1">
      <c r="A63" s="402"/>
      <c r="B63" s="404"/>
      <c r="C63" s="256"/>
      <c r="D63" s="256" t="s">
        <v>918</v>
      </c>
      <c r="E63" s="225" t="s">
        <v>884</v>
      </c>
      <c r="F63" s="225">
        <v>8.25</v>
      </c>
      <c r="G63" s="225"/>
      <c r="H63" s="220">
        <v>9</v>
      </c>
      <c r="I63" s="220"/>
      <c r="J63" s="400"/>
      <c r="K63" s="238">
        <f>F63-H63</f>
        <v>-0.75</v>
      </c>
      <c r="L63" s="247">
        <v>50</v>
      </c>
      <c r="M63" s="413"/>
      <c r="N63" s="238">
        <v>900</v>
      </c>
      <c r="O63" s="411"/>
      <c r="P63" s="409"/>
      <c r="Q63" s="280"/>
      <c r="R63" s="142"/>
      <c r="S63" s="55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</row>
    <row r="64" spans="1:39" ht="15" customHeight="1">
      <c r="A64" s="322">
        <v>5</v>
      </c>
      <c r="B64" s="323">
        <v>45232</v>
      </c>
      <c r="C64" s="324"/>
      <c r="D64" s="324" t="s">
        <v>926</v>
      </c>
      <c r="E64" s="236" t="s">
        <v>603</v>
      </c>
      <c r="F64" s="236">
        <v>11</v>
      </c>
      <c r="G64" s="236">
        <v>0</v>
      </c>
      <c r="H64" s="237">
        <v>0</v>
      </c>
      <c r="I64" s="237" t="s">
        <v>927</v>
      </c>
      <c r="J64" s="325" t="s">
        <v>928</v>
      </c>
      <c r="K64" s="284">
        <f>H64-F64</f>
        <v>-11</v>
      </c>
      <c r="L64" s="326">
        <v>25</v>
      </c>
      <c r="M64" s="286">
        <f t="shared" ref="M64" si="31">(K64*N64)-L64</f>
        <v>-575</v>
      </c>
      <c r="N64" s="284">
        <v>50</v>
      </c>
      <c r="O64" s="287" t="s">
        <v>594</v>
      </c>
      <c r="P64" s="282">
        <v>45232</v>
      </c>
      <c r="Q64" s="280"/>
      <c r="R64" s="142"/>
      <c r="S64" s="55" t="s">
        <v>593</v>
      </c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</row>
    <row r="65" spans="1:39" ht="12.75" customHeight="1">
      <c r="A65" s="425">
        <v>5</v>
      </c>
      <c r="B65" s="408">
        <v>45233</v>
      </c>
      <c r="C65" s="330"/>
      <c r="D65" s="330" t="s">
        <v>932</v>
      </c>
      <c r="E65" s="329" t="s">
        <v>884</v>
      </c>
      <c r="F65" s="329">
        <v>24</v>
      </c>
      <c r="G65" s="331"/>
      <c r="H65" s="225">
        <v>29</v>
      </c>
      <c r="I65" s="220"/>
      <c r="J65" s="399" t="s">
        <v>950</v>
      </c>
      <c r="K65" s="238">
        <f>F65-H65</f>
        <v>-5</v>
      </c>
      <c r="L65" s="247">
        <v>50</v>
      </c>
      <c r="M65" s="412">
        <v>560</v>
      </c>
      <c r="N65" s="238">
        <v>40</v>
      </c>
      <c r="O65" s="410" t="s">
        <v>594</v>
      </c>
      <c r="P65" s="408">
        <v>45236</v>
      </c>
      <c r="Q65" s="280"/>
      <c r="R65" s="141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2"/>
      <c r="AH65" s="143"/>
      <c r="AI65" s="141"/>
      <c r="AJ65" s="141"/>
      <c r="AK65" s="142"/>
      <c r="AL65" s="142"/>
      <c r="AM65" s="142"/>
    </row>
    <row r="66" spans="1:39" ht="12.75" customHeight="1">
      <c r="A66" s="426"/>
      <c r="B66" s="427"/>
      <c r="C66" s="338"/>
      <c r="D66" s="338" t="s">
        <v>933</v>
      </c>
      <c r="E66" s="337" t="s">
        <v>884</v>
      </c>
      <c r="F66" s="337">
        <v>27</v>
      </c>
      <c r="G66" s="339"/>
      <c r="H66" s="313">
        <v>5.5</v>
      </c>
      <c r="I66" s="315"/>
      <c r="J66" s="405"/>
      <c r="K66" s="238">
        <f>F66-H66</f>
        <v>21.5</v>
      </c>
      <c r="L66" s="247">
        <v>50</v>
      </c>
      <c r="M66" s="415"/>
      <c r="N66" s="238">
        <v>40</v>
      </c>
      <c r="O66" s="416"/>
      <c r="P66" s="414"/>
      <c r="Q66" s="280"/>
      <c r="R66" s="141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2"/>
      <c r="AH66" s="143"/>
      <c r="AI66" s="141"/>
      <c r="AJ66" s="141"/>
      <c r="AK66" s="142"/>
      <c r="AL66" s="142"/>
      <c r="AM66" s="142"/>
    </row>
    <row r="67" spans="1:39" ht="12.75" customHeight="1">
      <c r="A67" s="418">
        <v>6</v>
      </c>
      <c r="B67" s="420">
        <v>45233</v>
      </c>
      <c r="C67" s="144"/>
      <c r="D67" s="144" t="s">
        <v>938</v>
      </c>
      <c r="E67" s="99" t="s">
        <v>603</v>
      </c>
      <c r="F67" s="99" t="s">
        <v>940</v>
      </c>
      <c r="G67" s="222"/>
      <c r="H67" s="222"/>
      <c r="I67" s="224"/>
      <c r="J67" s="422" t="s">
        <v>592</v>
      </c>
      <c r="K67" s="222"/>
      <c r="L67" s="226"/>
      <c r="M67" s="290"/>
      <c r="N67" s="222"/>
      <c r="O67" s="224"/>
      <c r="P67" s="336"/>
      <c r="Q67" s="280"/>
      <c r="R67" s="141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2"/>
      <c r="AH67" s="143"/>
      <c r="AI67" s="141"/>
      <c r="AJ67" s="141"/>
      <c r="AK67" s="142"/>
      <c r="AL67" s="142"/>
      <c r="AM67" s="142"/>
    </row>
    <row r="68" spans="1:39" ht="12.75" customHeight="1">
      <c r="A68" s="419"/>
      <c r="B68" s="421"/>
      <c r="C68" s="334"/>
      <c r="D68" s="334" t="s">
        <v>939</v>
      </c>
      <c r="E68" s="335" t="s">
        <v>884</v>
      </c>
      <c r="F68" s="335" t="s">
        <v>941</v>
      </c>
      <c r="G68" s="222"/>
      <c r="H68" s="222"/>
      <c r="I68" s="224"/>
      <c r="J68" s="423"/>
      <c r="K68" s="222"/>
      <c r="L68" s="226"/>
      <c r="M68" s="290"/>
      <c r="N68" s="222"/>
      <c r="O68" s="224"/>
      <c r="P68" s="336"/>
      <c r="Q68" s="280"/>
      <c r="R68" s="141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2"/>
      <c r="AH68" s="143"/>
      <c r="AI68" s="141"/>
      <c r="AJ68" s="141"/>
      <c r="AK68" s="142"/>
      <c r="AL68" s="142"/>
      <c r="AM68" s="142"/>
    </row>
    <row r="69" spans="1:39" ht="12.75" customHeight="1">
      <c r="A69" s="401">
        <v>7</v>
      </c>
      <c r="B69" s="403">
        <v>45236</v>
      </c>
      <c r="C69" s="256"/>
      <c r="D69" s="256" t="s">
        <v>932</v>
      </c>
      <c r="E69" s="225" t="s">
        <v>884</v>
      </c>
      <c r="F69" s="225">
        <v>39.5</v>
      </c>
      <c r="G69" s="225"/>
      <c r="H69" s="225">
        <v>11</v>
      </c>
      <c r="I69" s="220"/>
      <c r="J69" s="424" t="s">
        <v>1000</v>
      </c>
      <c r="K69" s="238">
        <f>F69-H69</f>
        <v>28.5</v>
      </c>
      <c r="L69" s="247">
        <v>50</v>
      </c>
      <c r="M69" s="428">
        <v>1440</v>
      </c>
      <c r="N69" s="238">
        <v>40</v>
      </c>
      <c r="O69" s="430" t="s">
        <v>594</v>
      </c>
      <c r="P69" s="429">
        <v>45237</v>
      </c>
      <c r="Q69" s="280"/>
      <c r="R69" s="141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2"/>
      <c r="AH69" s="143"/>
      <c r="AI69" s="141"/>
      <c r="AJ69" s="141"/>
      <c r="AK69" s="142"/>
      <c r="AL69" s="142"/>
      <c r="AM69" s="142"/>
    </row>
    <row r="70" spans="1:39" ht="12.75" customHeight="1">
      <c r="A70" s="402"/>
      <c r="B70" s="417"/>
      <c r="C70" s="256"/>
      <c r="D70" s="256" t="s">
        <v>962</v>
      </c>
      <c r="E70" s="225" t="s">
        <v>884</v>
      </c>
      <c r="F70" s="225">
        <v>41</v>
      </c>
      <c r="G70" s="225"/>
      <c r="H70" s="225">
        <v>31</v>
      </c>
      <c r="I70" s="220"/>
      <c r="J70" s="400"/>
      <c r="K70" s="238">
        <f>F70-H70</f>
        <v>10</v>
      </c>
      <c r="L70" s="247">
        <v>50</v>
      </c>
      <c r="M70" s="415"/>
      <c r="N70" s="238">
        <v>40</v>
      </c>
      <c r="O70" s="416"/>
      <c r="P70" s="414"/>
      <c r="Q70" s="280"/>
      <c r="R70" s="141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2"/>
      <c r="AH70" s="143"/>
      <c r="AI70" s="141"/>
      <c r="AJ70" s="141"/>
      <c r="AK70" s="142"/>
      <c r="AL70" s="142"/>
      <c r="AM70" s="142"/>
    </row>
    <row r="71" spans="1:39" ht="12.75" customHeight="1">
      <c r="A71" s="225">
        <v>8</v>
      </c>
      <c r="B71" s="304">
        <v>45237</v>
      </c>
      <c r="C71" s="256"/>
      <c r="D71" s="256" t="s">
        <v>973</v>
      </c>
      <c r="E71" s="225" t="s">
        <v>603</v>
      </c>
      <c r="F71" s="225">
        <v>21.5</v>
      </c>
      <c r="G71" s="225"/>
      <c r="H71" s="225">
        <v>31.5</v>
      </c>
      <c r="I71" s="220" t="s">
        <v>974</v>
      </c>
      <c r="J71" s="316" t="s">
        <v>972</v>
      </c>
      <c r="K71" s="238">
        <f>H71-F71</f>
        <v>10</v>
      </c>
      <c r="L71" s="247">
        <v>50</v>
      </c>
      <c r="M71" s="239">
        <f t="shared" ref="M71" si="32">(K71*N71)-L71</f>
        <v>350</v>
      </c>
      <c r="N71" s="238">
        <v>40</v>
      </c>
      <c r="O71" s="103" t="s">
        <v>594</v>
      </c>
      <c r="P71" s="240">
        <v>45237</v>
      </c>
      <c r="Q71" s="280"/>
      <c r="R71" s="141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2"/>
      <c r="AH71" s="143"/>
      <c r="AI71" s="141"/>
      <c r="AJ71" s="141"/>
      <c r="AK71" s="142"/>
      <c r="AL71" s="142"/>
      <c r="AM71" s="142"/>
    </row>
    <row r="72" spans="1:39" ht="12.75" customHeight="1">
      <c r="A72" s="401">
        <v>9</v>
      </c>
      <c r="B72" s="403">
        <v>45237</v>
      </c>
      <c r="C72" s="256"/>
      <c r="D72" s="256" t="s">
        <v>979</v>
      </c>
      <c r="E72" s="225" t="s">
        <v>603</v>
      </c>
      <c r="F72" s="225">
        <v>275</v>
      </c>
      <c r="G72" s="225"/>
      <c r="H72" s="225">
        <v>265</v>
      </c>
      <c r="I72" s="220"/>
      <c r="J72" s="399" t="s">
        <v>1009</v>
      </c>
      <c r="K72" s="238">
        <f>H72-F72</f>
        <v>-10</v>
      </c>
      <c r="L72" s="247">
        <v>50</v>
      </c>
      <c r="M72" s="412">
        <v>875</v>
      </c>
      <c r="N72" s="238">
        <v>15</v>
      </c>
      <c r="O72" s="410" t="s">
        <v>594</v>
      </c>
      <c r="P72" s="408">
        <v>45238</v>
      </c>
      <c r="Q72" s="280"/>
      <c r="R72" s="141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2"/>
      <c r="AH72" s="143"/>
      <c r="AI72" s="141"/>
      <c r="AJ72" s="141"/>
      <c r="AK72" s="142"/>
      <c r="AL72" s="142"/>
      <c r="AM72" s="142"/>
    </row>
    <row r="73" spans="1:39" ht="12.75" customHeight="1">
      <c r="A73" s="402"/>
      <c r="B73" s="404"/>
      <c r="C73" s="256"/>
      <c r="D73" s="256" t="s">
        <v>980</v>
      </c>
      <c r="E73" s="225" t="s">
        <v>884</v>
      </c>
      <c r="F73" s="225">
        <v>85</v>
      </c>
      <c r="G73" s="225"/>
      <c r="H73" s="225">
        <v>10</v>
      </c>
      <c r="I73" s="220"/>
      <c r="J73" s="400"/>
      <c r="K73" s="238">
        <f>F73-H73</f>
        <v>75</v>
      </c>
      <c r="L73" s="247">
        <v>50</v>
      </c>
      <c r="M73" s="413"/>
      <c r="N73" s="238">
        <v>15</v>
      </c>
      <c r="O73" s="411"/>
      <c r="P73" s="409"/>
      <c r="Q73" s="280"/>
      <c r="R73" s="141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2"/>
      <c r="AH73" s="143"/>
      <c r="AI73" s="141"/>
      <c r="AJ73" s="141"/>
      <c r="AK73" s="142"/>
      <c r="AL73" s="142"/>
      <c r="AM73" s="142"/>
    </row>
    <row r="74" spans="1:39" ht="12.75" customHeight="1">
      <c r="A74" s="222">
        <v>11</v>
      </c>
      <c r="B74" s="350">
        <v>45238</v>
      </c>
      <c r="C74" s="288"/>
      <c r="D74" s="288" t="s">
        <v>1002</v>
      </c>
      <c r="E74" s="222" t="s">
        <v>603</v>
      </c>
      <c r="F74" s="222" t="s">
        <v>1003</v>
      </c>
      <c r="G74" s="222">
        <v>59</v>
      </c>
      <c r="H74" s="222"/>
      <c r="I74" s="224" t="s">
        <v>1004</v>
      </c>
      <c r="J74" s="382" t="s">
        <v>592</v>
      </c>
      <c r="K74" s="99"/>
      <c r="L74" s="351"/>
      <c r="M74" s="293"/>
      <c r="N74" s="99"/>
      <c r="O74" s="101"/>
      <c r="P74" s="352"/>
      <c r="Q74" s="280"/>
      <c r="R74" s="141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2"/>
      <c r="AH74" s="143"/>
      <c r="AI74" s="141"/>
      <c r="AJ74" s="141"/>
      <c r="AK74" s="142"/>
      <c r="AL74" s="142"/>
      <c r="AM74" s="142"/>
    </row>
    <row r="75" spans="1:39" ht="12.75" customHeight="1">
      <c r="A75" s="222">
        <v>12</v>
      </c>
      <c r="B75" s="350">
        <v>45238</v>
      </c>
      <c r="C75" s="288"/>
      <c r="D75" s="288" t="s">
        <v>1010</v>
      </c>
      <c r="E75" s="222" t="s">
        <v>603</v>
      </c>
      <c r="F75" s="222" t="s">
        <v>1012</v>
      </c>
      <c r="G75" s="222"/>
      <c r="H75" s="222"/>
      <c r="I75" s="224"/>
      <c r="J75" s="224" t="s">
        <v>592</v>
      </c>
      <c r="K75" s="381"/>
      <c r="L75" s="351"/>
      <c r="M75" s="293"/>
      <c r="N75" s="99"/>
      <c r="O75" s="380"/>
      <c r="P75" s="336"/>
      <c r="Q75" s="280"/>
      <c r="R75" s="141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2"/>
      <c r="AH75" s="143"/>
      <c r="AI75" s="141"/>
      <c r="AJ75" s="141"/>
      <c r="AK75" s="142"/>
      <c r="AL75" s="142"/>
      <c r="AM75" s="142"/>
    </row>
    <row r="76" spans="1:39" ht="12.75" customHeight="1">
      <c r="A76" s="225">
        <v>13</v>
      </c>
      <c r="B76" s="304">
        <v>45238</v>
      </c>
      <c r="C76" s="256"/>
      <c r="D76" s="256" t="s">
        <v>1011</v>
      </c>
      <c r="E76" s="225" t="s">
        <v>884</v>
      </c>
      <c r="F76" s="225">
        <v>16</v>
      </c>
      <c r="G76" s="225"/>
      <c r="H76" s="225">
        <v>0</v>
      </c>
      <c r="I76" s="220"/>
      <c r="J76" s="316" t="s">
        <v>1039</v>
      </c>
      <c r="K76" s="238">
        <f>F76-H76</f>
        <v>16</v>
      </c>
      <c r="L76" s="247">
        <v>25</v>
      </c>
      <c r="M76" s="239">
        <f t="shared" ref="M76" si="33">(K76*N76)-L76</f>
        <v>775</v>
      </c>
      <c r="N76" s="238">
        <v>50</v>
      </c>
      <c r="O76" s="103" t="s">
        <v>594</v>
      </c>
      <c r="P76" s="240">
        <v>45239</v>
      </c>
      <c r="Q76" s="280"/>
      <c r="R76" s="141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2"/>
      <c r="AH76" s="143"/>
      <c r="AI76" s="141"/>
      <c r="AJ76" s="141"/>
      <c r="AK76" s="142"/>
      <c r="AL76" s="142"/>
      <c r="AM76" s="142"/>
    </row>
    <row r="77" spans="1:39" ht="12.75" customHeight="1">
      <c r="A77" s="222"/>
      <c r="B77" s="350"/>
      <c r="C77" s="288"/>
      <c r="D77" s="288"/>
      <c r="E77" s="222"/>
      <c r="F77" s="222"/>
      <c r="G77" s="222"/>
      <c r="H77" s="222"/>
      <c r="I77" s="224"/>
      <c r="J77" s="221"/>
      <c r="K77" s="99"/>
      <c r="L77" s="351"/>
      <c r="M77" s="293"/>
      <c r="N77" s="99"/>
      <c r="O77" s="101"/>
      <c r="P77" s="353"/>
      <c r="Q77" s="280"/>
      <c r="R77" s="141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2"/>
      <c r="AH77" s="143"/>
      <c r="AI77" s="141"/>
      <c r="AJ77" s="141"/>
      <c r="AK77" s="142"/>
      <c r="AL77" s="142"/>
      <c r="AM77" s="142"/>
    </row>
    <row r="78" spans="1:39" ht="12.75" customHeight="1">
      <c r="A78" s="222"/>
      <c r="B78" s="350"/>
      <c r="C78" s="288"/>
      <c r="D78" s="288"/>
      <c r="E78" s="222"/>
      <c r="F78" s="222"/>
      <c r="G78" s="222"/>
      <c r="H78" s="222"/>
      <c r="I78" s="224"/>
      <c r="J78" s="221"/>
      <c r="K78" s="99"/>
      <c r="L78" s="351"/>
      <c r="M78" s="293"/>
      <c r="N78" s="99"/>
      <c r="O78" s="101"/>
      <c r="P78" s="292"/>
      <c r="Q78" s="280"/>
      <c r="R78" s="141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2"/>
      <c r="AH78" s="143"/>
      <c r="AI78" s="141"/>
      <c r="AJ78" s="141"/>
      <c r="AK78" s="142"/>
      <c r="AL78" s="142"/>
      <c r="AM78" s="142"/>
    </row>
    <row r="79" spans="1:39" ht="38.25" customHeight="1">
      <c r="A79" s="94" t="s">
        <v>616</v>
      </c>
      <c r="B79" s="149"/>
      <c r="C79" s="149"/>
      <c r="D79" s="150"/>
      <c r="E79" s="130"/>
      <c r="F79" s="6"/>
      <c r="G79" s="6"/>
      <c r="H79" s="131"/>
      <c r="I79" s="151"/>
      <c r="J79" s="1"/>
      <c r="K79" s="6"/>
      <c r="L79" s="6"/>
      <c r="M79" s="6"/>
      <c r="N79" s="1"/>
      <c r="O79" s="1"/>
      <c r="R79" s="1"/>
      <c r="S79" s="6"/>
      <c r="T79" s="1"/>
      <c r="U79" s="1"/>
      <c r="V79" s="1"/>
      <c r="W79" s="1"/>
      <c r="X79" s="1"/>
      <c r="Y79" s="6"/>
      <c r="Z79" s="1"/>
      <c r="AA79" s="1"/>
      <c r="AB79" s="1"/>
      <c r="AC79" s="1"/>
      <c r="AD79" s="1"/>
      <c r="AE79" s="6"/>
      <c r="AF79" s="1"/>
      <c r="AG79" s="1"/>
      <c r="AH79" s="1"/>
      <c r="AI79" s="1"/>
      <c r="AJ79" s="1"/>
      <c r="AK79" s="6"/>
      <c r="AL79" s="1"/>
    </row>
    <row r="80" spans="1:39" ht="39.6">
      <c r="A80" s="95" t="s">
        <v>16</v>
      </c>
      <c r="B80" s="96" t="s">
        <v>566</v>
      </c>
      <c r="C80" s="96"/>
      <c r="D80" s="97" t="s">
        <v>578</v>
      </c>
      <c r="E80" s="96" t="s">
        <v>579</v>
      </c>
      <c r="F80" s="96" t="s">
        <v>580</v>
      </c>
      <c r="G80" s="96" t="s">
        <v>581</v>
      </c>
      <c r="H80" s="96" t="s">
        <v>582</v>
      </c>
      <c r="I80" s="96" t="s">
        <v>583</v>
      </c>
      <c r="J80" s="95" t="s">
        <v>584</v>
      </c>
      <c r="K80" s="134" t="s">
        <v>602</v>
      </c>
      <c r="L80" s="135" t="s">
        <v>586</v>
      </c>
      <c r="M80" s="98" t="s">
        <v>587</v>
      </c>
      <c r="N80" s="96" t="s">
        <v>588</v>
      </c>
      <c r="O80" s="97" t="s">
        <v>589</v>
      </c>
      <c r="P80" s="233" t="s">
        <v>590</v>
      </c>
      <c r="Q80" s="235" t="s">
        <v>900</v>
      </c>
      <c r="R80" s="37"/>
      <c r="S80" s="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ht="14.25" customHeight="1">
      <c r="A81" s="99">
        <v>1</v>
      </c>
      <c r="B81" s="100">
        <v>45169</v>
      </c>
      <c r="C81" s="144"/>
      <c r="D81" s="144" t="s">
        <v>871</v>
      </c>
      <c r="E81" s="99" t="s">
        <v>603</v>
      </c>
      <c r="F81" s="99" t="s">
        <v>873</v>
      </c>
      <c r="G81" s="99">
        <v>350</v>
      </c>
      <c r="H81" s="99"/>
      <c r="I81" s="99" t="s">
        <v>872</v>
      </c>
      <c r="J81" s="101" t="s">
        <v>592</v>
      </c>
      <c r="K81" s="101"/>
      <c r="L81" s="102"/>
      <c r="M81" s="257"/>
      <c r="N81" s="224"/>
      <c r="O81" s="231"/>
      <c r="P81" s="310"/>
      <c r="Q81" s="223"/>
      <c r="R81" s="37"/>
      <c r="S81" s="37" t="s">
        <v>593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14.25" customHeight="1">
      <c r="A82" s="99">
        <v>2</v>
      </c>
      <c r="B82" s="100">
        <v>45173</v>
      </c>
      <c r="C82" s="144"/>
      <c r="D82" s="144" t="s">
        <v>168</v>
      </c>
      <c r="E82" s="99" t="s">
        <v>603</v>
      </c>
      <c r="F82" s="99" t="s">
        <v>874</v>
      </c>
      <c r="G82" s="99">
        <v>4790</v>
      </c>
      <c r="H82" s="99"/>
      <c r="I82" s="99" t="s">
        <v>875</v>
      </c>
      <c r="J82" s="101" t="s">
        <v>592</v>
      </c>
      <c r="K82" s="101"/>
      <c r="L82" s="102"/>
      <c r="M82" s="257"/>
      <c r="N82" s="224"/>
      <c r="O82" s="231"/>
      <c r="P82" s="310"/>
      <c r="Q82" s="223">
        <v>45217</v>
      </c>
      <c r="R82" s="37"/>
      <c r="S82" s="37" t="s">
        <v>593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4.25" customHeight="1">
      <c r="A83" s="99"/>
      <c r="B83" s="100"/>
      <c r="C83" s="144"/>
      <c r="D83" s="144"/>
      <c r="E83" s="99"/>
      <c r="F83" s="99"/>
      <c r="G83" s="99"/>
      <c r="H83" s="99"/>
      <c r="I83" s="99"/>
      <c r="J83" s="101"/>
      <c r="K83" s="101"/>
      <c r="L83" s="102"/>
      <c r="M83" s="257"/>
      <c r="N83" s="224"/>
      <c r="O83" s="231"/>
      <c r="P83" s="310"/>
      <c r="Q83" s="223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2.75" customHeight="1">
      <c r="A84" s="99"/>
      <c r="B84" s="100"/>
      <c r="C84" s="144"/>
      <c r="D84" s="144"/>
      <c r="E84" s="99"/>
      <c r="F84" s="99"/>
      <c r="G84" s="99"/>
      <c r="H84" s="99"/>
      <c r="I84" s="99"/>
      <c r="J84" s="101"/>
      <c r="K84" s="101"/>
      <c r="L84" s="102"/>
      <c r="M84" s="152"/>
      <c r="N84" s="221"/>
      <c r="O84" s="221"/>
      <c r="P84" s="311"/>
      <c r="Q84" s="223"/>
      <c r="S84" s="6"/>
      <c r="T84" s="1"/>
      <c r="U84" s="1"/>
      <c r="V84" s="1"/>
      <c r="W84" s="1"/>
      <c r="X84" s="1"/>
      <c r="Y84" s="1"/>
      <c r="Z84" s="1"/>
    </row>
    <row r="85" spans="1:39" ht="12.75" customHeight="1">
      <c r="A85" s="116" t="s">
        <v>595</v>
      </c>
      <c r="B85" s="116"/>
      <c r="C85" s="116"/>
      <c r="D85" s="116"/>
      <c r="E85" s="37"/>
      <c r="F85" s="123" t="s">
        <v>597</v>
      </c>
      <c r="G85" s="55"/>
      <c r="H85" s="55"/>
      <c r="I85" s="55"/>
      <c r="J85" s="6"/>
      <c r="K85" s="136"/>
      <c r="L85" s="137"/>
      <c r="M85" s="6"/>
      <c r="N85" s="106"/>
      <c r="O85" s="153"/>
      <c r="P85" s="1"/>
      <c r="Q85" s="246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39" ht="12.75" customHeight="1">
      <c r="A86" s="122" t="s">
        <v>596</v>
      </c>
      <c r="B86" s="116"/>
      <c r="C86" s="116"/>
      <c r="D86" s="116"/>
      <c r="E86" s="6"/>
      <c r="F86" s="123" t="s">
        <v>600</v>
      </c>
      <c r="G86" s="6"/>
      <c r="H86" s="6" t="s">
        <v>618</v>
      </c>
      <c r="I86" s="6"/>
      <c r="J86" s="1"/>
      <c r="K86" s="6"/>
      <c r="L86" s="6"/>
      <c r="M86" s="6"/>
      <c r="N86" s="1"/>
      <c r="O86" s="1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39" ht="12.75" customHeight="1">
      <c r="A87" s="122"/>
      <c r="B87" s="116"/>
      <c r="C87" s="116"/>
      <c r="D87" s="116"/>
      <c r="E87" s="6"/>
      <c r="F87" s="123"/>
      <c r="G87" s="6"/>
      <c r="H87" s="6"/>
      <c r="I87" s="6"/>
      <c r="J87" s="1"/>
      <c r="K87" s="6"/>
      <c r="L87" s="6"/>
      <c r="M87" s="6"/>
      <c r="N87" s="1"/>
      <c r="O87" s="1"/>
      <c r="R87" s="1"/>
      <c r="S87" s="55"/>
      <c r="T87" s="1"/>
      <c r="U87" s="1"/>
      <c r="V87" s="1"/>
      <c r="W87" s="1"/>
      <c r="X87" s="1"/>
      <c r="Y87" s="1"/>
      <c r="Z87" s="1"/>
      <c r="AA87" s="1"/>
    </row>
    <row r="88" spans="1:39" ht="12.75" customHeight="1">
      <c r="A88" s="122"/>
      <c r="B88" s="116"/>
      <c r="C88" s="116"/>
      <c r="D88" s="116"/>
      <c r="E88" s="6"/>
      <c r="F88" s="123"/>
      <c r="G88" s="55"/>
      <c r="H88" s="37"/>
      <c r="I88" s="55"/>
      <c r="J88" s="6"/>
      <c r="K88" s="136"/>
      <c r="L88" s="137"/>
      <c r="M88" s="6"/>
      <c r="N88" s="106"/>
      <c r="O88" s="138"/>
      <c r="P88" s="1"/>
      <c r="Q88" s="246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39" ht="12.75" customHeight="1">
      <c r="A89" s="122"/>
      <c r="B89" s="116"/>
      <c r="C89" s="116"/>
      <c r="D89" s="116"/>
      <c r="E89" s="6"/>
      <c r="F89" s="123"/>
      <c r="G89" s="55"/>
      <c r="H89" s="37"/>
      <c r="I89" s="55"/>
      <c r="J89" s="6"/>
      <c r="K89" s="136"/>
      <c r="L89" s="137"/>
      <c r="M89" s="6"/>
      <c r="N89" s="106"/>
      <c r="O89" s="138"/>
      <c r="P89" s="1"/>
      <c r="Q89" s="246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39" ht="12.75" customHeight="1">
      <c r="A90" s="122"/>
      <c r="B90" s="116"/>
      <c r="C90" s="116"/>
      <c r="D90" s="116"/>
      <c r="E90" s="6"/>
      <c r="F90" s="123"/>
      <c r="G90" s="55"/>
      <c r="H90" s="37"/>
      <c r="I90" s="55"/>
      <c r="J90" s="6"/>
      <c r="K90" s="136"/>
      <c r="L90" s="137"/>
      <c r="M90" s="6"/>
      <c r="N90" s="106"/>
      <c r="O90" s="138"/>
      <c r="P90" s="1"/>
      <c r="Q90" s="246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39" ht="12.75" customHeight="1">
      <c r="A91" s="122"/>
      <c r="B91" s="116"/>
      <c r="C91" s="116"/>
      <c r="D91" s="116"/>
      <c r="E91" s="6"/>
      <c r="F91" s="123"/>
      <c r="G91" s="55"/>
      <c r="H91" s="37"/>
      <c r="I91" s="55"/>
      <c r="J91" s="6"/>
      <c r="K91" s="136"/>
      <c r="L91" s="137"/>
      <c r="M91" s="6"/>
      <c r="N91" s="106"/>
      <c r="O91" s="138"/>
      <c r="P91" s="1"/>
      <c r="Q91" s="246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2"/>
      <c r="B92" s="116"/>
      <c r="C92" s="116"/>
      <c r="D92" s="116"/>
      <c r="E92" s="6"/>
      <c r="F92" s="123"/>
      <c r="G92" s="55"/>
      <c r="H92" s="37"/>
      <c r="I92" s="55"/>
      <c r="J92" s="6"/>
      <c r="K92" s="136"/>
      <c r="L92" s="137"/>
      <c r="M92" s="6"/>
      <c r="N92" s="106"/>
      <c r="O92" s="138"/>
      <c r="P92" s="1"/>
      <c r="Q92" s="246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122"/>
      <c r="B93" s="116"/>
      <c r="C93" s="116"/>
      <c r="D93" s="116"/>
      <c r="E93" s="6"/>
      <c r="F93" s="123"/>
      <c r="G93" s="55"/>
      <c r="H93" s="37"/>
      <c r="I93" s="55"/>
      <c r="J93" s="6"/>
      <c r="K93" s="136"/>
      <c r="L93" s="137"/>
      <c r="M93" s="6"/>
      <c r="N93" s="106"/>
      <c r="O93" s="138"/>
      <c r="P93" s="1"/>
      <c r="Q93" s="246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12.75" customHeight="1">
      <c r="A94" s="55"/>
      <c r="B94" s="105"/>
      <c r="C94" s="105"/>
      <c r="D94" s="37"/>
      <c r="E94" s="55"/>
      <c r="F94" s="55"/>
      <c r="G94" s="55"/>
      <c r="H94" s="37"/>
      <c r="I94" s="55"/>
      <c r="J94" s="6"/>
      <c r="K94" s="136"/>
      <c r="L94" s="137"/>
      <c r="M94" s="6"/>
      <c r="N94" s="106"/>
      <c r="O94" s="138"/>
      <c r="P94" s="1"/>
      <c r="Q94" s="246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38.25" customHeight="1">
      <c r="A95" s="37"/>
      <c r="B95" s="154" t="s">
        <v>619</v>
      </c>
      <c r="C95" s="154"/>
      <c r="D95" s="154"/>
      <c r="E95" s="154"/>
      <c r="F95" s="6"/>
      <c r="G95" s="6"/>
      <c r="H95" s="132"/>
      <c r="I95" s="6"/>
      <c r="J95" s="132"/>
      <c r="K95" s="133"/>
      <c r="L95" s="6"/>
      <c r="M95" s="6"/>
      <c r="N95" s="1"/>
      <c r="O95" s="1"/>
      <c r="P95" s="1"/>
      <c r="Q95" s="246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95" t="s">
        <v>16</v>
      </c>
      <c r="B96" s="96" t="s">
        <v>566</v>
      </c>
      <c r="C96" s="96"/>
      <c r="D96" s="97" t="s">
        <v>578</v>
      </c>
      <c r="E96" s="96" t="s">
        <v>579</v>
      </c>
      <c r="F96" s="96" t="s">
        <v>580</v>
      </c>
      <c r="G96" s="96" t="s">
        <v>620</v>
      </c>
      <c r="H96" s="96" t="s">
        <v>621</v>
      </c>
      <c r="I96" s="96" t="s">
        <v>583</v>
      </c>
      <c r="J96" s="155" t="s">
        <v>584</v>
      </c>
      <c r="K96" s="96" t="s">
        <v>585</v>
      </c>
      <c r="L96" s="96" t="s">
        <v>622</v>
      </c>
      <c r="M96" s="96" t="s">
        <v>588</v>
      </c>
      <c r="N96" s="97" t="s">
        <v>589</v>
      </c>
      <c r="O96" s="1"/>
      <c r="P96" s="1"/>
      <c r="Q96" s="246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6">
        <v>1</v>
      </c>
      <c r="B97" s="157">
        <v>41579</v>
      </c>
      <c r="C97" s="157"/>
      <c r="D97" s="158" t="s">
        <v>623</v>
      </c>
      <c r="E97" s="159" t="s">
        <v>591</v>
      </c>
      <c r="F97" s="160">
        <v>82</v>
      </c>
      <c r="G97" s="159" t="s">
        <v>624</v>
      </c>
      <c r="H97" s="159">
        <v>100</v>
      </c>
      <c r="I97" s="161">
        <v>100</v>
      </c>
      <c r="J97" s="162" t="s">
        <v>625</v>
      </c>
      <c r="K97" s="163">
        <f t="shared" ref="K97:K149" si="34">H97-F97</f>
        <v>18</v>
      </c>
      <c r="L97" s="164">
        <f t="shared" ref="L97:L149" si="35">K97/F97</f>
        <v>0.21951219512195122</v>
      </c>
      <c r="M97" s="159" t="s">
        <v>594</v>
      </c>
      <c r="N97" s="165">
        <v>42657</v>
      </c>
      <c r="O97" s="1"/>
      <c r="P97" s="1"/>
      <c r="Q97" s="246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6">
        <v>2</v>
      </c>
      <c r="B98" s="157">
        <v>41794</v>
      </c>
      <c r="C98" s="157"/>
      <c r="D98" s="158" t="s">
        <v>626</v>
      </c>
      <c r="E98" s="159" t="s">
        <v>603</v>
      </c>
      <c r="F98" s="160">
        <v>257</v>
      </c>
      <c r="G98" s="159" t="s">
        <v>624</v>
      </c>
      <c r="H98" s="159">
        <v>300</v>
      </c>
      <c r="I98" s="161">
        <v>300</v>
      </c>
      <c r="J98" s="162" t="s">
        <v>625</v>
      </c>
      <c r="K98" s="163">
        <f t="shared" si="34"/>
        <v>43</v>
      </c>
      <c r="L98" s="164">
        <f t="shared" si="35"/>
        <v>0.16731517509727625</v>
      </c>
      <c r="M98" s="159" t="s">
        <v>594</v>
      </c>
      <c r="N98" s="165">
        <v>41822</v>
      </c>
      <c r="O98" s="1"/>
      <c r="P98" s="1"/>
      <c r="Q98" s="246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6">
        <v>3</v>
      </c>
      <c r="B99" s="157">
        <v>41828</v>
      </c>
      <c r="C99" s="157"/>
      <c r="D99" s="158" t="s">
        <v>627</v>
      </c>
      <c r="E99" s="159" t="s">
        <v>603</v>
      </c>
      <c r="F99" s="160">
        <v>393</v>
      </c>
      <c r="G99" s="159" t="s">
        <v>624</v>
      </c>
      <c r="H99" s="159">
        <v>468</v>
      </c>
      <c r="I99" s="161">
        <v>468</v>
      </c>
      <c r="J99" s="162" t="s">
        <v>625</v>
      </c>
      <c r="K99" s="163">
        <f t="shared" si="34"/>
        <v>75</v>
      </c>
      <c r="L99" s="164">
        <f t="shared" si="35"/>
        <v>0.19083969465648856</v>
      </c>
      <c r="M99" s="159" t="s">
        <v>594</v>
      </c>
      <c r="N99" s="165">
        <v>41863</v>
      </c>
      <c r="O99" s="1"/>
      <c r="P99" s="1"/>
      <c r="Q99" s="246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6">
        <v>4</v>
      </c>
      <c r="B100" s="157">
        <v>41857</v>
      </c>
      <c r="C100" s="157"/>
      <c r="D100" s="158" t="s">
        <v>628</v>
      </c>
      <c r="E100" s="159" t="s">
        <v>603</v>
      </c>
      <c r="F100" s="160">
        <v>205</v>
      </c>
      <c r="G100" s="159" t="s">
        <v>624</v>
      </c>
      <c r="H100" s="159">
        <v>275</v>
      </c>
      <c r="I100" s="161">
        <v>250</v>
      </c>
      <c r="J100" s="162" t="s">
        <v>625</v>
      </c>
      <c r="K100" s="163">
        <f t="shared" si="34"/>
        <v>70</v>
      </c>
      <c r="L100" s="164">
        <f t="shared" si="35"/>
        <v>0.34146341463414637</v>
      </c>
      <c r="M100" s="159" t="s">
        <v>594</v>
      </c>
      <c r="N100" s="165">
        <v>41962</v>
      </c>
      <c r="O100" s="1"/>
      <c r="P100" s="1"/>
      <c r="Q100" s="246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6">
        <v>5</v>
      </c>
      <c r="B101" s="157">
        <v>41886</v>
      </c>
      <c r="C101" s="157"/>
      <c r="D101" s="158" t="s">
        <v>629</v>
      </c>
      <c r="E101" s="159" t="s">
        <v>603</v>
      </c>
      <c r="F101" s="160">
        <v>162</v>
      </c>
      <c r="G101" s="159" t="s">
        <v>624</v>
      </c>
      <c r="H101" s="159">
        <v>190</v>
      </c>
      <c r="I101" s="161">
        <v>190</v>
      </c>
      <c r="J101" s="162" t="s">
        <v>625</v>
      </c>
      <c r="K101" s="163">
        <f t="shared" si="34"/>
        <v>28</v>
      </c>
      <c r="L101" s="164">
        <f t="shared" si="35"/>
        <v>0.1728395061728395</v>
      </c>
      <c r="M101" s="159" t="s">
        <v>594</v>
      </c>
      <c r="N101" s="165">
        <v>42006</v>
      </c>
      <c r="O101" s="1"/>
      <c r="P101" s="1"/>
      <c r="Q101" s="246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6">
        <v>6</v>
      </c>
      <c r="B102" s="157">
        <v>41886</v>
      </c>
      <c r="C102" s="157"/>
      <c r="D102" s="158" t="s">
        <v>630</v>
      </c>
      <c r="E102" s="159" t="s">
        <v>603</v>
      </c>
      <c r="F102" s="160">
        <v>75</v>
      </c>
      <c r="G102" s="159" t="s">
        <v>624</v>
      </c>
      <c r="H102" s="159">
        <v>91.5</v>
      </c>
      <c r="I102" s="161" t="s">
        <v>617</v>
      </c>
      <c r="J102" s="162" t="s">
        <v>631</v>
      </c>
      <c r="K102" s="163">
        <f t="shared" si="34"/>
        <v>16.5</v>
      </c>
      <c r="L102" s="164">
        <f t="shared" si="35"/>
        <v>0.22</v>
      </c>
      <c r="M102" s="159" t="s">
        <v>594</v>
      </c>
      <c r="N102" s="165">
        <v>41954</v>
      </c>
      <c r="O102" s="1"/>
      <c r="P102" s="1"/>
      <c r="Q102" s="246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6">
        <v>7</v>
      </c>
      <c r="B103" s="157">
        <v>41913</v>
      </c>
      <c r="C103" s="157"/>
      <c r="D103" s="158" t="s">
        <v>632</v>
      </c>
      <c r="E103" s="159" t="s">
        <v>603</v>
      </c>
      <c r="F103" s="160">
        <v>850</v>
      </c>
      <c r="G103" s="159" t="s">
        <v>624</v>
      </c>
      <c r="H103" s="159">
        <v>982.5</v>
      </c>
      <c r="I103" s="161">
        <v>1050</v>
      </c>
      <c r="J103" s="162" t="s">
        <v>633</v>
      </c>
      <c r="K103" s="163">
        <f t="shared" si="34"/>
        <v>132.5</v>
      </c>
      <c r="L103" s="164">
        <f t="shared" si="35"/>
        <v>0.15588235294117647</v>
      </c>
      <c r="M103" s="159" t="s">
        <v>594</v>
      </c>
      <c r="N103" s="165">
        <v>42039</v>
      </c>
      <c r="O103" s="1"/>
      <c r="P103" s="1"/>
      <c r="Q103" s="246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6">
        <v>8</v>
      </c>
      <c r="B104" s="157">
        <v>41913</v>
      </c>
      <c r="C104" s="157"/>
      <c r="D104" s="158" t="s">
        <v>634</v>
      </c>
      <c r="E104" s="159" t="s">
        <v>603</v>
      </c>
      <c r="F104" s="160">
        <v>475</v>
      </c>
      <c r="G104" s="159" t="s">
        <v>624</v>
      </c>
      <c r="H104" s="159">
        <v>515</v>
      </c>
      <c r="I104" s="161">
        <v>600</v>
      </c>
      <c r="J104" s="162" t="s">
        <v>635</v>
      </c>
      <c r="K104" s="163">
        <f t="shared" si="34"/>
        <v>40</v>
      </c>
      <c r="L104" s="164">
        <f t="shared" si="35"/>
        <v>8.4210526315789472E-2</v>
      </c>
      <c r="M104" s="159" t="s">
        <v>594</v>
      </c>
      <c r="N104" s="165">
        <v>41939</v>
      </c>
      <c r="O104" s="1"/>
      <c r="P104" s="1"/>
      <c r="Q104" s="246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6">
        <v>9</v>
      </c>
      <c r="B105" s="157">
        <v>41913</v>
      </c>
      <c r="C105" s="157"/>
      <c r="D105" s="158" t="s">
        <v>636</v>
      </c>
      <c r="E105" s="159" t="s">
        <v>603</v>
      </c>
      <c r="F105" s="160">
        <v>86</v>
      </c>
      <c r="G105" s="159" t="s">
        <v>624</v>
      </c>
      <c r="H105" s="159">
        <v>99</v>
      </c>
      <c r="I105" s="161">
        <v>140</v>
      </c>
      <c r="J105" s="162" t="s">
        <v>637</v>
      </c>
      <c r="K105" s="163">
        <f t="shared" si="34"/>
        <v>13</v>
      </c>
      <c r="L105" s="164">
        <f t="shared" si="35"/>
        <v>0.15116279069767441</v>
      </c>
      <c r="M105" s="159" t="s">
        <v>594</v>
      </c>
      <c r="N105" s="165">
        <v>41939</v>
      </c>
      <c r="O105" s="1"/>
      <c r="P105" s="1"/>
      <c r="Q105" s="246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6">
        <v>10</v>
      </c>
      <c r="B106" s="157">
        <v>41926</v>
      </c>
      <c r="C106" s="157"/>
      <c r="D106" s="158" t="s">
        <v>638</v>
      </c>
      <c r="E106" s="159" t="s">
        <v>603</v>
      </c>
      <c r="F106" s="160">
        <v>496.6</v>
      </c>
      <c r="G106" s="159" t="s">
        <v>624</v>
      </c>
      <c r="H106" s="159">
        <v>621</v>
      </c>
      <c r="I106" s="161">
        <v>580</v>
      </c>
      <c r="J106" s="162" t="s">
        <v>625</v>
      </c>
      <c r="K106" s="163">
        <f t="shared" si="34"/>
        <v>124.39999999999998</v>
      </c>
      <c r="L106" s="164">
        <f t="shared" si="35"/>
        <v>0.25050342327829234</v>
      </c>
      <c r="M106" s="159" t="s">
        <v>594</v>
      </c>
      <c r="N106" s="165">
        <v>42605</v>
      </c>
      <c r="O106" s="1"/>
      <c r="P106" s="1"/>
      <c r="Q106" s="246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6">
        <v>11</v>
      </c>
      <c r="B107" s="157">
        <v>41926</v>
      </c>
      <c r="C107" s="157"/>
      <c r="D107" s="158" t="s">
        <v>639</v>
      </c>
      <c r="E107" s="159" t="s">
        <v>603</v>
      </c>
      <c r="F107" s="160">
        <v>2481.9</v>
      </c>
      <c r="G107" s="159" t="s">
        <v>624</v>
      </c>
      <c r="H107" s="159">
        <v>2840</v>
      </c>
      <c r="I107" s="161">
        <v>2870</v>
      </c>
      <c r="J107" s="162" t="s">
        <v>640</v>
      </c>
      <c r="K107" s="163">
        <f t="shared" si="34"/>
        <v>358.09999999999991</v>
      </c>
      <c r="L107" s="164">
        <f t="shared" si="35"/>
        <v>0.14428462065353154</v>
      </c>
      <c r="M107" s="159" t="s">
        <v>594</v>
      </c>
      <c r="N107" s="165">
        <v>42017</v>
      </c>
      <c r="O107" s="1"/>
      <c r="P107" s="1"/>
      <c r="Q107" s="246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6">
        <v>12</v>
      </c>
      <c r="B108" s="157">
        <v>41928</v>
      </c>
      <c r="C108" s="157"/>
      <c r="D108" s="158" t="s">
        <v>641</v>
      </c>
      <c r="E108" s="159" t="s">
        <v>603</v>
      </c>
      <c r="F108" s="160">
        <v>84.5</v>
      </c>
      <c r="G108" s="159" t="s">
        <v>624</v>
      </c>
      <c r="H108" s="159">
        <v>93</v>
      </c>
      <c r="I108" s="161">
        <v>110</v>
      </c>
      <c r="J108" s="162" t="s">
        <v>642</v>
      </c>
      <c r="K108" s="163">
        <f t="shared" si="34"/>
        <v>8.5</v>
      </c>
      <c r="L108" s="164">
        <f t="shared" si="35"/>
        <v>0.10059171597633136</v>
      </c>
      <c r="M108" s="159" t="s">
        <v>594</v>
      </c>
      <c r="N108" s="165">
        <v>41939</v>
      </c>
      <c r="O108" s="1"/>
      <c r="P108" s="1"/>
      <c r="Q108" s="246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6">
        <v>13</v>
      </c>
      <c r="B109" s="157">
        <v>41928</v>
      </c>
      <c r="C109" s="157"/>
      <c r="D109" s="158" t="s">
        <v>643</v>
      </c>
      <c r="E109" s="159" t="s">
        <v>603</v>
      </c>
      <c r="F109" s="160">
        <v>401</v>
      </c>
      <c r="G109" s="159" t="s">
        <v>624</v>
      </c>
      <c r="H109" s="159">
        <v>428</v>
      </c>
      <c r="I109" s="161">
        <v>450</v>
      </c>
      <c r="J109" s="162" t="s">
        <v>644</v>
      </c>
      <c r="K109" s="163">
        <f t="shared" si="34"/>
        <v>27</v>
      </c>
      <c r="L109" s="164">
        <f t="shared" si="35"/>
        <v>6.7331670822942641E-2</v>
      </c>
      <c r="M109" s="159" t="s">
        <v>594</v>
      </c>
      <c r="N109" s="165">
        <v>42020</v>
      </c>
      <c r="O109" s="1"/>
      <c r="P109" s="1"/>
      <c r="Q109" s="246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6">
        <v>14</v>
      </c>
      <c r="B110" s="157">
        <v>41928</v>
      </c>
      <c r="C110" s="157"/>
      <c r="D110" s="158" t="s">
        <v>645</v>
      </c>
      <c r="E110" s="159" t="s">
        <v>603</v>
      </c>
      <c r="F110" s="160">
        <v>101</v>
      </c>
      <c r="G110" s="159" t="s">
        <v>624</v>
      </c>
      <c r="H110" s="159">
        <v>112</v>
      </c>
      <c r="I110" s="161">
        <v>120</v>
      </c>
      <c r="J110" s="162" t="s">
        <v>646</v>
      </c>
      <c r="K110" s="163">
        <f t="shared" si="34"/>
        <v>11</v>
      </c>
      <c r="L110" s="164">
        <f t="shared" si="35"/>
        <v>0.10891089108910891</v>
      </c>
      <c r="M110" s="159" t="s">
        <v>594</v>
      </c>
      <c r="N110" s="165">
        <v>41939</v>
      </c>
      <c r="O110" s="1"/>
      <c r="P110" s="1"/>
      <c r="Q110" s="246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6">
        <v>15</v>
      </c>
      <c r="B111" s="157">
        <v>41954</v>
      </c>
      <c r="C111" s="157"/>
      <c r="D111" s="158" t="s">
        <v>647</v>
      </c>
      <c r="E111" s="159" t="s">
        <v>603</v>
      </c>
      <c r="F111" s="160">
        <v>59</v>
      </c>
      <c r="G111" s="159" t="s">
        <v>624</v>
      </c>
      <c r="H111" s="159">
        <v>76</v>
      </c>
      <c r="I111" s="161">
        <v>76</v>
      </c>
      <c r="J111" s="162" t="s">
        <v>625</v>
      </c>
      <c r="K111" s="163">
        <f t="shared" si="34"/>
        <v>17</v>
      </c>
      <c r="L111" s="164">
        <f t="shared" si="35"/>
        <v>0.28813559322033899</v>
      </c>
      <c r="M111" s="159" t="s">
        <v>594</v>
      </c>
      <c r="N111" s="165">
        <v>43032</v>
      </c>
      <c r="O111" s="1"/>
      <c r="P111" s="1"/>
      <c r="Q111" s="246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6">
        <v>16</v>
      </c>
      <c r="B112" s="157">
        <v>41954</v>
      </c>
      <c r="C112" s="157"/>
      <c r="D112" s="158" t="s">
        <v>636</v>
      </c>
      <c r="E112" s="159" t="s">
        <v>603</v>
      </c>
      <c r="F112" s="160">
        <v>99</v>
      </c>
      <c r="G112" s="159" t="s">
        <v>624</v>
      </c>
      <c r="H112" s="159">
        <v>120</v>
      </c>
      <c r="I112" s="161">
        <v>120</v>
      </c>
      <c r="J112" s="162" t="s">
        <v>613</v>
      </c>
      <c r="K112" s="163">
        <f t="shared" si="34"/>
        <v>21</v>
      </c>
      <c r="L112" s="164">
        <f t="shared" si="35"/>
        <v>0.21212121212121213</v>
      </c>
      <c r="M112" s="159" t="s">
        <v>594</v>
      </c>
      <c r="N112" s="165">
        <v>41960</v>
      </c>
      <c r="O112" s="1"/>
      <c r="P112" s="1"/>
      <c r="Q112" s="246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6">
        <v>17</v>
      </c>
      <c r="B113" s="157">
        <v>41956</v>
      </c>
      <c r="C113" s="157"/>
      <c r="D113" s="158" t="s">
        <v>648</v>
      </c>
      <c r="E113" s="159" t="s">
        <v>603</v>
      </c>
      <c r="F113" s="160">
        <v>22</v>
      </c>
      <c r="G113" s="159" t="s">
        <v>624</v>
      </c>
      <c r="H113" s="159">
        <v>33.549999999999997</v>
      </c>
      <c r="I113" s="161">
        <v>32</v>
      </c>
      <c r="J113" s="162" t="s">
        <v>649</v>
      </c>
      <c r="K113" s="163">
        <f t="shared" si="34"/>
        <v>11.549999999999997</v>
      </c>
      <c r="L113" s="164">
        <f t="shared" si="35"/>
        <v>0.52499999999999991</v>
      </c>
      <c r="M113" s="159" t="s">
        <v>594</v>
      </c>
      <c r="N113" s="165">
        <v>42188</v>
      </c>
      <c r="O113" s="1"/>
      <c r="P113" s="1"/>
      <c r="Q113" s="246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6">
        <v>18</v>
      </c>
      <c r="B114" s="157">
        <v>41976</v>
      </c>
      <c r="C114" s="157"/>
      <c r="D114" s="158" t="s">
        <v>650</v>
      </c>
      <c r="E114" s="159" t="s">
        <v>603</v>
      </c>
      <c r="F114" s="160">
        <v>440</v>
      </c>
      <c r="G114" s="159" t="s">
        <v>624</v>
      </c>
      <c r="H114" s="159">
        <v>520</v>
      </c>
      <c r="I114" s="161">
        <v>520</v>
      </c>
      <c r="J114" s="162" t="s">
        <v>651</v>
      </c>
      <c r="K114" s="163">
        <f t="shared" si="34"/>
        <v>80</v>
      </c>
      <c r="L114" s="164">
        <f t="shared" si="35"/>
        <v>0.18181818181818182</v>
      </c>
      <c r="M114" s="159" t="s">
        <v>594</v>
      </c>
      <c r="N114" s="165">
        <v>42208</v>
      </c>
      <c r="O114" s="1"/>
      <c r="P114" s="1"/>
      <c r="Q114" s="246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6">
        <v>19</v>
      </c>
      <c r="B115" s="157">
        <v>41976</v>
      </c>
      <c r="C115" s="157"/>
      <c r="D115" s="158" t="s">
        <v>652</v>
      </c>
      <c r="E115" s="159" t="s">
        <v>603</v>
      </c>
      <c r="F115" s="160">
        <v>360</v>
      </c>
      <c r="G115" s="159" t="s">
        <v>624</v>
      </c>
      <c r="H115" s="159">
        <v>427</v>
      </c>
      <c r="I115" s="161">
        <v>425</v>
      </c>
      <c r="J115" s="162" t="s">
        <v>653</v>
      </c>
      <c r="K115" s="163">
        <f t="shared" si="34"/>
        <v>67</v>
      </c>
      <c r="L115" s="164">
        <f t="shared" si="35"/>
        <v>0.18611111111111112</v>
      </c>
      <c r="M115" s="159" t="s">
        <v>594</v>
      </c>
      <c r="N115" s="165">
        <v>42058</v>
      </c>
      <c r="O115" s="1"/>
      <c r="P115" s="1"/>
      <c r="Q115" s="246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6">
        <v>20</v>
      </c>
      <c r="B116" s="157">
        <v>42012</v>
      </c>
      <c r="C116" s="157"/>
      <c r="D116" s="158" t="s">
        <v>654</v>
      </c>
      <c r="E116" s="159" t="s">
        <v>603</v>
      </c>
      <c r="F116" s="160">
        <v>360</v>
      </c>
      <c r="G116" s="159" t="s">
        <v>624</v>
      </c>
      <c r="H116" s="159">
        <v>455</v>
      </c>
      <c r="I116" s="161">
        <v>420</v>
      </c>
      <c r="J116" s="162" t="s">
        <v>655</v>
      </c>
      <c r="K116" s="163">
        <f t="shared" si="34"/>
        <v>95</v>
      </c>
      <c r="L116" s="164">
        <f t="shared" si="35"/>
        <v>0.2638888888888889</v>
      </c>
      <c r="M116" s="159" t="s">
        <v>594</v>
      </c>
      <c r="N116" s="165">
        <v>42024</v>
      </c>
      <c r="O116" s="1"/>
      <c r="P116" s="1"/>
      <c r="Q116" s="246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6">
        <v>21</v>
      </c>
      <c r="B117" s="157">
        <v>42012</v>
      </c>
      <c r="C117" s="157"/>
      <c r="D117" s="158" t="s">
        <v>656</v>
      </c>
      <c r="E117" s="159" t="s">
        <v>603</v>
      </c>
      <c r="F117" s="160">
        <v>130</v>
      </c>
      <c r="G117" s="159"/>
      <c r="H117" s="159">
        <v>175.5</v>
      </c>
      <c r="I117" s="161">
        <v>165</v>
      </c>
      <c r="J117" s="162" t="s">
        <v>657</v>
      </c>
      <c r="K117" s="163">
        <f t="shared" si="34"/>
        <v>45.5</v>
      </c>
      <c r="L117" s="164">
        <f t="shared" si="35"/>
        <v>0.35</v>
      </c>
      <c r="M117" s="159" t="s">
        <v>594</v>
      </c>
      <c r="N117" s="165">
        <v>43088</v>
      </c>
      <c r="O117" s="1"/>
      <c r="P117" s="1"/>
      <c r="Q117" s="246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6">
        <v>22</v>
      </c>
      <c r="B118" s="157">
        <v>42040</v>
      </c>
      <c r="C118" s="157"/>
      <c r="D118" s="158" t="s">
        <v>403</v>
      </c>
      <c r="E118" s="159" t="s">
        <v>591</v>
      </c>
      <c r="F118" s="160">
        <v>98</v>
      </c>
      <c r="G118" s="159"/>
      <c r="H118" s="159">
        <v>120</v>
      </c>
      <c r="I118" s="161">
        <v>120</v>
      </c>
      <c r="J118" s="162" t="s">
        <v>625</v>
      </c>
      <c r="K118" s="163">
        <f t="shared" si="34"/>
        <v>22</v>
      </c>
      <c r="L118" s="164">
        <f t="shared" si="35"/>
        <v>0.22448979591836735</v>
      </c>
      <c r="M118" s="159" t="s">
        <v>594</v>
      </c>
      <c r="N118" s="165">
        <v>42753</v>
      </c>
      <c r="O118" s="1"/>
      <c r="P118" s="1"/>
      <c r="Q118" s="246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6">
        <v>23</v>
      </c>
      <c r="B119" s="157">
        <v>42040</v>
      </c>
      <c r="C119" s="157"/>
      <c r="D119" s="158" t="s">
        <v>658</v>
      </c>
      <c r="E119" s="159" t="s">
        <v>591</v>
      </c>
      <c r="F119" s="160">
        <v>196</v>
      </c>
      <c r="G119" s="159"/>
      <c r="H119" s="159">
        <v>262</v>
      </c>
      <c r="I119" s="161">
        <v>255</v>
      </c>
      <c r="J119" s="162" t="s">
        <v>625</v>
      </c>
      <c r="K119" s="163">
        <f t="shared" si="34"/>
        <v>66</v>
      </c>
      <c r="L119" s="164">
        <f t="shared" si="35"/>
        <v>0.33673469387755101</v>
      </c>
      <c r="M119" s="159" t="s">
        <v>594</v>
      </c>
      <c r="N119" s="165">
        <v>42599</v>
      </c>
      <c r="O119" s="1"/>
      <c r="P119" s="1"/>
      <c r="Q119" s="246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66">
        <v>24</v>
      </c>
      <c r="B120" s="167">
        <v>42067</v>
      </c>
      <c r="C120" s="167"/>
      <c r="D120" s="168" t="s">
        <v>402</v>
      </c>
      <c r="E120" s="169" t="s">
        <v>591</v>
      </c>
      <c r="F120" s="170">
        <v>235</v>
      </c>
      <c r="G120" s="170"/>
      <c r="H120" s="171">
        <v>77</v>
      </c>
      <c r="I120" s="171" t="s">
        <v>659</v>
      </c>
      <c r="J120" s="172" t="s">
        <v>660</v>
      </c>
      <c r="K120" s="173">
        <f t="shared" si="34"/>
        <v>-158</v>
      </c>
      <c r="L120" s="174">
        <f t="shared" si="35"/>
        <v>-0.67234042553191486</v>
      </c>
      <c r="M120" s="170" t="s">
        <v>604</v>
      </c>
      <c r="N120" s="167">
        <v>43522</v>
      </c>
      <c r="O120" s="1"/>
      <c r="P120" s="1"/>
      <c r="Q120" s="246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6">
        <v>25</v>
      </c>
      <c r="B121" s="157">
        <v>42067</v>
      </c>
      <c r="C121" s="157"/>
      <c r="D121" s="158" t="s">
        <v>661</v>
      </c>
      <c r="E121" s="159" t="s">
        <v>591</v>
      </c>
      <c r="F121" s="160">
        <v>185</v>
      </c>
      <c r="G121" s="159"/>
      <c r="H121" s="159">
        <v>224</v>
      </c>
      <c r="I121" s="161" t="s">
        <v>662</v>
      </c>
      <c r="J121" s="162" t="s">
        <v>625</v>
      </c>
      <c r="K121" s="163">
        <f t="shared" si="34"/>
        <v>39</v>
      </c>
      <c r="L121" s="164">
        <f t="shared" si="35"/>
        <v>0.21081081081081082</v>
      </c>
      <c r="M121" s="159" t="s">
        <v>594</v>
      </c>
      <c r="N121" s="165">
        <v>42647</v>
      </c>
      <c r="O121" s="1"/>
      <c r="P121" s="1"/>
      <c r="Q121" s="246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66">
        <v>26</v>
      </c>
      <c r="B122" s="167">
        <v>42090</v>
      </c>
      <c r="C122" s="167"/>
      <c r="D122" s="175" t="s">
        <v>663</v>
      </c>
      <c r="E122" s="170" t="s">
        <v>591</v>
      </c>
      <c r="F122" s="170">
        <v>49.5</v>
      </c>
      <c r="G122" s="171"/>
      <c r="H122" s="171">
        <v>15.85</v>
      </c>
      <c r="I122" s="171">
        <v>67</v>
      </c>
      <c r="J122" s="172" t="s">
        <v>664</v>
      </c>
      <c r="K122" s="171">
        <f t="shared" si="34"/>
        <v>-33.65</v>
      </c>
      <c r="L122" s="176">
        <f t="shared" si="35"/>
        <v>-0.67979797979797973</v>
      </c>
      <c r="M122" s="170" t="s">
        <v>604</v>
      </c>
      <c r="N122" s="177">
        <v>43627</v>
      </c>
      <c r="O122" s="1"/>
      <c r="P122" s="1"/>
      <c r="Q122" s="246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6">
        <v>27</v>
      </c>
      <c r="B123" s="157">
        <v>42093</v>
      </c>
      <c r="C123" s="157"/>
      <c r="D123" s="158" t="s">
        <v>665</v>
      </c>
      <c r="E123" s="159" t="s">
        <v>591</v>
      </c>
      <c r="F123" s="160">
        <v>183.5</v>
      </c>
      <c r="G123" s="159"/>
      <c r="H123" s="159">
        <v>219</v>
      </c>
      <c r="I123" s="161">
        <v>218</v>
      </c>
      <c r="J123" s="162" t="s">
        <v>666</v>
      </c>
      <c r="K123" s="163">
        <f t="shared" si="34"/>
        <v>35.5</v>
      </c>
      <c r="L123" s="164">
        <f t="shared" si="35"/>
        <v>0.19346049046321526</v>
      </c>
      <c r="M123" s="159" t="s">
        <v>594</v>
      </c>
      <c r="N123" s="165">
        <v>42103</v>
      </c>
      <c r="O123" s="1"/>
      <c r="P123" s="1"/>
      <c r="Q123" s="246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6">
        <v>28</v>
      </c>
      <c r="B124" s="157">
        <v>42114</v>
      </c>
      <c r="C124" s="157"/>
      <c r="D124" s="158" t="s">
        <v>667</v>
      </c>
      <c r="E124" s="159" t="s">
        <v>591</v>
      </c>
      <c r="F124" s="160">
        <f>(227+237)/2</f>
        <v>232</v>
      </c>
      <c r="G124" s="159"/>
      <c r="H124" s="159">
        <v>298</v>
      </c>
      <c r="I124" s="161">
        <v>298</v>
      </c>
      <c r="J124" s="162" t="s">
        <v>625</v>
      </c>
      <c r="K124" s="163">
        <f t="shared" si="34"/>
        <v>66</v>
      </c>
      <c r="L124" s="164">
        <f t="shared" si="35"/>
        <v>0.28448275862068967</v>
      </c>
      <c r="M124" s="159" t="s">
        <v>594</v>
      </c>
      <c r="N124" s="165">
        <v>42823</v>
      </c>
      <c r="O124" s="1"/>
      <c r="P124" s="1"/>
      <c r="Q124" s="246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6">
        <v>29</v>
      </c>
      <c r="B125" s="157">
        <v>42128</v>
      </c>
      <c r="C125" s="157"/>
      <c r="D125" s="158" t="s">
        <v>668</v>
      </c>
      <c r="E125" s="159" t="s">
        <v>603</v>
      </c>
      <c r="F125" s="160">
        <v>385</v>
      </c>
      <c r="G125" s="159"/>
      <c r="H125" s="159">
        <f>212.5+331</f>
        <v>543.5</v>
      </c>
      <c r="I125" s="161">
        <v>510</v>
      </c>
      <c r="J125" s="162" t="s">
        <v>669</v>
      </c>
      <c r="K125" s="163">
        <f t="shared" si="34"/>
        <v>158.5</v>
      </c>
      <c r="L125" s="164">
        <f t="shared" si="35"/>
        <v>0.41168831168831171</v>
      </c>
      <c r="M125" s="159" t="s">
        <v>594</v>
      </c>
      <c r="N125" s="165">
        <v>42235</v>
      </c>
      <c r="O125" s="1"/>
      <c r="P125" s="1"/>
      <c r="Q125" s="246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6">
        <v>30</v>
      </c>
      <c r="B126" s="157">
        <v>42128</v>
      </c>
      <c r="C126" s="157"/>
      <c r="D126" s="158" t="s">
        <v>670</v>
      </c>
      <c r="E126" s="159" t="s">
        <v>603</v>
      </c>
      <c r="F126" s="160">
        <v>115.5</v>
      </c>
      <c r="G126" s="159"/>
      <c r="H126" s="159">
        <v>146</v>
      </c>
      <c r="I126" s="161">
        <v>142</v>
      </c>
      <c r="J126" s="162" t="s">
        <v>671</v>
      </c>
      <c r="K126" s="163">
        <f t="shared" si="34"/>
        <v>30.5</v>
      </c>
      <c r="L126" s="164">
        <f t="shared" si="35"/>
        <v>0.26406926406926406</v>
      </c>
      <c r="M126" s="159" t="s">
        <v>594</v>
      </c>
      <c r="N126" s="165">
        <v>42202</v>
      </c>
      <c r="O126" s="1"/>
      <c r="P126" s="1"/>
      <c r="Q126" s="246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6">
        <v>31</v>
      </c>
      <c r="B127" s="157">
        <v>42151</v>
      </c>
      <c r="C127" s="157"/>
      <c r="D127" s="158" t="s">
        <v>540</v>
      </c>
      <c r="E127" s="159" t="s">
        <v>603</v>
      </c>
      <c r="F127" s="160">
        <v>237.5</v>
      </c>
      <c r="G127" s="159"/>
      <c r="H127" s="159">
        <v>279.5</v>
      </c>
      <c r="I127" s="161">
        <v>278</v>
      </c>
      <c r="J127" s="162" t="s">
        <v>625</v>
      </c>
      <c r="K127" s="163">
        <f t="shared" si="34"/>
        <v>42</v>
      </c>
      <c r="L127" s="164">
        <f t="shared" si="35"/>
        <v>0.17684210526315788</v>
      </c>
      <c r="M127" s="159" t="s">
        <v>594</v>
      </c>
      <c r="N127" s="165">
        <v>42222</v>
      </c>
      <c r="O127" s="1"/>
      <c r="P127" s="1"/>
      <c r="Q127" s="246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6">
        <v>32</v>
      </c>
      <c r="B128" s="157">
        <v>42174</v>
      </c>
      <c r="C128" s="157"/>
      <c r="D128" s="158" t="s">
        <v>643</v>
      </c>
      <c r="E128" s="159" t="s">
        <v>591</v>
      </c>
      <c r="F128" s="160">
        <v>340</v>
      </c>
      <c r="G128" s="159"/>
      <c r="H128" s="159">
        <v>448</v>
      </c>
      <c r="I128" s="161">
        <v>448</v>
      </c>
      <c r="J128" s="162" t="s">
        <v>625</v>
      </c>
      <c r="K128" s="163">
        <f t="shared" si="34"/>
        <v>108</v>
      </c>
      <c r="L128" s="164">
        <f t="shared" si="35"/>
        <v>0.31764705882352939</v>
      </c>
      <c r="M128" s="159" t="s">
        <v>594</v>
      </c>
      <c r="N128" s="165">
        <v>43018</v>
      </c>
      <c r="O128" s="1"/>
      <c r="P128" s="1"/>
      <c r="Q128" s="246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6">
        <v>33</v>
      </c>
      <c r="B129" s="157">
        <v>42191</v>
      </c>
      <c r="C129" s="157"/>
      <c r="D129" s="158" t="s">
        <v>672</v>
      </c>
      <c r="E129" s="159" t="s">
        <v>591</v>
      </c>
      <c r="F129" s="160">
        <v>390</v>
      </c>
      <c r="G129" s="159"/>
      <c r="H129" s="159">
        <v>460</v>
      </c>
      <c r="I129" s="161">
        <v>460</v>
      </c>
      <c r="J129" s="162" t="s">
        <v>625</v>
      </c>
      <c r="K129" s="163">
        <f t="shared" si="34"/>
        <v>70</v>
      </c>
      <c r="L129" s="164">
        <f t="shared" si="35"/>
        <v>0.17948717948717949</v>
      </c>
      <c r="M129" s="159" t="s">
        <v>594</v>
      </c>
      <c r="N129" s="165">
        <v>42478</v>
      </c>
      <c r="O129" s="1"/>
      <c r="P129" s="1"/>
      <c r="Q129" s="246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66">
        <v>34</v>
      </c>
      <c r="B130" s="167">
        <v>42195</v>
      </c>
      <c r="C130" s="167"/>
      <c r="D130" s="168" t="s">
        <v>673</v>
      </c>
      <c r="E130" s="169" t="s">
        <v>591</v>
      </c>
      <c r="F130" s="170">
        <v>122.5</v>
      </c>
      <c r="G130" s="170"/>
      <c r="H130" s="171">
        <v>61</v>
      </c>
      <c r="I130" s="171">
        <v>172</v>
      </c>
      <c r="J130" s="172" t="s">
        <v>674</v>
      </c>
      <c r="K130" s="173">
        <f t="shared" si="34"/>
        <v>-61.5</v>
      </c>
      <c r="L130" s="174">
        <f t="shared" si="35"/>
        <v>-0.50204081632653064</v>
      </c>
      <c r="M130" s="170" t="s">
        <v>604</v>
      </c>
      <c r="N130" s="167">
        <v>43333</v>
      </c>
      <c r="O130" s="1"/>
      <c r="P130" s="1"/>
      <c r="Q130" s="246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6">
        <v>35</v>
      </c>
      <c r="B131" s="157">
        <v>42219</v>
      </c>
      <c r="C131" s="157"/>
      <c r="D131" s="158" t="s">
        <v>675</v>
      </c>
      <c r="E131" s="159" t="s">
        <v>591</v>
      </c>
      <c r="F131" s="160">
        <v>297.5</v>
      </c>
      <c r="G131" s="159"/>
      <c r="H131" s="159">
        <v>350</v>
      </c>
      <c r="I131" s="161">
        <v>360</v>
      </c>
      <c r="J131" s="162" t="s">
        <v>676</v>
      </c>
      <c r="K131" s="163">
        <f t="shared" si="34"/>
        <v>52.5</v>
      </c>
      <c r="L131" s="164">
        <f t="shared" si="35"/>
        <v>0.17647058823529413</v>
      </c>
      <c r="M131" s="159" t="s">
        <v>594</v>
      </c>
      <c r="N131" s="165">
        <v>42232</v>
      </c>
      <c r="O131" s="1"/>
      <c r="P131" s="1"/>
      <c r="Q131" s="246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6">
        <v>36</v>
      </c>
      <c r="B132" s="157">
        <v>42219</v>
      </c>
      <c r="C132" s="157"/>
      <c r="D132" s="158" t="s">
        <v>677</v>
      </c>
      <c r="E132" s="159" t="s">
        <v>591</v>
      </c>
      <c r="F132" s="160">
        <v>115.5</v>
      </c>
      <c r="G132" s="159"/>
      <c r="H132" s="159">
        <v>149</v>
      </c>
      <c r="I132" s="161">
        <v>140</v>
      </c>
      <c r="J132" s="162" t="s">
        <v>678</v>
      </c>
      <c r="K132" s="163">
        <f t="shared" si="34"/>
        <v>33.5</v>
      </c>
      <c r="L132" s="164">
        <f t="shared" si="35"/>
        <v>0.29004329004329005</v>
      </c>
      <c r="M132" s="159" t="s">
        <v>594</v>
      </c>
      <c r="N132" s="165">
        <v>42740</v>
      </c>
      <c r="O132" s="1"/>
      <c r="P132" s="1"/>
      <c r="Q132" s="246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6">
        <v>37</v>
      </c>
      <c r="B133" s="157">
        <v>42251</v>
      </c>
      <c r="C133" s="157"/>
      <c r="D133" s="158" t="s">
        <v>540</v>
      </c>
      <c r="E133" s="159" t="s">
        <v>591</v>
      </c>
      <c r="F133" s="160">
        <v>226</v>
      </c>
      <c r="G133" s="159"/>
      <c r="H133" s="159">
        <v>292</v>
      </c>
      <c r="I133" s="161">
        <v>292</v>
      </c>
      <c r="J133" s="162" t="s">
        <v>679</v>
      </c>
      <c r="K133" s="163">
        <f t="shared" si="34"/>
        <v>66</v>
      </c>
      <c r="L133" s="164">
        <f t="shared" si="35"/>
        <v>0.29203539823008851</v>
      </c>
      <c r="M133" s="159" t="s">
        <v>594</v>
      </c>
      <c r="N133" s="165">
        <v>42286</v>
      </c>
      <c r="O133" s="1"/>
      <c r="P133" s="1"/>
      <c r="Q133" s="246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6">
        <v>38</v>
      </c>
      <c r="B134" s="157">
        <v>42254</v>
      </c>
      <c r="C134" s="157"/>
      <c r="D134" s="158" t="s">
        <v>667</v>
      </c>
      <c r="E134" s="159" t="s">
        <v>591</v>
      </c>
      <c r="F134" s="160">
        <v>232.5</v>
      </c>
      <c r="G134" s="159"/>
      <c r="H134" s="159">
        <v>312.5</v>
      </c>
      <c r="I134" s="161">
        <v>310</v>
      </c>
      <c r="J134" s="162" t="s">
        <v>625</v>
      </c>
      <c r="K134" s="163">
        <f t="shared" si="34"/>
        <v>80</v>
      </c>
      <c r="L134" s="164">
        <f t="shared" si="35"/>
        <v>0.34408602150537637</v>
      </c>
      <c r="M134" s="159" t="s">
        <v>594</v>
      </c>
      <c r="N134" s="165">
        <v>42823</v>
      </c>
      <c r="O134" s="1"/>
      <c r="P134" s="1"/>
      <c r="Q134" s="246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6">
        <v>39</v>
      </c>
      <c r="B135" s="157">
        <v>42268</v>
      </c>
      <c r="C135" s="157"/>
      <c r="D135" s="158" t="s">
        <v>680</v>
      </c>
      <c r="E135" s="159" t="s">
        <v>591</v>
      </c>
      <c r="F135" s="160">
        <v>196.5</v>
      </c>
      <c r="G135" s="159"/>
      <c r="H135" s="159">
        <v>238</v>
      </c>
      <c r="I135" s="161">
        <v>238</v>
      </c>
      <c r="J135" s="162" t="s">
        <v>679</v>
      </c>
      <c r="K135" s="163">
        <f t="shared" si="34"/>
        <v>41.5</v>
      </c>
      <c r="L135" s="164">
        <f t="shared" si="35"/>
        <v>0.21119592875318066</v>
      </c>
      <c r="M135" s="159" t="s">
        <v>594</v>
      </c>
      <c r="N135" s="165">
        <v>42291</v>
      </c>
      <c r="O135" s="1"/>
      <c r="P135" s="1"/>
      <c r="Q135" s="246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6">
        <v>40</v>
      </c>
      <c r="B136" s="157">
        <v>42271</v>
      </c>
      <c r="C136" s="157"/>
      <c r="D136" s="158" t="s">
        <v>623</v>
      </c>
      <c r="E136" s="159" t="s">
        <v>591</v>
      </c>
      <c r="F136" s="160">
        <v>65</v>
      </c>
      <c r="G136" s="159"/>
      <c r="H136" s="159">
        <v>82</v>
      </c>
      <c r="I136" s="161">
        <v>82</v>
      </c>
      <c r="J136" s="162" t="s">
        <v>679</v>
      </c>
      <c r="K136" s="163">
        <f t="shared" si="34"/>
        <v>17</v>
      </c>
      <c r="L136" s="164">
        <f t="shared" si="35"/>
        <v>0.26153846153846155</v>
      </c>
      <c r="M136" s="159" t="s">
        <v>594</v>
      </c>
      <c r="N136" s="165">
        <v>42578</v>
      </c>
      <c r="O136" s="1"/>
      <c r="P136" s="1"/>
      <c r="Q136" s="246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6">
        <v>41</v>
      </c>
      <c r="B137" s="157">
        <v>42291</v>
      </c>
      <c r="C137" s="157"/>
      <c r="D137" s="158" t="s">
        <v>681</v>
      </c>
      <c r="E137" s="159" t="s">
        <v>591</v>
      </c>
      <c r="F137" s="160">
        <v>144</v>
      </c>
      <c r="G137" s="159"/>
      <c r="H137" s="159">
        <v>182.5</v>
      </c>
      <c r="I137" s="161">
        <v>181</v>
      </c>
      <c r="J137" s="162" t="s">
        <v>679</v>
      </c>
      <c r="K137" s="163">
        <f t="shared" si="34"/>
        <v>38.5</v>
      </c>
      <c r="L137" s="164">
        <f t="shared" si="35"/>
        <v>0.2673611111111111</v>
      </c>
      <c r="M137" s="159" t="s">
        <v>594</v>
      </c>
      <c r="N137" s="165">
        <v>42817</v>
      </c>
      <c r="O137" s="1"/>
      <c r="P137" s="1"/>
      <c r="Q137" s="246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6">
        <v>42</v>
      </c>
      <c r="B138" s="157">
        <v>42291</v>
      </c>
      <c r="C138" s="157"/>
      <c r="D138" s="158" t="s">
        <v>682</v>
      </c>
      <c r="E138" s="159" t="s">
        <v>591</v>
      </c>
      <c r="F138" s="160">
        <v>264</v>
      </c>
      <c r="G138" s="159"/>
      <c r="H138" s="159">
        <v>311</v>
      </c>
      <c r="I138" s="161">
        <v>311</v>
      </c>
      <c r="J138" s="162" t="s">
        <v>679</v>
      </c>
      <c r="K138" s="163">
        <f t="shared" si="34"/>
        <v>47</v>
      </c>
      <c r="L138" s="164">
        <f t="shared" si="35"/>
        <v>0.17803030303030304</v>
      </c>
      <c r="M138" s="159" t="s">
        <v>594</v>
      </c>
      <c r="N138" s="165">
        <v>42604</v>
      </c>
      <c r="O138" s="1"/>
      <c r="P138" s="1"/>
      <c r="Q138" s="246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6">
        <v>43</v>
      </c>
      <c r="B139" s="157">
        <v>42318</v>
      </c>
      <c r="C139" s="157"/>
      <c r="D139" s="158" t="s">
        <v>683</v>
      </c>
      <c r="E139" s="159" t="s">
        <v>603</v>
      </c>
      <c r="F139" s="160">
        <v>549.5</v>
      </c>
      <c r="G139" s="159"/>
      <c r="H139" s="159">
        <v>630</v>
      </c>
      <c r="I139" s="161">
        <v>630</v>
      </c>
      <c r="J139" s="162" t="s">
        <v>679</v>
      </c>
      <c r="K139" s="163">
        <f t="shared" si="34"/>
        <v>80.5</v>
      </c>
      <c r="L139" s="164">
        <f t="shared" si="35"/>
        <v>0.1464968152866242</v>
      </c>
      <c r="M139" s="159" t="s">
        <v>594</v>
      </c>
      <c r="N139" s="165">
        <v>42419</v>
      </c>
      <c r="O139" s="1"/>
      <c r="P139" s="1"/>
      <c r="Q139" s="246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6">
        <v>44</v>
      </c>
      <c r="B140" s="157">
        <v>42342</v>
      </c>
      <c r="C140" s="157"/>
      <c r="D140" s="158" t="s">
        <v>684</v>
      </c>
      <c r="E140" s="159" t="s">
        <v>591</v>
      </c>
      <c r="F140" s="160">
        <v>1027.5</v>
      </c>
      <c r="G140" s="159"/>
      <c r="H140" s="159">
        <v>1315</v>
      </c>
      <c r="I140" s="161">
        <v>1250</v>
      </c>
      <c r="J140" s="162" t="s">
        <v>679</v>
      </c>
      <c r="K140" s="163">
        <f t="shared" si="34"/>
        <v>287.5</v>
      </c>
      <c r="L140" s="164">
        <f t="shared" si="35"/>
        <v>0.27980535279805352</v>
      </c>
      <c r="M140" s="159" t="s">
        <v>594</v>
      </c>
      <c r="N140" s="165">
        <v>43244</v>
      </c>
      <c r="O140" s="1"/>
      <c r="P140" s="1"/>
      <c r="Q140" s="246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6">
        <v>45</v>
      </c>
      <c r="B141" s="157">
        <v>42367</v>
      </c>
      <c r="C141" s="157"/>
      <c r="D141" s="158" t="s">
        <v>685</v>
      </c>
      <c r="E141" s="159" t="s">
        <v>591</v>
      </c>
      <c r="F141" s="160">
        <v>465</v>
      </c>
      <c r="G141" s="159"/>
      <c r="H141" s="159">
        <v>540</v>
      </c>
      <c r="I141" s="161">
        <v>540</v>
      </c>
      <c r="J141" s="162" t="s">
        <v>679</v>
      </c>
      <c r="K141" s="163">
        <f t="shared" si="34"/>
        <v>75</v>
      </c>
      <c r="L141" s="164">
        <f t="shared" si="35"/>
        <v>0.16129032258064516</v>
      </c>
      <c r="M141" s="159" t="s">
        <v>594</v>
      </c>
      <c r="N141" s="165">
        <v>42530</v>
      </c>
      <c r="O141" s="1"/>
      <c r="P141" s="1"/>
      <c r="Q141" s="246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6">
        <v>46</v>
      </c>
      <c r="B142" s="157">
        <v>42380</v>
      </c>
      <c r="C142" s="157"/>
      <c r="D142" s="158" t="s">
        <v>403</v>
      </c>
      <c r="E142" s="159" t="s">
        <v>603</v>
      </c>
      <c r="F142" s="160">
        <v>81</v>
      </c>
      <c r="G142" s="159"/>
      <c r="H142" s="159">
        <v>110</v>
      </c>
      <c r="I142" s="161">
        <v>110</v>
      </c>
      <c r="J142" s="162" t="s">
        <v>679</v>
      </c>
      <c r="K142" s="163">
        <f t="shared" si="34"/>
        <v>29</v>
      </c>
      <c r="L142" s="164">
        <f t="shared" si="35"/>
        <v>0.35802469135802467</v>
      </c>
      <c r="M142" s="159" t="s">
        <v>594</v>
      </c>
      <c r="N142" s="165">
        <v>42745</v>
      </c>
      <c r="O142" s="1"/>
      <c r="P142" s="1"/>
      <c r="Q142" s="246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6">
        <v>47</v>
      </c>
      <c r="B143" s="157">
        <v>42382</v>
      </c>
      <c r="C143" s="157"/>
      <c r="D143" s="158" t="s">
        <v>686</v>
      </c>
      <c r="E143" s="159" t="s">
        <v>603</v>
      </c>
      <c r="F143" s="160">
        <v>417.5</v>
      </c>
      <c r="G143" s="159"/>
      <c r="H143" s="159">
        <v>547</v>
      </c>
      <c r="I143" s="161">
        <v>535</v>
      </c>
      <c r="J143" s="162" t="s">
        <v>679</v>
      </c>
      <c r="K143" s="163">
        <f t="shared" si="34"/>
        <v>129.5</v>
      </c>
      <c r="L143" s="164">
        <f t="shared" si="35"/>
        <v>0.31017964071856285</v>
      </c>
      <c r="M143" s="159" t="s">
        <v>594</v>
      </c>
      <c r="N143" s="165">
        <v>42578</v>
      </c>
      <c r="O143" s="1"/>
      <c r="P143" s="1"/>
      <c r="Q143" s="246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6">
        <v>48</v>
      </c>
      <c r="B144" s="157">
        <v>42408</v>
      </c>
      <c r="C144" s="157"/>
      <c r="D144" s="158" t="s">
        <v>687</v>
      </c>
      <c r="E144" s="159" t="s">
        <v>591</v>
      </c>
      <c r="F144" s="160">
        <v>650</v>
      </c>
      <c r="G144" s="159"/>
      <c r="H144" s="159">
        <v>800</v>
      </c>
      <c r="I144" s="161">
        <v>800</v>
      </c>
      <c r="J144" s="162" t="s">
        <v>679</v>
      </c>
      <c r="K144" s="163">
        <f t="shared" si="34"/>
        <v>150</v>
      </c>
      <c r="L144" s="164">
        <f t="shared" si="35"/>
        <v>0.23076923076923078</v>
      </c>
      <c r="M144" s="159" t="s">
        <v>594</v>
      </c>
      <c r="N144" s="165">
        <v>43154</v>
      </c>
      <c r="O144" s="1"/>
      <c r="P144" s="1"/>
      <c r="Q144" s="246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6">
        <v>49</v>
      </c>
      <c r="B145" s="157">
        <v>42433</v>
      </c>
      <c r="C145" s="157"/>
      <c r="D145" s="158" t="s">
        <v>237</v>
      </c>
      <c r="E145" s="159" t="s">
        <v>591</v>
      </c>
      <c r="F145" s="160">
        <v>437.5</v>
      </c>
      <c r="G145" s="159"/>
      <c r="H145" s="159">
        <v>504.5</v>
      </c>
      <c r="I145" s="161">
        <v>522</v>
      </c>
      <c r="J145" s="162" t="s">
        <v>688</v>
      </c>
      <c r="K145" s="163">
        <f t="shared" si="34"/>
        <v>67</v>
      </c>
      <c r="L145" s="164">
        <f t="shared" si="35"/>
        <v>0.15314285714285714</v>
      </c>
      <c r="M145" s="159" t="s">
        <v>594</v>
      </c>
      <c r="N145" s="165">
        <v>42480</v>
      </c>
      <c r="O145" s="1"/>
      <c r="P145" s="1"/>
      <c r="Q145" s="246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6">
        <v>50</v>
      </c>
      <c r="B146" s="157">
        <v>42438</v>
      </c>
      <c r="C146" s="157"/>
      <c r="D146" s="158" t="s">
        <v>689</v>
      </c>
      <c r="E146" s="159" t="s">
        <v>591</v>
      </c>
      <c r="F146" s="160">
        <v>189.5</v>
      </c>
      <c r="G146" s="159"/>
      <c r="H146" s="159">
        <v>218</v>
      </c>
      <c r="I146" s="161">
        <v>218</v>
      </c>
      <c r="J146" s="162" t="s">
        <v>679</v>
      </c>
      <c r="K146" s="163">
        <f t="shared" si="34"/>
        <v>28.5</v>
      </c>
      <c r="L146" s="164">
        <f t="shared" si="35"/>
        <v>0.15039577836411611</v>
      </c>
      <c r="M146" s="159" t="s">
        <v>594</v>
      </c>
      <c r="N146" s="165">
        <v>43034</v>
      </c>
      <c r="O146" s="1"/>
      <c r="P146" s="1"/>
      <c r="Q146" s="246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66">
        <v>51</v>
      </c>
      <c r="B147" s="167">
        <v>42471</v>
      </c>
      <c r="C147" s="167"/>
      <c r="D147" s="175" t="s">
        <v>690</v>
      </c>
      <c r="E147" s="170" t="s">
        <v>591</v>
      </c>
      <c r="F147" s="170">
        <v>36.5</v>
      </c>
      <c r="G147" s="171"/>
      <c r="H147" s="171">
        <v>15.85</v>
      </c>
      <c r="I147" s="171">
        <v>60</v>
      </c>
      <c r="J147" s="172" t="s">
        <v>691</v>
      </c>
      <c r="K147" s="173">
        <f t="shared" si="34"/>
        <v>-20.65</v>
      </c>
      <c r="L147" s="174">
        <f t="shared" si="35"/>
        <v>-0.5657534246575342</v>
      </c>
      <c r="M147" s="170" t="s">
        <v>604</v>
      </c>
      <c r="N147" s="178">
        <v>43627</v>
      </c>
      <c r="O147" s="1"/>
      <c r="P147" s="1"/>
      <c r="Q147" s="246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6">
        <v>52</v>
      </c>
      <c r="B148" s="157">
        <v>42472</v>
      </c>
      <c r="C148" s="157"/>
      <c r="D148" s="158" t="s">
        <v>692</v>
      </c>
      <c r="E148" s="159" t="s">
        <v>591</v>
      </c>
      <c r="F148" s="160">
        <v>93</v>
      </c>
      <c r="G148" s="159"/>
      <c r="H148" s="159">
        <v>149</v>
      </c>
      <c r="I148" s="161">
        <v>140</v>
      </c>
      <c r="J148" s="162" t="s">
        <v>693</v>
      </c>
      <c r="K148" s="163">
        <f t="shared" si="34"/>
        <v>56</v>
      </c>
      <c r="L148" s="164">
        <f t="shared" si="35"/>
        <v>0.60215053763440862</v>
      </c>
      <c r="M148" s="159" t="s">
        <v>594</v>
      </c>
      <c r="N148" s="165">
        <v>42740</v>
      </c>
      <c r="O148" s="1"/>
      <c r="P148" s="1"/>
      <c r="Q148" s="246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6">
        <v>53</v>
      </c>
      <c r="B149" s="157">
        <v>42472</v>
      </c>
      <c r="C149" s="157"/>
      <c r="D149" s="158" t="s">
        <v>694</v>
      </c>
      <c r="E149" s="159" t="s">
        <v>591</v>
      </c>
      <c r="F149" s="160">
        <v>130</v>
      </c>
      <c r="G149" s="159"/>
      <c r="H149" s="159">
        <v>150</v>
      </c>
      <c r="I149" s="161" t="s">
        <v>695</v>
      </c>
      <c r="J149" s="162" t="s">
        <v>679</v>
      </c>
      <c r="K149" s="163">
        <f t="shared" si="34"/>
        <v>20</v>
      </c>
      <c r="L149" s="164">
        <f t="shared" si="35"/>
        <v>0.15384615384615385</v>
      </c>
      <c r="M149" s="159" t="s">
        <v>594</v>
      </c>
      <c r="N149" s="165">
        <v>42564</v>
      </c>
      <c r="O149" s="1"/>
      <c r="P149" s="1"/>
      <c r="Q149" s="246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6">
        <v>54</v>
      </c>
      <c r="B150" s="157">
        <v>42473</v>
      </c>
      <c r="C150" s="157"/>
      <c r="D150" s="158" t="s">
        <v>696</v>
      </c>
      <c r="E150" s="159" t="s">
        <v>591</v>
      </c>
      <c r="F150" s="160">
        <v>196</v>
      </c>
      <c r="G150" s="159"/>
      <c r="H150" s="159">
        <v>299</v>
      </c>
      <c r="I150" s="161">
        <v>299</v>
      </c>
      <c r="J150" s="162" t="s">
        <v>679</v>
      </c>
      <c r="K150" s="163">
        <v>103</v>
      </c>
      <c r="L150" s="164">
        <v>0.52551020408163296</v>
      </c>
      <c r="M150" s="159" t="s">
        <v>594</v>
      </c>
      <c r="N150" s="165">
        <v>42620</v>
      </c>
      <c r="O150" s="1"/>
      <c r="P150" s="1"/>
      <c r="Q150" s="246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6">
        <v>55</v>
      </c>
      <c r="B151" s="157">
        <v>42473</v>
      </c>
      <c r="C151" s="157"/>
      <c r="D151" s="158" t="s">
        <v>697</v>
      </c>
      <c r="E151" s="159" t="s">
        <v>591</v>
      </c>
      <c r="F151" s="160">
        <v>88</v>
      </c>
      <c r="G151" s="159"/>
      <c r="H151" s="159">
        <v>103</v>
      </c>
      <c r="I151" s="161">
        <v>103</v>
      </c>
      <c r="J151" s="162" t="s">
        <v>679</v>
      </c>
      <c r="K151" s="163">
        <v>15</v>
      </c>
      <c r="L151" s="164">
        <v>0.170454545454545</v>
      </c>
      <c r="M151" s="159" t="s">
        <v>594</v>
      </c>
      <c r="N151" s="165">
        <v>42530</v>
      </c>
      <c r="O151" s="1"/>
      <c r="P151" s="1"/>
      <c r="Q151" s="246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6">
        <v>56</v>
      </c>
      <c r="B152" s="157">
        <v>42492</v>
      </c>
      <c r="C152" s="157"/>
      <c r="D152" s="158" t="s">
        <v>698</v>
      </c>
      <c r="E152" s="159" t="s">
        <v>591</v>
      </c>
      <c r="F152" s="160">
        <v>127.5</v>
      </c>
      <c r="G152" s="159"/>
      <c r="H152" s="159">
        <v>148</v>
      </c>
      <c r="I152" s="161" t="s">
        <v>699</v>
      </c>
      <c r="J152" s="162" t="s">
        <v>679</v>
      </c>
      <c r="K152" s="163">
        <f t="shared" ref="K152:K156" si="36">H152-F152</f>
        <v>20.5</v>
      </c>
      <c r="L152" s="164">
        <f t="shared" ref="L152:L156" si="37">K152/F152</f>
        <v>0.16078431372549021</v>
      </c>
      <c r="M152" s="159" t="s">
        <v>594</v>
      </c>
      <c r="N152" s="165">
        <v>42564</v>
      </c>
      <c r="O152" s="1"/>
      <c r="P152" s="1"/>
      <c r="Q152" s="246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6">
        <v>57</v>
      </c>
      <c r="B153" s="157">
        <v>42493</v>
      </c>
      <c r="C153" s="157"/>
      <c r="D153" s="158" t="s">
        <v>700</v>
      </c>
      <c r="E153" s="159" t="s">
        <v>591</v>
      </c>
      <c r="F153" s="160">
        <v>675</v>
      </c>
      <c r="G153" s="159"/>
      <c r="H153" s="159">
        <v>815</v>
      </c>
      <c r="I153" s="161" t="s">
        <v>701</v>
      </c>
      <c r="J153" s="162" t="s">
        <v>679</v>
      </c>
      <c r="K153" s="163">
        <f t="shared" si="36"/>
        <v>140</v>
      </c>
      <c r="L153" s="164">
        <f t="shared" si="37"/>
        <v>0.2074074074074074</v>
      </c>
      <c r="M153" s="159" t="s">
        <v>594</v>
      </c>
      <c r="N153" s="165">
        <v>43154</v>
      </c>
      <c r="O153" s="1"/>
      <c r="P153" s="1"/>
      <c r="Q153" s="246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66">
        <v>58</v>
      </c>
      <c r="B154" s="167">
        <v>42522</v>
      </c>
      <c r="C154" s="167"/>
      <c r="D154" s="168" t="s">
        <v>702</v>
      </c>
      <c r="E154" s="169" t="s">
        <v>591</v>
      </c>
      <c r="F154" s="170">
        <v>500</v>
      </c>
      <c r="G154" s="170"/>
      <c r="H154" s="171">
        <v>232.5</v>
      </c>
      <c r="I154" s="171" t="s">
        <v>703</v>
      </c>
      <c r="J154" s="172" t="s">
        <v>704</v>
      </c>
      <c r="K154" s="173">
        <f t="shared" si="36"/>
        <v>-267.5</v>
      </c>
      <c r="L154" s="174">
        <f t="shared" si="37"/>
        <v>-0.53500000000000003</v>
      </c>
      <c r="M154" s="170" t="s">
        <v>604</v>
      </c>
      <c r="N154" s="167">
        <v>43735</v>
      </c>
      <c r="O154" s="1"/>
      <c r="P154" s="1"/>
      <c r="Q154" s="246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6">
        <v>59</v>
      </c>
      <c r="B155" s="157">
        <v>42527</v>
      </c>
      <c r="C155" s="157"/>
      <c r="D155" s="158" t="s">
        <v>542</v>
      </c>
      <c r="E155" s="159" t="s">
        <v>591</v>
      </c>
      <c r="F155" s="160">
        <v>110</v>
      </c>
      <c r="G155" s="159"/>
      <c r="H155" s="159">
        <v>126.5</v>
      </c>
      <c r="I155" s="161">
        <v>125</v>
      </c>
      <c r="J155" s="162" t="s">
        <v>631</v>
      </c>
      <c r="K155" s="163">
        <f t="shared" si="36"/>
        <v>16.5</v>
      </c>
      <c r="L155" s="164">
        <f t="shared" si="37"/>
        <v>0.15</v>
      </c>
      <c r="M155" s="159" t="s">
        <v>594</v>
      </c>
      <c r="N155" s="165">
        <v>42552</v>
      </c>
      <c r="O155" s="1"/>
      <c r="P155" s="1"/>
      <c r="Q155" s="246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6">
        <v>60</v>
      </c>
      <c r="B156" s="157">
        <v>42538</v>
      </c>
      <c r="C156" s="157"/>
      <c r="D156" s="158" t="s">
        <v>705</v>
      </c>
      <c r="E156" s="159" t="s">
        <v>591</v>
      </c>
      <c r="F156" s="160">
        <v>44</v>
      </c>
      <c r="G156" s="159"/>
      <c r="H156" s="159">
        <v>69.5</v>
      </c>
      <c r="I156" s="161">
        <v>69.5</v>
      </c>
      <c r="J156" s="162" t="s">
        <v>706</v>
      </c>
      <c r="K156" s="163">
        <f t="shared" si="36"/>
        <v>25.5</v>
      </c>
      <c r="L156" s="164">
        <f t="shared" si="37"/>
        <v>0.57954545454545459</v>
      </c>
      <c r="M156" s="159" t="s">
        <v>594</v>
      </c>
      <c r="N156" s="165">
        <v>42977</v>
      </c>
      <c r="O156" s="1"/>
      <c r="P156" s="1"/>
      <c r="Q156" s="246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6">
        <v>61</v>
      </c>
      <c r="B157" s="157">
        <v>42549</v>
      </c>
      <c r="C157" s="157"/>
      <c r="D157" s="158" t="s">
        <v>707</v>
      </c>
      <c r="E157" s="159" t="s">
        <v>591</v>
      </c>
      <c r="F157" s="160">
        <v>262.5</v>
      </c>
      <c r="G157" s="159"/>
      <c r="H157" s="159">
        <v>340</v>
      </c>
      <c r="I157" s="161">
        <v>333</v>
      </c>
      <c r="J157" s="162" t="s">
        <v>708</v>
      </c>
      <c r="K157" s="163">
        <v>77.5</v>
      </c>
      <c r="L157" s="164">
        <v>0.29523809523809502</v>
      </c>
      <c r="M157" s="159" t="s">
        <v>594</v>
      </c>
      <c r="N157" s="165">
        <v>43017</v>
      </c>
      <c r="O157" s="1"/>
      <c r="P157" s="1"/>
      <c r="Q157" s="246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6">
        <v>62</v>
      </c>
      <c r="B158" s="157">
        <v>42549</v>
      </c>
      <c r="C158" s="157"/>
      <c r="D158" s="158" t="s">
        <v>709</v>
      </c>
      <c r="E158" s="159" t="s">
        <v>591</v>
      </c>
      <c r="F158" s="160">
        <v>840</v>
      </c>
      <c r="G158" s="159"/>
      <c r="H158" s="159">
        <v>1230</v>
      </c>
      <c r="I158" s="161">
        <v>1230</v>
      </c>
      <c r="J158" s="162" t="s">
        <v>679</v>
      </c>
      <c r="K158" s="163">
        <v>390</v>
      </c>
      <c r="L158" s="164">
        <v>0.46428571428571402</v>
      </c>
      <c r="M158" s="159" t="s">
        <v>594</v>
      </c>
      <c r="N158" s="165">
        <v>42649</v>
      </c>
      <c r="O158" s="1"/>
      <c r="P158" s="1"/>
      <c r="Q158" s="246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79">
        <v>63</v>
      </c>
      <c r="B159" s="180">
        <v>42556</v>
      </c>
      <c r="C159" s="180"/>
      <c r="D159" s="181" t="s">
        <v>710</v>
      </c>
      <c r="E159" s="182" t="s">
        <v>591</v>
      </c>
      <c r="F159" s="182">
        <v>395</v>
      </c>
      <c r="G159" s="183"/>
      <c r="H159" s="183">
        <f>(468.5+342.5)/2</f>
        <v>405.5</v>
      </c>
      <c r="I159" s="183">
        <v>510</v>
      </c>
      <c r="J159" s="184" t="s">
        <v>711</v>
      </c>
      <c r="K159" s="185">
        <f t="shared" ref="K159:K165" si="38">H159-F159</f>
        <v>10.5</v>
      </c>
      <c r="L159" s="186">
        <f t="shared" ref="L159:L165" si="39">K159/F159</f>
        <v>2.6582278481012658E-2</v>
      </c>
      <c r="M159" s="182" t="s">
        <v>612</v>
      </c>
      <c r="N159" s="180">
        <v>43606</v>
      </c>
      <c r="O159" s="1"/>
      <c r="P159" s="1"/>
      <c r="Q159" s="246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6">
        <v>64</v>
      </c>
      <c r="B160" s="167">
        <v>42584</v>
      </c>
      <c r="C160" s="167"/>
      <c r="D160" s="168" t="s">
        <v>712</v>
      </c>
      <c r="E160" s="169" t="s">
        <v>603</v>
      </c>
      <c r="F160" s="170">
        <f>169.5-12.8</f>
        <v>156.69999999999999</v>
      </c>
      <c r="G160" s="170"/>
      <c r="H160" s="171">
        <v>77</v>
      </c>
      <c r="I160" s="171" t="s">
        <v>713</v>
      </c>
      <c r="J160" s="172" t="s">
        <v>714</v>
      </c>
      <c r="K160" s="173">
        <f t="shared" si="38"/>
        <v>-79.699999999999989</v>
      </c>
      <c r="L160" s="174">
        <f t="shared" si="39"/>
        <v>-0.50861518825781749</v>
      </c>
      <c r="M160" s="170" t="s">
        <v>604</v>
      </c>
      <c r="N160" s="167">
        <v>43522</v>
      </c>
      <c r="O160" s="1"/>
      <c r="P160" s="1"/>
      <c r="Q160" s="246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66">
        <v>65</v>
      </c>
      <c r="B161" s="167">
        <v>42586</v>
      </c>
      <c r="C161" s="167"/>
      <c r="D161" s="168" t="s">
        <v>715</v>
      </c>
      <c r="E161" s="169" t="s">
        <v>591</v>
      </c>
      <c r="F161" s="170">
        <v>400</v>
      </c>
      <c r="G161" s="170"/>
      <c r="H161" s="171">
        <v>305</v>
      </c>
      <c r="I161" s="171">
        <v>475</v>
      </c>
      <c r="J161" s="172" t="s">
        <v>716</v>
      </c>
      <c r="K161" s="173">
        <f t="shared" si="38"/>
        <v>-95</v>
      </c>
      <c r="L161" s="174">
        <f t="shared" si="39"/>
        <v>-0.23749999999999999</v>
      </c>
      <c r="M161" s="170" t="s">
        <v>604</v>
      </c>
      <c r="N161" s="167">
        <v>43606</v>
      </c>
      <c r="O161" s="1"/>
      <c r="P161" s="1"/>
      <c r="Q161" s="246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6">
        <v>66</v>
      </c>
      <c r="B162" s="157">
        <v>42593</v>
      </c>
      <c r="C162" s="157"/>
      <c r="D162" s="158" t="s">
        <v>717</v>
      </c>
      <c r="E162" s="159" t="s">
        <v>591</v>
      </c>
      <c r="F162" s="160">
        <v>86.5</v>
      </c>
      <c r="G162" s="159"/>
      <c r="H162" s="159">
        <v>130</v>
      </c>
      <c r="I162" s="161">
        <v>130</v>
      </c>
      <c r="J162" s="162" t="s">
        <v>718</v>
      </c>
      <c r="K162" s="163">
        <f t="shared" si="38"/>
        <v>43.5</v>
      </c>
      <c r="L162" s="164">
        <f t="shared" si="39"/>
        <v>0.50289017341040465</v>
      </c>
      <c r="M162" s="159" t="s">
        <v>594</v>
      </c>
      <c r="N162" s="165">
        <v>43091</v>
      </c>
      <c r="O162" s="1"/>
      <c r="P162" s="1"/>
      <c r="Q162" s="246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6">
        <v>67</v>
      </c>
      <c r="B163" s="167">
        <v>42600</v>
      </c>
      <c r="C163" s="167"/>
      <c r="D163" s="168" t="s">
        <v>122</v>
      </c>
      <c r="E163" s="169" t="s">
        <v>591</v>
      </c>
      <c r="F163" s="170">
        <v>133.5</v>
      </c>
      <c r="G163" s="170"/>
      <c r="H163" s="171">
        <v>126.5</v>
      </c>
      <c r="I163" s="171">
        <v>178</v>
      </c>
      <c r="J163" s="172" t="s">
        <v>719</v>
      </c>
      <c r="K163" s="173">
        <f t="shared" si="38"/>
        <v>-7</v>
      </c>
      <c r="L163" s="174">
        <f t="shared" si="39"/>
        <v>-5.2434456928838954E-2</v>
      </c>
      <c r="M163" s="170" t="s">
        <v>604</v>
      </c>
      <c r="N163" s="167">
        <v>42615</v>
      </c>
      <c r="O163" s="1"/>
      <c r="P163" s="1"/>
      <c r="Q163" s="246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6">
        <v>68</v>
      </c>
      <c r="B164" s="157">
        <v>42613</v>
      </c>
      <c r="C164" s="157"/>
      <c r="D164" s="158" t="s">
        <v>720</v>
      </c>
      <c r="E164" s="159" t="s">
        <v>591</v>
      </c>
      <c r="F164" s="160">
        <v>560</v>
      </c>
      <c r="G164" s="159"/>
      <c r="H164" s="159">
        <v>725</v>
      </c>
      <c r="I164" s="161">
        <v>725</v>
      </c>
      <c r="J164" s="162" t="s">
        <v>625</v>
      </c>
      <c r="K164" s="163">
        <f t="shared" si="38"/>
        <v>165</v>
      </c>
      <c r="L164" s="164">
        <f t="shared" si="39"/>
        <v>0.29464285714285715</v>
      </c>
      <c r="M164" s="159" t="s">
        <v>594</v>
      </c>
      <c r="N164" s="165">
        <v>42456</v>
      </c>
      <c r="O164" s="1"/>
      <c r="P164" s="1"/>
      <c r="Q164" s="246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6">
        <v>69</v>
      </c>
      <c r="B165" s="157">
        <v>42614</v>
      </c>
      <c r="C165" s="157"/>
      <c r="D165" s="158" t="s">
        <v>721</v>
      </c>
      <c r="E165" s="159" t="s">
        <v>591</v>
      </c>
      <c r="F165" s="160">
        <v>160.5</v>
      </c>
      <c r="G165" s="159"/>
      <c r="H165" s="159">
        <v>210</v>
      </c>
      <c r="I165" s="161">
        <v>210</v>
      </c>
      <c r="J165" s="162" t="s">
        <v>625</v>
      </c>
      <c r="K165" s="163">
        <f t="shared" si="38"/>
        <v>49.5</v>
      </c>
      <c r="L165" s="164">
        <f t="shared" si="39"/>
        <v>0.30841121495327101</v>
      </c>
      <c r="M165" s="159" t="s">
        <v>594</v>
      </c>
      <c r="N165" s="165">
        <v>42871</v>
      </c>
      <c r="O165" s="1"/>
      <c r="P165" s="1"/>
      <c r="Q165" s="246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6">
        <v>70</v>
      </c>
      <c r="B166" s="157">
        <v>42646</v>
      </c>
      <c r="C166" s="157"/>
      <c r="D166" s="158" t="s">
        <v>415</v>
      </c>
      <c r="E166" s="159" t="s">
        <v>591</v>
      </c>
      <c r="F166" s="160">
        <v>430</v>
      </c>
      <c r="G166" s="159"/>
      <c r="H166" s="159">
        <v>596</v>
      </c>
      <c r="I166" s="161">
        <v>575</v>
      </c>
      <c r="J166" s="162" t="s">
        <v>722</v>
      </c>
      <c r="K166" s="163">
        <v>166</v>
      </c>
      <c r="L166" s="164">
        <v>0.38604651162790699</v>
      </c>
      <c r="M166" s="159" t="s">
        <v>594</v>
      </c>
      <c r="N166" s="165">
        <v>42769</v>
      </c>
      <c r="O166" s="1"/>
      <c r="P166" s="1"/>
      <c r="Q166" s="246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6">
        <v>71</v>
      </c>
      <c r="B167" s="157">
        <v>42657</v>
      </c>
      <c r="C167" s="157"/>
      <c r="D167" s="158" t="s">
        <v>723</v>
      </c>
      <c r="E167" s="159" t="s">
        <v>591</v>
      </c>
      <c r="F167" s="160">
        <v>280</v>
      </c>
      <c r="G167" s="159"/>
      <c r="H167" s="159">
        <v>345</v>
      </c>
      <c r="I167" s="161">
        <v>345</v>
      </c>
      <c r="J167" s="162" t="s">
        <v>625</v>
      </c>
      <c r="K167" s="163">
        <f t="shared" ref="K167:K172" si="40">H167-F167</f>
        <v>65</v>
      </c>
      <c r="L167" s="164">
        <f t="shared" ref="L167:L168" si="41">K167/F167</f>
        <v>0.23214285714285715</v>
      </c>
      <c r="M167" s="159" t="s">
        <v>594</v>
      </c>
      <c r="N167" s="165">
        <v>42814</v>
      </c>
      <c r="O167" s="1"/>
      <c r="P167" s="1"/>
      <c r="Q167" s="246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6">
        <v>72</v>
      </c>
      <c r="B168" s="157">
        <v>42657</v>
      </c>
      <c r="C168" s="157"/>
      <c r="D168" s="158" t="s">
        <v>724</v>
      </c>
      <c r="E168" s="159" t="s">
        <v>591</v>
      </c>
      <c r="F168" s="160">
        <v>245</v>
      </c>
      <c r="G168" s="159"/>
      <c r="H168" s="159">
        <v>325.5</v>
      </c>
      <c r="I168" s="161">
        <v>330</v>
      </c>
      <c r="J168" s="162" t="s">
        <v>725</v>
      </c>
      <c r="K168" s="163">
        <f t="shared" si="40"/>
        <v>80.5</v>
      </c>
      <c r="L168" s="164">
        <f t="shared" si="41"/>
        <v>0.32857142857142857</v>
      </c>
      <c r="M168" s="159" t="s">
        <v>594</v>
      </c>
      <c r="N168" s="165">
        <v>42769</v>
      </c>
      <c r="O168" s="1"/>
      <c r="P168" s="1"/>
      <c r="Q168" s="246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6">
        <v>73</v>
      </c>
      <c r="B169" s="157">
        <v>42660</v>
      </c>
      <c r="C169" s="157"/>
      <c r="D169" s="158" t="s">
        <v>726</v>
      </c>
      <c r="E169" s="159" t="s">
        <v>591</v>
      </c>
      <c r="F169" s="160">
        <v>125</v>
      </c>
      <c r="G169" s="159"/>
      <c r="H169" s="159">
        <v>160</v>
      </c>
      <c r="I169" s="161">
        <v>160</v>
      </c>
      <c r="J169" s="162" t="s">
        <v>679</v>
      </c>
      <c r="K169" s="163">
        <f t="shared" si="40"/>
        <v>35</v>
      </c>
      <c r="L169" s="164">
        <v>0.28000000000000003</v>
      </c>
      <c r="M169" s="159" t="s">
        <v>594</v>
      </c>
      <c r="N169" s="165">
        <v>42803</v>
      </c>
      <c r="O169" s="1"/>
      <c r="P169" s="1"/>
      <c r="Q169" s="246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6">
        <v>74</v>
      </c>
      <c r="B170" s="157">
        <v>42660</v>
      </c>
      <c r="C170" s="157"/>
      <c r="D170" s="158" t="s">
        <v>727</v>
      </c>
      <c r="E170" s="159" t="s">
        <v>591</v>
      </c>
      <c r="F170" s="160">
        <v>114</v>
      </c>
      <c r="G170" s="159"/>
      <c r="H170" s="159">
        <v>145</v>
      </c>
      <c r="I170" s="161">
        <v>145</v>
      </c>
      <c r="J170" s="162" t="s">
        <v>679</v>
      </c>
      <c r="K170" s="163">
        <f t="shared" si="40"/>
        <v>31</v>
      </c>
      <c r="L170" s="164">
        <f t="shared" ref="L170:L172" si="42">K170/F170</f>
        <v>0.27192982456140352</v>
      </c>
      <c r="M170" s="159" t="s">
        <v>594</v>
      </c>
      <c r="N170" s="165">
        <v>42859</v>
      </c>
      <c r="O170" s="1"/>
      <c r="P170" s="1"/>
      <c r="Q170" s="246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6">
        <v>75</v>
      </c>
      <c r="B171" s="157">
        <v>42660</v>
      </c>
      <c r="C171" s="157"/>
      <c r="D171" s="158" t="s">
        <v>728</v>
      </c>
      <c r="E171" s="159" t="s">
        <v>591</v>
      </c>
      <c r="F171" s="160">
        <v>212</v>
      </c>
      <c r="G171" s="159"/>
      <c r="H171" s="159">
        <v>280</v>
      </c>
      <c r="I171" s="161">
        <v>276</v>
      </c>
      <c r="J171" s="162" t="s">
        <v>729</v>
      </c>
      <c r="K171" s="163">
        <f t="shared" si="40"/>
        <v>68</v>
      </c>
      <c r="L171" s="164">
        <f t="shared" si="42"/>
        <v>0.32075471698113206</v>
      </c>
      <c r="M171" s="159" t="s">
        <v>594</v>
      </c>
      <c r="N171" s="165">
        <v>42858</v>
      </c>
      <c r="O171" s="1"/>
      <c r="P171" s="1"/>
      <c r="Q171" s="246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6">
        <v>76</v>
      </c>
      <c r="B172" s="157">
        <v>42678</v>
      </c>
      <c r="C172" s="157"/>
      <c r="D172" s="158" t="s">
        <v>464</v>
      </c>
      <c r="E172" s="159" t="s">
        <v>591</v>
      </c>
      <c r="F172" s="160">
        <v>155</v>
      </c>
      <c r="G172" s="159"/>
      <c r="H172" s="159">
        <v>210</v>
      </c>
      <c r="I172" s="161">
        <v>210</v>
      </c>
      <c r="J172" s="162" t="s">
        <v>730</v>
      </c>
      <c r="K172" s="163">
        <f t="shared" si="40"/>
        <v>55</v>
      </c>
      <c r="L172" s="164">
        <f t="shared" si="42"/>
        <v>0.35483870967741937</v>
      </c>
      <c r="M172" s="159" t="s">
        <v>594</v>
      </c>
      <c r="N172" s="165">
        <v>42944</v>
      </c>
      <c r="O172" s="1"/>
      <c r="P172" s="1"/>
      <c r="Q172" s="246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6">
        <v>77</v>
      </c>
      <c r="B173" s="167">
        <v>42710</v>
      </c>
      <c r="C173" s="167"/>
      <c r="D173" s="168" t="s">
        <v>731</v>
      </c>
      <c r="E173" s="169" t="s">
        <v>591</v>
      </c>
      <c r="F173" s="170">
        <v>150.5</v>
      </c>
      <c r="G173" s="170"/>
      <c r="H173" s="171">
        <v>72.5</v>
      </c>
      <c r="I173" s="171">
        <v>174</v>
      </c>
      <c r="J173" s="172" t="s">
        <v>732</v>
      </c>
      <c r="K173" s="173">
        <v>-78</v>
      </c>
      <c r="L173" s="174">
        <v>-0.51827242524916906</v>
      </c>
      <c r="M173" s="170" t="s">
        <v>604</v>
      </c>
      <c r="N173" s="167">
        <v>43333</v>
      </c>
      <c r="O173" s="1"/>
      <c r="P173" s="1"/>
      <c r="Q173" s="246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6">
        <v>78</v>
      </c>
      <c r="B174" s="157">
        <v>42712</v>
      </c>
      <c r="C174" s="157"/>
      <c r="D174" s="158" t="s">
        <v>733</v>
      </c>
      <c r="E174" s="159" t="s">
        <v>591</v>
      </c>
      <c r="F174" s="160">
        <v>380</v>
      </c>
      <c r="G174" s="159"/>
      <c r="H174" s="159">
        <v>478</v>
      </c>
      <c r="I174" s="161">
        <v>468</v>
      </c>
      <c r="J174" s="162" t="s">
        <v>679</v>
      </c>
      <c r="K174" s="163">
        <f t="shared" ref="K174:K176" si="43">H174-F174</f>
        <v>98</v>
      </c>
      <c r="L174" s="164">
        <f t="shared" ref="L174:L176" si="44">K174/F174</f>
        <v>0.25789473684210529</v>
      </c>
      <c r="M174" s="159" t="s">
        <v>594</v>
      </c>
      <c r="N174" s="165">
        <v>43025</v>
      </c>
      <c r="O174" s="1"/>
      <c r="P174" s="1"/>
      <c r="Q174" s="246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6">
        <v>79</v>
      </c>
      <c r="B175" s="157">
        <v>42734</v>
      </c>
      <c r="C175" s="157"/>
      <c r="D175" s="158" t="s">
        <v>121</v>
      </c>
      <c r="E175" s="159" t="s">
        <v>591</v>
      </c>
      <c r="F175" s="160">
        <v>305</v>
      </c>
      <c r="G175" s="159"/>
      <c r="H175" s="159">
        <v>375</v>
      </c>
      <c r="I175" s="161">
        <v>375</v>
      </c>
      <c r="J175" s="162" t="s">
        <v>679</v>
      </c>
      <c r="K175" s="163">
        <f t="shared" si="43"/>
        <v>70</v>
      </c>
      <c r="L175" s="164">
        <f t="shared" si="44"/>
        <v>0.22950819672131148</v>
      </c>
      <c r="M175" s="159" t="s">
        <v>594</v>
      </c>
      <c r="N175" s="165">
        <v>42768</v>
      </c>
      <c r="O175" s="1"/>
      <c r="P175" s="1"/>
      <c r="Q175" s="246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6">
        <v>80</v>
      </c>
      <c r="B176" s="157">
        <v>42739</v>
      </c>
      <c r="C176" s="157"/>
      <c r="D176" s="158" t="s">
        <v>104</v>
      </c>
      <c r="E176" s="159" t="s">
        <v>591</v>
      </c>
      <c r="F176" s="160">
        <v>99.5</v>
      </c>
      <c r="G176" s="159"/>
      <c r="H176" s="159">
        <v>158</v>
      </c>
      <c r="I176" s="161">
        <v>158</v>
      </c>
      <c r="J176" s="162" t="s">
        <v>679</v>
      </c>
      <c r="K176" s="163">
        <f t="shared" si="43"/>
        <v>58.5</v>
      </c>
      <c r="L176" s="164">
        <f t="shared" si="44"/>
        <v>0.5879396984924623</v>
      </c>
      <c r="M176" s="159" t="s">
        <v>594</v>
      </c>
      <c r="N176" s="165">
        <v>42898</v>
      </c>
      <c r="O176" s="1"/>
      <c r="P176" s="1"/>
      <c r="Q176" s="246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6">
        <v>81</v>
      </c>
      <c r="B177" s="157">
        <v>42739</v>
      </c>
      <c r="C177" s="157"/>
      <c r="D177" s="158" t="s">
        <v>104</v>
      </c>
      <c r="E177" s="159" t="s">
        <v>591</v>
      </c>
      <c r="F177" s="160">
        <v>99.5</v>
      </c>
      <c r="G177" s="159"/>
      <c r="H177" s="159">
        <v>158</v>
      </c>
      <c r="I177" s="161">
        <v>158</v>
      </c>
      <c r="J177" s="162" t="s">
        <v>679</v>
      </c>
      <c r="K177" s="163">
        <v>58.5</v>
      </c>
      <c r="L177" s="164">
        <v>0.58793969849246197</v>
      </c>
      <c r="M177" s="159" t="s">
        <v>594</v>
      </c>
      <c r="N177" s="165">
        <v>42898</v>
      </c>
      <c r="O177" s="1"/>
      <c r="P177" s="1"/>
      <c r="Q177" s="246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6">
        <v>82</v>
      </c>
      <c r="B178" s="157">
        <v>42786</v>
      </c>
      <c r="C178" s="157"/>
      <c r="D178" s="158" t="s">
        <v>210</v>
      </c>
      <c r="E178" s="159" t="s">
        <v>591</v>
      </c>
      <c r="F178" s="160">
        <v>140.5</v>
      </c>
      <c r="G178" s="159"/>
      <c r="H178" s="159">
        <v>220</v>
      </c>
      <c r="I178" s="161">
        <v>220</v>
      </c>
      <c r="J178" s="162" t="s">
        <v>679</v>
      </c>
      <c r="K178" s="163">
        <f>H178-F178</f>
        <v>79.5</v>
      </c>
      <c r="L178" s="164">
        <f>K178/F178</f>
        <v>0.5658362989323843</v>
      </c>
      <c r="M178" s="159" t="s">
        <v>594</v>
      </c>
      <c r="N178" s="165">
        <v>42864</v>
      </c>
      <c r="O178" s="1"/>
      <c r="P178" s="1"/>
      <c r="Q178" s="246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6">
        <v>83</v>
      </c>
      <c r="B179" s="157">
        <v>42786</v>
      </c>
      <c r="C179" s="157"/>
      <c r="D179" s="158" t="s">
        <v>734</v>
      </c>
      <c r="E179" s="159" t="s">
        <v>591</v>
      </c>
      <c r="F179" s="160">
        <v>202.5</v>
      </c>
      <c r="G179" s="159"/>
      <c r="H179" s="159">
        <v>234</v>
      </c>
      <c r="I179" s="161">
        <v>234</v>
      </c>
      <c r="J179" s="162" t="s">
        <v>679</v>
      </c>
      <c r="K179" s="163">
        <v>31.5</v>
      </c>
      <c r="L179" s="164">
        <v>0.155555555555556</v>
      </c>
      <c r="M179" s="159" t="s">
        <v>594</v>
      </c>
      <c r="N179" s="165">
        <v>42836</v>
      </c>
      <c r="O179" s="1"/>
      <c r="P179" s="1"/>
      <c r="Q179" s="246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6">
        <v>84</v>
      </c>
      <c r="B180" s="157">
        <v>42818</v>
      </c>
      <c r="C180" s="157"/>
      <c r="D180" s="158" t="s">
        <v>735</v>
      </c>
      <c r="E180" s="159" t="s">
        <v>591</v>
      </c>
      <c r="F180" s="160">
        <v>300.5</v>
      </c>
      <c r="G180" s="159"/>
      <c r="H180" s="159">
        <v>417.5</v>
      </c>
      <c r="I180" s="161">
        <v>420</v>
      </c>
      <c r="J180" s="162" t="s">
        <v>736</v>
      </c>
      <c r="K180" s="163">
        <f>H180-F180</f>
        <v>117</v>
      </c>
      <c r="L180" s="164">
        <f>K180/F180</f>
        <v>0.38935108153078202</v>
      </c>
      <c r="M180" s="159" t="s">
        <v>594</v>
      </c>
      <c r="N180" s="165">
        <v>43070</v>
      </c>
      <c r="O180" s="1"/>
      <c r="P180" s="1"/>
      <c r="Q180" s="246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6">
        <v>85</v>
      </c>
      <c r="B181" s="157">
        <v>42818</v>
      </c>
      <c r="C181" s="157"/>
      <c r="D181" s="158" t="s">
        <v>709</v>
      </c>
      <c r="E181" s="159" t="s">
        <v>591</v>
      </c>
      <c r="F181" s="160">
        <v>850</v>
      </c>
      <c r="G181" s="159"/>
      <c r="H181" s="159">
        <v>1042.5</v>
      </c>
      <c r="I181" s="161">
        <v>1023</v>
      </c>
      <c r="J181" s="162" t="s">
        <v>737</v>
      </c>
      <c r="K181" s="163">
        <v>192.5</v>
      </c>
      <c r="L181" s="164">
        <v>0.22647058823529401</v>
      </c>
      <c r="M181" s="159" t="s">
        <v>594</v>
      </c>
      <c r="N181" s="165">
        <v>42830</v>
      </c>
      <c r="O181" s="1"/>
      <c r="P181" s="1"/>
      <c r="Q181" s="246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6">
        <v>86</v>
      </c>
      <c r="B182" s="157">
        <v>42830</v>
      </c>
      <c r="C182" s="157"/>
      <c r="D182" s="158" t="s">
        <v>495</v>
      </c>
      <c r="E182" s="159" t="s">
        <v>591</v>
      </c>
      <c r="F182" s="160">
        <v>785</v>
      </c>
      <c r="G182" s="159"/>
      <c r="H182" s="159">
        <v>930</v>
      </c>
      <c r="I182" s="161">
        <v>920</v>
      </c>
      <c r="J182" s="162" t="s">
        <v>738</v>
      </c>
      <c r="K182" s="163">
        <f>H182-F182</f>
        <v>145</v>
      </c>
      <c r="L182" s="164">
        <f>K182/F182</f>
        <v>0.18471337579617833</v>
      </c>
      <c r="M182" s="159" t="s">
        <v>594</v>
      </c>
      <c r="N182" s="165">
        <v>42976</v>
      </c>
      <c r="O182" s="1"/>
      <c r="P182" s="1"/>
      <c r="Q182" s="246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6">
        <v>87</v>
      </c>
      <c r="B183" s="167">
        <v>42831</v>
      </c>
      <c r="C183" s="167"/>
      <c r="D183" s="168" t="s">
        <v>739</v>
      </c>
      <c r="E183" s="169" t="s">
        <v>591</v>
      </c>
      <c r="F183" s="170">
        <v>40</v>
      </c>
      <c r="G183" s="170"/>
      <c r="H183" s="171">
        <v>13.1</v>
      </c>
      <c r="I183" s="171">
        <v>60</v>
      </c>
      <c r="J183" s="172" t="s">
        <v>740</v>
      </c>
      <c r="K183" s="173">
        <v>-26.9</v>
      </c>
      <c r="L183" s="174">
        <v>-0.67249999999999999</v>
      </c>
      <c r="M183" s="170" t="s">
        <v>604</v>
      </c>
      <c r="N183" s="167">
        <v>43138</v>
      </c>
      <c r="O183" s="1"/>
      <c r="P183" s="1"/>
      <c r="Q183" s="246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6">
        <v>88</v>
      </c>
      <c r="B184" s="157">
        <v>42837</v>
      </c>
      <c r="C184" s="157"/>
      <c r="D184" s="158" t="s">
        <v>102</v>
      </c>
      <c r="E184" s="159" t="s">
        <v>591</v>
      </c>
      <c r="F184" s="160">
        <v>289.5</v>
      </c>
      <c r="G184" s="159"/>
      <c r="H184" s="159">
        <v>354</v>
      </c>
      <c r="I184" s="161">
        <v>360</v>
      </c>
      <c r="J184" s="162" t="s">
        <v>741</v>
      </c>
      <c r="K184" s="163">
        <f t="shared" ref="K184:K192" si="45">H184-F184</f>
        <v>64.5</v>
      </c>
      <c r="L184" s="164">
        <f t="shared" ref="L184:L192" si="46">K184/F184</f>
        <v>0.22279792746113988</v>
      </c>
      <c r="M184" s="159" t="s">
        <v>594</v>
      </c>
      <c r="N184" s="165">
        <v>43040</v>
      </c>
      <c r="O184" s="1"/>
      <c r="P184" s="1"/>
      <c r="Q184" s="246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6">
        <v>89</v>
      </c>
      <c r="B185" s="157">
        <v>42845</v>
      </c>
      <c r="C185" s="157"/>
      <c r="D185" s="158" t="s">
        <v>435</v>
      </c>
      <c r="E185" s="159" t="s">
        <v>591</v>
      </c>
      <c r="F185" s="160">
        <v>700</v>
      </c>
      <c r="G185" s="159"/>
      <c r="H185" s="159">
        <v>840</v>
      </c>
      <c r="I185" s="161">
        <v>840</v>
      </c>
      <c r="J185" s="162" t="s">
        <v>742</v>
      </c>
      <c r="K185" s="163">
        <f t="shared" si="45"/>
        <v>140</v>
      </c>
      <c r="L185" s="164">
        <f t="shared" si="46"/>
        <v>0.2</v>
      </c>
      <c r="M185" s="159" t="s">
        <v>594</v>
      </c>
      <c r="N185" s="165">
        <v>42893</v>
      </c>
      <c r="O185" s="1"/>
      <c r="P185" s="1"/>
      <c r="Q185" s="246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6">
        <v>90</v>
      </c>
      <c r="B186" s="157">
        <v>42887</v>
      </c>
      <c r="C186" s="157"/>
      <c r="D186" s="158" t="s">
        <v>743</v>
      </c>
      <c r="E186" s="159" t="s">
        <v>591</v>
      </c>
      <c r="F186" s="160">
        <v>130</v>
      </c>
      <c r="G186" s="159"/>
      <c r="H186" s="159">
        <v>144.25</v>
      </c>
      <c r="I186" s="161">
        <v>170</v>
      </c>
      <c r="J186" s="162" t="s">
        <v>744</v>
      </c>
      <c r="K186" s="163">
        <f t="shared" si="45"/>
        <v>14.25</v>
      </c>
      <c r="L186" s="164">
        <f t="shared" si="46"/>
        <v>0.10961538461538461</v>
      </c>
      <c r="M186" s="159" t="s">
        <v>594</v>
      </c>
      <c r="N186" s="165">
        <v>43675</v>
      </c>
      <c r="O186" s="1"/>
      <c r="P186" s="1"/>
      <c r="Q186" s="246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6">
        <v>91</v>
      </c>
      <c r="B187" s="157">
        <v>42901</v>
      </c>
      <c r="C187" s="157"/>
      <c r="D187" s="158" t="s">
        <v>745</v>
      </c>
      <c r="E187" s="159" t="s">
        <v>591</v>
      </c>
      <c r="F187" s="160">
        <v>214.5</v>
      </c>
      <c r="G187" s="159"/>
      <c r="H187" s="159">
        <v>262</v>
      </c>
      <c r="I187" s="161">
        <v>262</v>
      </c>
      <c r="J187" s="162" t="s">
        <v>614</v>
      </c>
      <c r="K187" s="163">
        <f t="shared" si="45"/>
        <v>47.5</v>
      </c>
      <c r="L187" s="164">
        <f t="shared" si="46"/>
        <v>0.22144522144522144</v>
      </c>
      <c r="M187" s="159" t="s">
        <v>594</v>
      </c>
      <c r="N187" s="165">
        <v>42977</v>
      </c>
      <c r="O187" s="1"/>
      <c r="P187" s="1"/>
      <c r="Q187" s="246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7">
        <v>92</v>
      </c>
      <c r="B188" s="188">
        <v>42933</v>
      </c>
      <c r="C188" s="188"/>
      <c r="D188" s="189" t="s">
        <v>746</v>
      </c>
      <c r="E188" s="190" t="s">
        <v>591</v>
      </c>
      <c r="F188" s="191">
        <v>370</v>
      </c>
      <c r="G188" s="190"/>
      <c r="H188" s="190">
        <v>447.5</v>
      </c>
      <c r="I188" s="192">
        <v>450</v>
      </c>
      <c r="J188" s="193" t="s">
        <v>679</v>
      </c>
      <c r="K188" s="163">
        <f t="shared" si="45"/>
        <v>77.5</v>
      </c>
      <c r="L188" s="194">
        <f t="shared" si="46"/>
        <v>0.20945945945945946</v>
      </c>
      <c r="M188" s="190" t="s">
        <v>594</v>
      </c>
      <c r="N188" s="195">
        <v>43035</v>
      </c>
      <c r="O188" s="1"/>
      <c r="P188" s="1"/>
      <c r="Q188" s="246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7">
        <v>93</v>
      </c>
      <c r="B189" s="188">
        <v>42943</v>
      </c>
      <c r="C189" s="188"/>
      <c r="D189" s="189" t="s">
        <v>208</v>
      </c>
      <c r="E189" s="190" t="s">
        <v>591</v>
      </c>
      <c r="F189" s="191">
        <v>657.5</v>
      </c>
      <c r="G189" s="190"/>
      <c r="H189" s="190">
        <v>825</v>
      </c>
      <c r="I189" s="192">
        <v>820</v>
      </c>
      <c r="J189" s="193" t="s">
        <v>679</v>
      </c>
      <c r="K189" s="163">
        <f t="shared" si="45"/>
        <v>167.5</v>
      </c>
      <c r="L189" s="194">
        <f t="shared" si="46"/>
        <v>0.25475285171102663</v>
      </c>
      <c r="M189" s="190" t="s">
        <v>594</v>
      </c>
      <c r="N189" s="195">
        <v>43090</v>
      </c>
      <c r="O189" s="1"/>
      <c r="P189" s="1"/>
      <c r="Q189" s="246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6">
        <v>94</v>
      </c>
      <c r="B190" s="157">
        <v>42964</v>
      </c>
      <c r="C190" s="157"/>
      <c r="D190" s="158" t="s">
        <v>383</v>
      </c>
      <c r="E190" s="159" t="s">
        <v>591</v>
      </c>
      <c r="F190" s="160">
        <v>605</v>
      </c>
      <c r="G190" s="159"/>
      <c r="H190" s="159">
        <v>750</v>
      </c>
      <c r="I190" s="161">
        <v>750</v>
      </c>
      <c r="J190" s="162" t="s">
        <v>738</v>
      </c>
      <c r="K190" s="163">
        <f t="shared" si="45"/>
        <v>145</v>
      </c>
      <c r="L190" s="164">
        <f t="shared" si="46"/>
        <v>0.23966942148760331</v>
      </c>
      <c r="M190" s="159" t="s">
        <v>594</v>
      </c>
      <c r="N190" s="165">
        <v>43027</v>
      </c>
      <c r="O190" s="1"/>
      <c r="P190" s="1"/>
      <c r="Q190" s="246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6">
        <v>95</v>
      </c>
      <c r="B191" s="167">
        <v>42979</v>
      </c>
      <c r="C191" s="167"/>
      <c r="D191" s="175" t="s">
        <v>747</v>
      </c>
      <c r="E191" s="170" t="s">
        <v>591</v>
      </c>
      <c r="F191" s="170">
        <v>255</v>
      </c>
      <c r="G191" s="171"/>
      <c r="H191" s="171">
        <v>217.25</v>
      </c>
      <c r="I191" s="171">
        <v>320</v>
      </c>
      <c r="J191" s="172" t="s">
        <v>748</v>
      </c>
      <c r="K191" s="173">
        <f t="shared" si="45"/>
        <v>-37.75</v>
      </c>
      <c r="L191" s="176">
        <f t="shared" si="46"/>
        <v>-0.14803921568627451</v>
      </c>
      <c r="M191" s="170" t="s">
        <v>604</v>
      </c>
      <c r="N191" s="167">
        <v>43661</v>
      </c>
      <c r="O191" s="1"/>
      <c r="P191" s="1"/>
      <c r="Q191" s="246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6">
        <v>96</v>
      </c>
      <c r="B192" s="157">
        <v>42997</v>
      </c>
      <c r="C192" s="157"/>
      <c r="D192" s="158" t="s">
        <v>749</v>
      </c>
      <c r="E192" s="159" t="s">
        <v>591</v>
      </c>
      <c r="F192" s="160">
        <v>215</v>
      </c>
      <c r="G192" s="159"/>
      <c r="H192" s="159">
        <v>258</v>
      </c>
      <c r="I192" s="161">
        <v>258</v>
      </c>
      <c r="J192" s="162" t="s">
        <v>679</v>
      </c>
      <c r="K192" s="163">
        <f t="shared" si="45"/>
        <v>43</v>
      </c>
      <c r="L192" s="164">
        <f t="shared" si="46"/>
        <v>0.2</v>
      </c>
      <c r="M192" s="159" t="s">
        <v>594</v>
      </c>
      <c r="N192" s="165">
        <v>43040</v>
      </c>
      <c r="O192" s="1"/>
      <c r="P192" s="1"/>
      <c r="Q192" s="246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6">
        <v>97</v>
      </c>
      <c r="B193" s="157">
        <v>42997</v>
      </c>
      <c r="C193" s="157"/>
      <c r="D193" s="158" t="s">
        <v>749</v>
      </c>
      <c r="E193" s="159" t="s">
        <v>591</v>
      </c>
      <c r="F193" s="160">
        <v>215</v>
      </c>
      <c r="G193" s="159"/>
      <c r="H193" s="159">
        <v>258</v>
      </c>
      <c r="I193" s="161">
        <v>258</v>
      </c>
      <c r="J193" s="193" t="s">
        <v>679</v>
      </c>
      <c r="K193" s="163">
        <v>43</v>
      </c>
      <c r="L193" s="164">
        <v>0.2</v>
      </c>
      <c r="M193" s="159" t="s">
        <v>594</v>
      </c>
      <c r="N193" s="165">
        <v>43040</v>
      </c>
      <c r="O193" s="1"/>
      <c r="P193" s="1"/>
      <c r="Q193" s="246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7">
        <v>98</v>
      </c>
      <c r="B194" s="188">
        <v>42998</v>
      </c>
      <c r="C194" s="188"/>
      <c r="D194" s="189" t="s">
        <v>750</v>
      </c>
      <c r="E194" s="190" t="s">
        <v>591</v>
      </c>
      <c r="F194" s="160">
        <v>75</v>
      </c>
      <c r="G194" s="190"/>
      <c r="H194" s="190">
        <v>90</v>
      </c>
      <c r="I194" s="192">
        <v>90</v>
      </c>
      <c r="J194" s="162" t="s">
        <v>751</v>
      </c>
      <c r="K194" s="163">
        <f t="shared" ref="K194:K199" si="47">H194-F194</f>
        <v>15</v>
      </c>
      <c r="L194" s="164">
        <f t="shared" ref="L194:L199" si="48">K194/F194</f>
        <v>0.2</v>
      </c>
      <c r="M194" s="159" t="s">
        <v>594</v>
      </c>
      <c r="N194" s="165">
        <v>43019</v>
      </c>
      <c r="O194" s="1"/>
      <c r="P194" s="1"/>
      <c r="Q194" s="246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7">
        <v>99</v>
      </c>
      <c r="B195" s="188">
        <v>43011</v>
      </c>
      <c r="C195" s="188"/>
      <c r="D195" s="189" t="s">
        <v>752</v>
      </c>
      <c r="E195" s="190" t="s">
        <v>591</v>
      </c>
      <c r="F195" s="191">
        <v>315</v>
      </c>
      <c r="G195" s="190"/>
      <c r="H195" s="190">
        <v>392</v>
      </c>
      <c r="I195" s="192">
        <v>384</v>
      </c>
      <c r="J195" s="193" t="s">
        <v>753</v>
      </c>
      <c r="K195" s="163">
        <f t="shared" si="47"/>
        <v>77</v>
      </c>
      <c r="L195" s="194">
        <f t="shared" si="48"/>
        <v>0.24444444444444444</v>
      </c>
      <c r="M195" s="190" t="s">
        <v>594</v>
      </c>
      <c r="N195" s="195">
        <v>43017</v>
      </c>
      <c r="O195" s="1"/>
      <c r="P195" s="1"/>
      <c r="Q195" s="246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7">
        <v>100</v>
      </c>
      <c r="B196" s="188">
        <v>43013</v>
      </c>
      <c r="C196" s="188"/>
      <c r="D196" s="189" t="s">
        <v>468</v>
      </c>
      <c r="E196" s="190" t="s">
        <v>591</v>
      </c>
      <c r="F196" s="191">
        <v>145</v>
      </c>
      <c r="G196" s="190"/>
      <c r="H196" s="190">
        <v>179</v>
      </c>
      <c r="I196" s="192">
        <v>180</v>
      </c>
      <c r="J196" s="193" t="s">
        <v>754</v>
      </c>
      <c r="K196" s="163">
        <f t="shared" si="47"/>
        <v>34</v>
      </c>
      <c r="L196" s="194">
        <f t="shared" si="48"/>
        <v>0.23448275862068965</v>
      </c>
      <c r="M196" s="190" t="s">
        <v>594</v>
      </c>
      <c r="N196" s="195">
        <v>43025</v>
      </c>
      <c r="O196" s="1"/>
      <c r="P196" s="1"/>
      <c r="Q196" s="246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7">
        <v>101</v>
      </c>
      <c r="B197" s="188">
        <v>43014</v>
      </c>
      <c r="C197" s="188"/>
      <c r="D197" s="189" t="s">
        <v>358</v>
      </c>
      <c r="E197" s="190" t="s">
        <v>591</v>
      </c>
      <c r="F197" s="191">
        <v>256</v>
      </c>
      <c r="G197" s="190"/>
      <c r="H197" s="190">
        <v>323</v>
      </c>
      <c r="I197" s="192">
        <v>320</v>
      </c>
      <c r="J197" s="193" t="s">
        <v>679</v>
      </c>
      <c r="K197" s="163">
        <f t="shared" si="47"/>
        <v>67</v>
      </c>
      <c r="L197" s="194">
        <f t="shared" si="48"/>
        <v>0.26171875</v>
      </c>
      <c r="M197" s="190" t="s">
        <v>594</v>
      </c>
      <c r="N197" s="195">
        <v>43067</v>
      </c>
      <c r="O197" s="1"/>
      <c r="P197" s="1"/>
      <c r="Q197" s="246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7">
        <v>102</v>
      </c>
      <c r="B198" s="188">
        <v>43017</v>
      </c>
      <c r="C198" s="188"/>
      <c r="D198" s="189" t="s">
        <v>372</v>
      </c>
      <c r="E198" s="190" t="s">
        <v>591</v>
      </c>
      <c r="F198" s="191">
        <v>137.5</v>
      </c>
      <c r="G198" s="190"/>
      <c r="H198" s="190">
        <v>184</v>
      </c>
      <c r="I198" s="192">
        <v>183</v>
      </c>
      <c r="J198" s="193" t="s">
        <v>755</v>
      </c>
      <c r="K198" s="163">
        <f t="shared" si="47"/>
        <v>46.5</v>
      </c>
      <c r="L198" s="194">
        <f t="shared" si="48"/>
        <v>0.33818181818181819</v>
      </c>
      <c r="M198" s="190" t="s">
        <v>594</v>
      </c>
      <c r="N198" s="195">
        <v>43108</v>
      </c>
      <c r="O198" s="1"/>
      <c r="P198" s="1"/>
      <c r="Q198" s="246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7">
        <v>103</v>
      </c>
      <c r="B199" s="188">
        <v>43018</v>
      </c>
      <c r="C199" s="188"/>
      <c r="D199" s="189" t="s">
        <v>756</v>
      </c>
      <c r="E199" s="190" t="s">
        <v>591</v>
      </c>
      <c r="F199" s="191">
        <v>125.5</v>
      </c>
      <c r="G199" s="190"/>
      <c r="H199" s="190">
        <v>158</v>
      </c>
      <c r="I199" s="192">
        <v>155</v>
      </c>
      <c r="J199" s="193" t="s">
        <v>757</v>
      </c>
      <c r="K199" s="163">
        <f t="shared" si="47"/>
        <v>32.5</v>
      </c>
      <c r="L199" s="194">
        <f t="shared" si="48"/>
        <v>0.25896414342629481</v>
      </c>
      <c r="M199" s="190" t="s">
        <v>594</v>
      </c>
      <c r="N199" s="195">
        <v>43067</v>
      </c>
      <c r="O199" s="1"/>
      <c r="P199" s="1"/>
      <c r="Q199" s="246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7">
        <v>104</v>
      </c>
      <c r="B200" s="188">
        <v>43018</v>
      </c>
      <c r="C200" s="188"/>
      <c r="D200" s="189" t="s">
        <v>758</v>
      </c>
      <c r="E200" s="190" t="s">
        <v>591</v>
      </c>
      <c r="F200" s="191">
        <v>895</v>
      </c>
      <c r="G200" s="190"/>
      <c r="H200" s="190">
        <v>1122.5</v>
      </c>
      <c r="I200" s="192">
        <v>1078</v>
      </c>
      <c r="J200" s="193" t="s">
        <v>759</v>
      </c>
      <c r="K200" s="163">
        <v>227.5</v>
      </c>
      <c r="L200" s="194">
        <v>0.25418994413407803</v>
      </c>
      <c r="M200" s="190" t="s">
        <v>594</v>
      </c>
      <c r="N200" s="195">
        <v>43117</v>
      </c>
      <c r="O200" s="1"/>
      <c r="P200" s="1"/>
      <c r="Q200" s="246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7">
        <v>105</v>
      </c>
      <c r="B201" s="188">
        <v>43020</v>
      </c>
      <c r="C201" s="188"/>
      <c r="D201" s="189" t="s">
        <v>367</v>
      </c>
      <c r="E201" s="190" t="s">
        <v>591</v>
      </c>
      <c r="F201" s="191">
        <v>525</v>
      </c>
      <c r="G201" s="190"/>
      <c r="H201" s="190">
        <v>629</v>
      </c>
      <c r="I201" s="192">
        <v>629</v>
      </c>
      <c r="J201" s="193" t="s">
        <v>679</v>
      </c>
      <c r="K201" s="163">
        <v>104</v>
      </c>
      <c r="L201" s="194">
        <v>0.19809523809523799</v>
      </c>
      <c r="M201" s="190" t="s">
        <v>594</v>
      </c>
      <c r="N201" s="195">
        <v>43119</v>
      </c>
      <c r="O201" s="1"/>
      <c r="P201" s="1"/>
      <c r="Q201" s="246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7">
        <v>106</v>
      </c>
      <c r="B202" s="188">
        <v>43046</v>
      </c>
      <c r="C202" s="188"/>
      <c r="D202" s="189" t="s">
        <v>408</v>
      </c>
      <c r="E202" s="190" t="s">
        <v>591</v>
      </c>
      <c r="F202" s="191">
        <v>740</v>
      </c>
      <c r="G202" s="190"/>
      <c r="H202" s="190">
        <v>892.5</v>
      </c>
      <c r="I202" s="192">
        <v>900</v>
      </c>
      <c r="J202" s="193" t="s">
        <v>760</v>
      </c>
      <c r="K202" s="163">
        <f t="shared" ref="K202:K204" si="49">H202-F202</f>
        <v>152.5</v>
      </c>
      <c r="L202" s="194">
        <f t="shared" ref="L202:L204" si="50">K202/F202</f>
        <v>0.20608108108108109</v>
      </c>
      <c r="M202" s="190" t="s">
        <v>594</v>
      </c>
      <c r="N202" s="195">
        <v>43052</v>
      </c>
      <c r="O202" s="1"/>
      <c r="P202" s="1"/>
      <c r="Q202" s="246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6">
        <v>107</v>
      </c>
      <c r="B203" s="157">
        <v>43073</v>
      </c>
      <c r="C203" s="157"/>
      <c r="D203" s="158" t="s">
        <v>761</v>
      </c>
      <c r="E203" s="159" t="s">
        <v>591</v>
      </c>
      <c r="F203" s="160">
        <v>118.5</v>
      </c>
      <c r="G203" s="159"/>
      <c r="H203" s="159">
        <v>143.5</v>
      </c>
      <c r="I203" s="161">
        <v>145</v>
      </c>
      <c r="J203" s="162" t="s">
        <v>762</v>
      </c>
      <c r="K203" s="163">
        <f t="shared" si="49"/>
        <v>25</v>
      </c>
      <c r="L203" s="164">
        <f t="shared" si="50"/>
        <v>0.2109704641350211</v>
      </c>
      <c r="M203" s="159" t="s">
        <v>594</v>
      </c>
      <c r="N203" s="165">
        <v>43097</v>
      </c>
      <c r="O203" s="1"/>
      <c r="P203" s="1"/>
      <c r="Q203" s="246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66">
        <v>108</v>
      </c>
      <c r="B204" s="167">
        <v>43090</v>
      </c>
      <c r="C204" s="167"/>
      <c r="D204" s="168" t="s">
        <v>440</v>
      </c>
      <c r="E204" s="169" t="s">
        <v>591</v>
      </c>
      <c r="F204" s="170">
        <v>715</v>
      </c>
      <c r="G204" s="170"/>
      <c r="H204" s="171">
        <v>500</v>
      </c>
      <c r="I204" s="171">
        <v>872</v>
      </c>
      <c r="J204" s="172" t="s">
        <v>763</v>
      </c>
      <c r="K204" s="173">
        <f t="shared" si="49"/>
        <v>-215</v>
      </c>
      <c r="L204" s="174">
        <f t="shared" si="50"/>
        <v>-0.30069930069930068</v>
      </c>
      <c r="M204" s="170" t="s">
        <v>604</v>
      </c>
      <c r="N204" s="167">
        <v>43670</v>
      </c>
      <c r="O204" s="1"/>
      <c r="P204" s="1"/>
      <c r="Q204" s="246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6">
        <v>109</v>
      </c>
      <c r="B205" s="157">
        <v>43098</v>
      </c>
      <c r="C205" s="157"/>
      <c r="D205" s="158" t="s">
        <v>752</v>
      </c>
      <c r="E205" s="159" t="s">
        <v>591</v>
      </c>
      <c r="F205" s="160">
        <v>435</v>
      </c>
      <c r="G205" s="159"/>
      <c r="H205" s="159">
        <v>542.5</v>
      </c>
      <c r="I205" s="161">
        <v>539</v>
      </c>
      <c r="J205" s="162" t="s">
        <v>679</v>
      </c>
      <c r="K205" s="163">
        <v>107.5</v>
      </c>
      <c r="L205" s="164">
        <v>0.247126436781609</v>
      </c>
      <c r="M205" s="159" t="s">
        <v>594</v>
      </c>
      <c r="N205" s="165">
        <v>43206</v>
      </c>
      <c r="O205" s="1"/>
      <c r="P205" s="1"/>
      <c r="Q205" s="246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6">
        <v>110</v>
      </c>
      <c r="B206" s="157">
        <v>43098</v>
      </c>
      <c r="C206" s="157"/>
      <c r="D206" s="158" t="s">
        <v>560</v>
      </c>
      <c r="E206" s="159" t="s">
        <v>591</v>
      </c>
      <c r="F206" s="160">
        <v>885</v>
      </c>
      <c r="G206" s="159"/>
      <c r="H206" s="159">
        <v>1090</v>
      </c>
      <c r="I206" s="161">
        <v>1084</v>
      </c>
      <c r="J206" s="162" t="s">
        <v>679</v>
      </c>
      <c r="K206" s="163">
        <v>205</v>
      </c>
      <c r="L206" s="164">
        <v>0.23163841807909599</v>
      </c>
      <c r="M206" s="159" t="s">
        <v>594</v>
      </c>
      <c r="N206" s="165">
        <v>43213</v>
      </c>
      <c r="O206" s="1"/>
      <c r="P206" s="1"/>
      <c r="Q206" s="246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96">
        <v>111</v>
      </c>
      <c r="B207" s="197">
        <v>43192</v>
      </c>
      <c r="C207" s="197"/>
      <c r="D207" s="175" t="s">
        <v>764</v>
      </c>
      <c r="E207" s="170" t="s">
        <v>591</v>
      </c>
      <c r="F207" s="198">
        <v>478.5</v>
      </c>
      <c r="G207" s="170"/>
      <c r="H207" s="170">
        <v>442</v>
      </c>
      <c r="I207" s="171">
        <v>613</v>
      </c>
      <c r="J207" s="172" t="s">
        <v>765</v>
      </c>
      <c r="K207" s="173">
        <f t="shared" ref="K207:K210" si="51">H207-F207</f>
        <v>-36.5</v>
      </c>
      <c r="L207" s="174">
        <f t="shared" ref="L207:L210" si="52">K207/F207</f>
        <v>-7.6280041797283177E-2</v>
      </c>
      <c r="M207" s="170" t="s">
        <v>604</v>
      </c>
      <c r="N207" s="167">
        <v>43762</v>
      </c>
      <c r="O207" s="1"/>
      <c r="P207" s="1"/>
      <c r="Q207" s="246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6">
        <v>112</v>
      </c>
      <c r="B208" s="167">
        <v>43194</v>
      </c>
      <c r="C208" s="167"/>
      <c r="D208" s="168" t="s">
        <v>766</v>
      </c>
      <c r="E208" s="169" t="s">
        <v>591</v>
      </c>
      <c r="F208" s="170">
        <f>141.5-7.3</f>
        <v>134.19999999999999</v>
      </c>
      <c r="G208" s="170"/>
      <c r="H208" s="171">
        <v>77</v>
      </c>
      <c r="I208" s="171">
        <v>180</v>
      </c>
      <c r="J208" s="172" t="s">
        <v>767</v>
      </c>
      <c r="K208" s="173">
        <f t="shared" si="51"/>
        <v>-57.199999999999989</v>
      </c>
      <c r="L208" s="174">
        <f t="shared" si="52"/>
        <v>-0.42622950819672129</v>
      </c>
      <c r="M208" s="170" t="s">
        <v>604</v>
      </c>
      <c r="N208" s="167">
        <v>43522</v>
      </c>
      <c r="O208" s="1"/>
      <c r="P208" s="1"/>
      <c r="Q208" s="246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66">
        <v>113</v>
      </c>
      <c r="B209" s="167">
        <v>43209</v>
      </c>
      <c r="C209" s="167"/>
      <c r="D209" s="168" t="s">
        <v>768</v>
      </c>
      <c r="E209" s="169" t="s">
        <v>591</v>
      </c>
      <c r="F209" s="170">
        <v>430</v>
      </c>
      <c r="G209" s="170"/>
      <c r="H209" s="171">
        <v>220</v>
      </c>
      <c r="I209" s="171">
        <v>537</v>
      </c>
      <c r="J209" s="172" t="s">
        <v>769</v>
      </c>
      <c r="K209" s="173">
        <f t="shared" si="51"/>
        <v>-210</v>
      </c>
      <c r="L209" s="174">
        <f t="shared" si="52"/>
        <v>-0.48837209302325579</v>
      </c>
      <c r="M209" s="170" t="s">
        <v>604</v>
      </c>
      <c r="N209" s="167">
        <v>43252</v>
      </c>
      <c r="O209" s="1"/>
      <c r="P209" s="1"/>
      <c r="Q209" s="246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7">
        <v>114</v>
      </c>
      <c r="B210" s="188">
        <v>43220</v>
      </c>
      <c r="C210" s="188"/>
      <c r="D210" s="189" t="s">
        <v>770</v>
      </c>
      <c r="E210" s="190" t="s">
        <v>591</v>
      </c>
      <c r="F210" s="190">
        <v>153.5</v>
      </c>
      <c r="G210" s="190"/>
      <c r="H210" s="190">
        <v>196</v>
      </c>
      <c r="I210" s="192">
        <v>196</v>
      </c>
      <c r="J210" s="162" t="s">
        <v>771</v>
      </c>
      <c r="K210" s="163">
        <f t="shared" si="51"/>
        <v>42.5</v>
      </c>
      <c r="L210" s="164">
        <f t="shared" si="52"/>
        <v>0.27687296416938112</v>
      </c>
      <c r="M210" s="159" t="s">
        <v>594</v>
      </c>
      <c r="N210" s="165">
        <v>43605</v>
      </c>
      <c r="O210" s="1"/>
      <c r="P210" s="1"/>
      <c r="Q210" s="246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6">
        <v>115</v>
      </c>
      <c r="B211" s="167">
        <v>43306</v>
      </c>
      <c r="C211" s="167"/>
      <c r="D211" s="168" t="s">
        <v>739</v>
      </c>
      <c r="E211" s="169" t="s">
        <v>591</v>
      </c>
      <c r="F211" s="170">
        <v>27.5</v>
      </c>
      <c r="G211" s="170"/>
      <c r="H211" s="171">
        <v>13.1</v>
      </c>
      <c r="I211" s="171">
        <v>60</v>
      </c>
      <c r="J211" s="172" t="s">
        <v>772</v>
      </c>
      <c r="K211" s="173">
        <v>-14.4</v>
      </c>
      <c r="L211" s="174">
        <v>-0.52363636363636401</v>
      </c>
      <c r="M211" s="170" t="s">
        <v>604</v>
      </c>
      <c r="N211" s="167">
        <v>43138</v>
      </c>
      <c r="O211" s="1"/>
      <c r="P211" s="1"/>
      <c r="Q211" s="246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96">
        <v>116</v>
      </c>
      <c r="B212" s="197">
        <v>43318</v>
      </c>
      <c r="C212" s="197"/>
      <c r="D212" s="175" t="s">
        <v>773</v>
      </c>
      <c r="E212" s="170" t="s">
        <v>591</v>
      </c>
      <c r="F212" s="170">
        <v>148.5</v>
      </c>
      <c r="G212" s="170"/>
      <c r="H212" s="170">
        <v>102</v>
      </c>
      <c r="I212" s="171">
        <v>182</v>
      </c>
      <c r="J212" s="172" t="s">
        <v>774</v>
      </c>
      <c r="K212" s="173">
        <f>H212-F212</f>
        <v>-46.5</v>
      </c>
      <c r="L212" s="174">
        <f>K212/F212</f>
        <v>-0.31313131313131315</v>
      </c>
      <c r="M212" s="170" t="s">
        <v>604</v>
      </c>
      <c r="N212" s="167">
        <v>43661</v>
      </c>
      <c r="O212" s="1"/>
      <c r="P212" s="1"/>
      <c r="Q212" s="246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6">
        <v>117</v>
      </c>
      <c r="B213" s="157">
        <v>43335</v>
      </c>
      <c r="C213" s="157"/>
      <c r="D213" s="158" t="s">
        <v>775</v>
      </c>
      <c r="E213" s="159" t="s">
        <v>591</v>
      </c>
      <c r="F213" s="190">
        <v>285</v>
      </c>
      <c r="G213" s="159"/>
      <c r="H213" s="159">
        <v>355</v>
      </c>
      <c r="I213" s="161">
        <v>364</v>
      </c>
      <c r="J213" s="162" t="s">
        <v>776</v>
      </c>
      <c r="K213" s="163">
        <v>70</v>
      </c>
      <c r="L213" s="164">
        <v>0.24561403508771901</v>
      </c>
      <c r="M213" s="159" t="s">
        <v>594</v>
      </c>
      <c r="N213" s="165">
        <v>43455</v>
      </c>
      <c r="O213" s="1"/>
      <c r="P213" s="1"/>
      <c r="Q213" s="246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6">
        <v>118</v>
      </c>
      <c r="B214" s="157">
        <v>43341</v>
      </c>
      <c r="C214" s="157"/>
      <c r="D214" s="158" t="s">
        <v>398</v>
      </c>
      <c r="E214" s="159" t="s">
        <v>591</v>
      </c>
      <c r="F214" s="190">
        <v>525</v>
      </c>
      <c r="G214" s="159"/>
      <c r="H214" s="159">
        <v>585</v>
      </c>
      <c r="I214" s="161">
        <v>635</v>
      </c>
      <c r="J214" s="162" t="s">
        <v>777</v>
      </c>
      <c r="K214" s="163">
        <f t="shared" ref="K214:K265" si="53">H214-F214</f>
        <v>60</v>
      </c>
      <c r="L214" s="164">
        <f t="shared" ref="L214:L265" si="54">K214/F214</f>
        <v>0.11428571428571428</v>
      </c>
      <c r="M214" s="159" t="s">
        <v>594</v>
      </c>
      <c r="N214" s="165">
        <v>43662</v>
      </c>
      <c r="O214" s="1"/>
      <c r="P214" s="1"/>
      <c r="Q214" s="246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6">
        <v>119</v>
      </c>
      <c r="B215" s="157">
        <v>43395</v>
      </c>
      <c r="C215" s="157"/>
      <c r="D215" s="158" t="s">
        <v>383</v>
      </c>
      <c r="E215" s="159" t="s">
        <v>591</v>
      </c>
      <c r="F215" s="190">
        <v>475</v>
      </c>
      <c r="G215" s="159"/>
      <c r="H215" s="159">
        <v>574</v>
      </c>
      <c r="I215" s="161">
        <v>570</v>
      </c>
      <c r="J215" s="162" t="s">
        <v>679</v>
      </c>
      <c r="K215" s="163">
        <f t="shared" si="53"/>
        <v>99</v>
      </c>
      <c r="L215" s="164">
        <f t="shared" si="54"/>
        <v>0.20842105263157895</v>
      </c>
      <c r="M215" s="159" t="s">
        <v>594</v>
      </c>
      <c r="N215" s="165">
        <v>43403</v>
      </c>
      <c r="O215" s="1"/>
      <c r="P215" s="1"/>
      <c r="Q215" s="246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7">
        <v>120</v>
      </c>
      <c r="B216" s="188">
        <v>43397</v>
      </c>
      <c r="C216" s="188"/>
      <c r="D216" s="189" t="s">
        <v>778</v>
      </c>
      <c r="E216" s="190" t="s">
        <v>591</v>
      </c>
      <c r="F216" s="190">
        <v>707.5</v>
      </c>
      <c r="G216" s="190"/>
      <c r="H216" s="190">
        <v>872</v>
      </c>
      <c r="I216" s="192">
        <v>872</v>
      </c>
      <c r="J216" s="193" t="s">
        <v>679</v>
      </c>
      <c r="K216" s="163">
        <f t="shared" si="53"/>
        <v>164.5</v>
      </c>
      <c r="L216" s="194">
        <f t="shared" si="54"/>
        <v>0.23250883392226149</v>
      </c>
      <c r="M216" s="190" t="s">
        <v>594</v>
      </c>
      <c r="N216" s="195">
        <v>43482</v>
      </c>
      <c r="O216" s="1"/>
      <c r="P216" s="1"/>
      <c r="Q216" s="246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7">
        <v>121</v>
      </c>
      <c r="B217" s="188">
        <v>43398</v>
      </c>
      <c r="C217" s="188"/>
      <c r="D217" s="189" t="s">
        <v>779</v>
      </c>
      <c r="E217" s="190" t="s">
        <v>591</v>
      </c>
      <c r="F217" s="190">
        <v>162</v>
      </c>
      <c r="G217" s="190"/>
      <c r="H217" s="190">
        <v>204</v>
      </c>
      <c r="I217" s="192">
        <v>209</v>
      </c>
      <c r="J217" s="193" t="s">
        <v>780</v>
      </c>
      <c r="K217" s="163">
        <f t="shared" si="53"/>
        <v>42</v>
      </c>
      <c r="L217" s="194">
        <f t="shared" si="54"/>
        <v>0.25925925925925924</v>
      </c>
      <c r="M217" s="190" t="s">
        <v>594</v>
      </c>
      <c r="N217" s="195">
        <v>43539</v>
      </c>
      <c r="O217" s="1"/>
      <c r="P217" s="1"/>
      <c r="Q217" s="246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7">
        <v>122</v>
      </c>
      <c r="B218" s="188">
        <v>43399</v>
      </c>
      <c r="C218" s="188"/>
      <c r="D218" s="189" t="s">
        <v>488</v>
      </c>
      <c r="E218" s="190" t="s">
        <v>591</v>
      </c>
      <c r="F218" s="190">
        <v>240</v>
      </c>
      <c r="G218" s="190"/>
      <c r="H218" s="190">
        <v>297</v>
      </c>
      <c r="I218" s="192">
        <v>297</v>
      </c>
      <c r="J218" s="193" t="s">
        <v>679</v>
      </c>
      <c r="K218" s="199">
        <f t="shared" si="53"/>
        <v>57</v>
      </c>
      <c r="L218" s="194">
        <f t="shared" si="54"/>
        <v>0.23749999999999999</v>
      </c>
      <c r="M218" s="190" t="s">
        <v>594</v>
      </c>
      <c r="N218" s="195">
        <v>43417</v>
      </c>
      <c r="O218" s="1"/>
      <c r="P218" s="1"/>
      <c r="Q218" s="246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6">
        <v>123</v>
      </c>
      <c r="B219" s="157">
        <v>43439</v>
      </c>
      <c r="C219" s="157"/>
      <c r="D219" s="158" t="s">
        <v>781</v>
      </c>
      <c r="E219" s="159" t="s">
        <v>591</v>
      </c>
      <c r="F219" s="159">
        <v>202.5</v>
      </c>
      <c r="G219" s="159"/>
      <c r="H219" s="159">
        <v>255</v>
      </c>
      <c r="I219" s="161">
        <v>252</v>
      </c>
      <c r="J219" s="162" t="s">
        <v>679</v>
      </c>
      <c r="K219" s="163">
        <f t="shared" si="53"/>
        <v>52.5</v>
      </c>
      <c r="L219" s="164">
        <f t="shared" si="54"/>
        <v>0.25925925925925924</v>
      </c>
      <c r="M219" s="159" t="s">
        <v>594</v>
      </c>
      <c r="N219" s="165">
        <v>43542</v>
      </c>
      <c r="O219" s="1"/>
      <c r="P219" s="1"/>
      <c r="Q219" s="246"/>
      <c r="R219" s="1"/>
      <c r="S219" s="6" t="s">
        <v>782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7">
        <v>124</v>
      </c>
      <c r="B220" s="188">
        <v>43465</v>
      </c>
      <c r="C220" s="157"/>
      <c r="D220" s="189" t="s">
        <v>159</v>
      </c>
      <c r="E220" s="190" t="s">
        <v>591</v>
      </c>
      <c r="F220" s="190">
        <v>710</v>
      </c>
      <c r="G220" s="190"/>
      <c r="H220" s="190">
        <v>866</v>
      </c>
      <c r="I220" s="192">
        <v>866</v>
      </c>
      <c r="J220" s="193" t="s">
        <v>679</v>
      </c>
      <c r="K220" s="163">
        <f t="shared" si="53"/>
        <v>156</v>
      </c>
      <c r="L220" s="164">
        <f t="shared" si="54"/>
        <v>0.21971830985915494</v>
      </c>
      <c r="M220" s="159" t="s">
        <v>594</v>
      </c>
      <c r="N220" s="165">
        <v>43553</v>
      </c>
      <c r="O220" s="1"/>
      <c r="P220" s="1"/>
      <c r="Q220" s="246"/>
      <c r="R220" s="1"/>
      <c r="S220" s="6" t="s">
        <v>782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7">
        <v>125</v>
      </c>
      <c r="B221" s="188">
        <v>43522</v>
      </c>
      <c r="C221" s="188"/>
      <c r="D221" s="189" t="s">
        <v>174</v>
      </c>
      <c r="E221" s="190" t="s">
        <v>591</v>
      </c>
      <c r="F221" s="190">
        <v>337.25</v>
      </c>
      <c r="G221" s="190"/>
      <c r="H221" s="190">
        <v>398.5</v>
      </c>
      <c r="I221" s="192">
        <v>411</v>
      </c>
      <c r="J221" s="162" t="s">
        <v>783</v>
      </c>
      <c r="K221" s="163">
        <f t="shared" si="53"/>
        <v>61.25</v>
      </c>
      <c r="L221" s="164">
        <f t="shared" si="54"/>
        <v>0.1816160118606375</v>
      </c>
      <c r="M221" s="159" t="s">
        <v>594</v>
      </c>
      <c r="N221" s="165">
        <v>43760</v>
      </c>
      <c r="O221" s="1"/>
      <c r="P221" s="1"/>
      <c r="Q221" s="246"/>
      <c r="R221" s="1"/>
      <c r="S221" s="6" t="s">
        <v>782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200">
        <v>126</v>
      </c>
      <c r="B222" s="201">
        <v>43559</v>
      </c>
      <c r="C222" s="201"/>
      <c r="D222" s="202" t="s">
        <v>784</v>
      </c>
      <c r="E222" s="203" t="s">
        <v>591</v>
      </c>
      <c r="F222" s="203">
        <v>130</v>
      </c>
      <c r="G222" s="203"/>
      <c r="H222" s="203">
        <v>65</v>
      </c>
      <c r="I222" s="204">
        <v>158</v>
      </c>
      <c r="J222" s="172" t="s">
        <v>785</v>
      </c>
      <c r="K222" s="173">
        <f t="shared" si="53"/>
        <v>-65</v>
      </c>
      <c r="L222" s="174">
        <f t="shared" si="54"/>
        <v>-0.5</v>
      </c>
      <c r="M222" s="170" t="s">
        <v>604</v>
      </c>
      <c r="N222" s="167">
        <v>43726</v>
      </c>
      <c r="O222" s="1"/>
      <c r="P222" s="1"/>
      <c r="Q222" s="246"/>
      <c r="R222" s="1"/>
      <c r="S222" s="6" t="s">
        <v>786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7">
        <v>127</v>
      </c>
      <c r="B223" s="188">
        <v>43017</v>
      </c>
      <c r="C223" s="188"/>
      <c r="D223" s="189" t="s">
        <v>210</v>
      </c>
      <c r="E223" s="190" t="s">
        <v>591</v>
      </c>
      <c r="F223" s="190">
        <v>141.5</v>
      </c>
      <c r="G223" s="190"/>
      <c r="H223" s="190">
        <v>183.5</v>
      </c>
      <c r="I223" s="192">
        <v>210</v>
      </c>
      <c r="J223" s="162" t="s">
        <v>780</v>
      </c>
      <c r="K223" s="163">
        <f t="shared" si="53"/>
        <v>42</v>
      </c>
      <c r="L223" s="164">
        <f t="shared" si="54"/>
        <v>0.29681978798586572</v>
      </c>
      <c r="M223" s="159" t="s">
        <v>594</v>
      </c>
      <c r="N223" s="165">
        <v>43042</v>
      </c>
      <c r="O223" s="1"/>
      <c r="P223" s="1"/>
      <c r="Q223" s="246"/>
      <c r="R223" s="1"/>
      <c r="S223" s="6" t="s">
        <v>786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200">
        <v>128</v>
      </c>
      <c r="B224" s="201">
        <v>43074</v>
      </c>
      <c r="C224" s="201"/>
      <c r="D224" s="202" t="s">
        <v>787</v>
      </c>
      <c r="E224" s="203" t="s">
        <v>591</v>
      </c>
      <c r="F224" s="198">
        <v>172</v>
      </c>
      <c r="G224" s="203"/>
      <c r="H224" s="203">
        <v>155.25</v>
      </c>
      <c r="I224" s="204">
        <v>230</v>
      </c>
      <c r="J224" s="172" t="s">
        <v>788</v>
      </c>
      <c r="K224" s="173">
        <f t="shared" si="53"/>
        <v>-16.75</v>
      </c>
      <c r="L224" s="174">
        <f t="shared" si="54"/>
        <v>-9.7383720930232565E-2</v>
      </c>
      <c r="M224" s="170" t="s">
        <v>604</v>
      </c>
      <c r="N224" s="167">
        <v>43787</v>
      </c>
      <c r="O224" s="1"/>
      <c r="P224" s="1"/>
      <c r="Q224" s="246"/>
      <c r="R224" s="1"/>
      <c r="S224" s="6" t="s">
        <v>786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7">
        <v>129</v>
      </c>
      <c r="B225" s="188">
        <v>43398</v>
      </c>
      <c r="C225" s="188"/>
      <c r="D225" s="189" t="s">
        <v>120</v>
      </c>
      <c r="E225" s="190" t="s">
        <v>591</v>
      </c>
      <c r="F225" s="190">
        <v>698.5</v>
      </c>
      <c r="G225" s="190"/>
      <c r="H225" s="190">
        <v>890</v>
      </c>
      <c r="I225" s="192">
        <v>890</v>
      </c>
      <c r="J225" s="162" t="s">
        <v>789</v>
      </c>
      <c r="K225" s="163">
        <f t="shared" si="53"/>
        <v>191.5</v>
      </c>
      <c r="L225" s="164">
        <f t="shared" si="54"/>
        <v>0.27415891195418757</v>
      </c>
      <c r="M225" s="159" t="s">
        <v>594</v>
      </c>
      <c r="N225" s="165">
        <v>44328</v>
      </c>
      <c r="O225" s="1"/>
      <c r="P225" s="1"/>
      <c r="Q225" s="246"/>
      <c r="R225" s="1"/>
      <c r="S225" s="6" t="s">
        <v>782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7">
        <v>130</v>
      </c>
      <c r="B226" s="188">
        <v>42877</v>
      </c>
      <c r="C226" s="188"/>
      <c r="D226" s="189" t="s">
        <v>790</v>
      </c>
      <c r="E226" s="190" t="s">
        <v>591</v>
      </c>
      <c r="F226" s="190">
        <v>127.6</v>
      </c>
      <c r="G226" s="190"/>
      <c r="H226" s="190">
        <v>138</v>
      </c>
      <c r="I226" s="192">
        <v>190</v>
      </c>
      <c r="J226" s="162" t="s">
        <v>791</v>
      </c>
      <c r="K226" s="163">
        <f t="shared" si="53"/>
        <v>10.400000000000006</v>
      </c>
      <c r="L226" s="164">
        <f t="shared" si="54"/>
        <v>8.1504702194357417E-2</v>
      </c>
      <c r="M226" s="159" t="s">
        <v>594</v>
      </c>
      <c r="N226" s="165">
        <v>43774</v>
      </c>
      <c r="O226" s="1"/>
      <c r="P226" s="1"/>
      <c r="Q226" s="246"/>
      <c r="R226" s="1"/>
      <c r="S226" s="6" t="s">
        <v>786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7">
        <v>131</v>
      </c>
      <c r="B227" s="188">
        <v>43158</v>
      </c>
      <c r="C227" s="188"/>
      <c r="D227" s="189" t="s">
        <v>792</v>
      </c>
      <c r="E227" s="190" t="s">
        <v>591</v>
      </c>
      <c r="F227" s="190">
        <v>317</v>
      </c>
      <c r="G227" s="190"/>
      <c r="H227" s="190">
        <v>382.5</v>
      </c>
      <c r="I227" s="192">
        <v>398</v>
      </c>
      <c r="J227" s="162" t="s">
        <v>793</v>
      </c>
      <c r="K227" s="163">
        <f t="shared" si="53"/>
        <v>65.5</v>
      </c>
      <c r="L227" s="164">
        <f t="shared" si="54"/>
        <v>0.20662460567823343</v>
      </c>
      <c r="M227" s="159" t="s">
        <v>594</v>
      </c>
      <c r="N227" s="165">
        <v>44238</v>
      </c>
      <c r="O227" s="1"/>
      <c r="P227" s="1"/>
      <c r="Q227" s="246"/>
      <c r="R227" s="1"/>
      <c r="S227" s="6" t="s">
        <v>786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200">
        <v>132</v>
      </c>
      <c r="B228" s="201">
        <v>43164</v>
      </c>
      <c r="C228" s="201"/>
      <c r="D228" s="202" t="s">
        <v>166</v>
      </c>
      <c r="E228" s="203" t="s">
        <v>591</v>
      </c>
      <c r="F228" s="198">
        <f>510-14.4</f>
        <v>495.6</v>
      </c>
      <c r="G228" s="203"/>
      <c r="H228" s="203">
        <v>350</v>
      </c>
      <c r="I228" s="204">
        <v>672</v>
      </c>
      <c r="J228" s="172" t="s">
        <v>794</v>
      </c>
      <c r="K228" s="173">
        <f t="shared" si="53"/>
        <v>-145.60000000000002</v>
      </c>
      <c r="L228" s="174">
        <f t="shared" si="54"/>
        <v>-0.29378531073446329</v>
      </c>
      <c r="M228" s="170" t="s">
        <v>604</v>
      </c>
      <c r="N228" s="167">
        <v>43887</v>
      </c>
      <c r="O228" s="1"/>
      <c r="P228" s="1"/>
      <c r="Q228" s="246"/>
      <c r="R228" s="1"/>
      <c r="S228" s="6" t="s">
        <v>782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200">
        <v>133</v>
      </c>
      <c r="B229" s="201">
        <v>43237</v>
      </c>
      <c r="C229" s="201"/>
      <c r="D229" s="202" t="s">
        <v>795</v>
      </c>
      <c r="E229" s="203" t="s">
        <v>591</v>
      </c>
      <c r="F229" s="198">
        <v>230.3</v>
      </c>
      <c r="G229" s="203"/>
      <c r="H229" s="203">
        <v>102.5</v>
      </c>
      <c r="I229" s="204">
        <v>348</v>
      </c>
      <c r="J229" s="172" t="s">
        <v>796</v>
      </c>
      <c r="K229" s="173">
        <f t="shared" si="53"/>
        <v>-127.80000000000001</v>
      </c>
      <c r="L229" s="174">
        <f t="shared" si="54"/>
        <v>-0.55492835432045162</v>
      </c>
      <c r="M229" s="170" t="s">
        <v>604</v>
      </c>
      <c r="N229" s="167">
        <v>43896</v>
      </c>
      <c r="O229" s="1"/>
      <c r="P229" s="1"/>
      <c r="Q229" s="246"/>
      <c r="R229" s="1"/>
      <c r="S229" s="6" t="s">
        <v>782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7">
        <v>134</v>
      </c>
      <c r="B230" s="188">
        <v>43258</v>
      </c>
      <c r="C230" s="188"/>
      <c r="D230" s="189" t="s">
        <v>444</v>
      </c>
      <c r="E230" s="190" t="s">
        <v>591</v>
      </c>
      <c r="F230" s="190">
        <f>342.5-5.1</f>
        <v>337.4</v>
      </c>
      <c r="G230" s="190"/>
      <c r="H230" s="190">
        <v>412.5</v>
      </c>
      <c r="I230" s="192">
        <v>439</v>
      </c>
      <c r="J230" s="162" t="s">
        <v>797</v>
      </c>
      <c r="K230" s="163">
        <f t="shared" si="53"/>
        <v>75.100000000000023</v>
      </c>
      <c r="L230" s="164">
        <f t="shared" si="54"/>
        <v>0.22258446947243635</v>
      </c>
      <c r="M230" s="159" t="s">
        <v>594</v>
      </c>
      <c r="N230" s="165">
        <v>44230</v>
      </c>
      <c r="O230" s="1"/>
      <c r="P230" s="1"/>
      <c r="Q230" s="246"/>
      <c r="R230" s="1"/>
      <c r="S230" s="6" t="s">
        <v>786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1">
        <v>135</v>
      </c>
      <c r="B231" s="180">
        <v>43285</v>
      </c>
      <c r="C231" s="180"/>
      <c r="D231" s="181" t="s">
        <v>58</v>
      </c>
      <c r="E231" s="182" t="s">
        <v>591</v>
      </c>
      <c r="F231" s="182">
        <f>127.5-5.53</f>
        <v>121.97</v>
      </c>
      <c r="G231" s="183"/>
      <c r="H231" s="183">
        <v>122.5</v>
      </c>
      <c r="I231" s="183">
        <v>170</v>
      </c>
      <c r="J231" s="184" t="s">
        <v>798</v>
      </c>
      <c r="K231" s="185">
        <f t="shared" si="53"/>
        <v>0.53000000000000114</v>
      </c>
      <c r="L231" s="186">
        <f t="shared" si="54"/>
        <v>4.3453308190538747E-3</v>
      </c>
      <c r="M231" s="182" t="s">
        <v>612</v>
      </c>
      <c r="N231" s="180">
        <v>44431</v>
      </c>
      <c r="O231" s="1"/>
      <c r="P231" s="1"/>
      <c r="Q231" s="246"/>
      <c r="R231" s="1"/>
      <c r="S231" s="6" t="s">
        <v>782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200">
        <v>136</v>
      </c>
      <c r="B232" s="201">
        <v>43294</v>
      </c>
      <c r="C232" s="201"/>
      <c r="D232" s="202" t="s">
        <v>799</v>
      </c>
      <c r="E232" s="203" t="s">
        <v>591</v>
      </c>
      <c r="F232" s="198">
        <v>46.5</v>
      </c>
      <c r="G232" s="203"/>
      <c r="H232" s="203">
        <v>17</v>
      </c>
      <c r="I232" s="204">
        <v>59</v>
      </c>
      <c r="J232" s="172" t="s">
        <v>800</v>
      </c>
      <c r="K232" s="173">
        <f t="shared" si="53"/>
        <v>-29.5</v>
      </c>
      <c r="L232" s="174">
        <f t="shared" si="54"/>
        <v>-0.63440860215053763</v>
      </c>
      <c r="M232" s="170" t="s">
        <v>604</v>
      </c>
      <c r="N232" s="167">
        <v>43887</v>
      </c>
      <c r="O232" s="1"/>
      <c r="P232" s="1"/>
      <c r="Q232" s="246"/>
      <c r="R232" s="1"/>
      <c r="S232" s="6" t="s">
        <v>782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7">
        <v>137</v>
      </c>
      <c r="B233" s="188">
        <v>43396</v>
      </c>
      <c r="C233" s="188"/>
      <c r="D233" s="189" t="s">
        <v>427</v>
      </c>
      <c r="E233" s="190" t="s">
        <v>591</v>
      </c>
      <c r="F233" s="190">
        <v>156.5</v>
      </c>
      <c r="G233" s="190"/>
      <c r="H233" s="190">
        <v>207.5</v>
      </c>
      <c r="I233" s="192">
        <v>191</v>
      </c>
      <c r="J233" s="162" t="s">
        <v>679</v>
      </c>
      <c r="K233" s="163">
        <f t="shared" si="53"/>
        <v>51</v>
      </c>
      <c r="L233" s="164">
        <f t="shared" si="54"/>
        <v>0.32587859424920129</v>
      </c>
      <c r="M233" s="159" t="s">
        <v>594</v>
      </c>
      <c r="N233" s="165">
        <v>44369</v>
      </c>
      <c r="O233" s="1"/>
      <c r="P233" s="1"/>
      <c r="Q233" s="246"/>
      <c r="R233" s="1"/>
      <c r="S233" s="6" t="s">
        <v>782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7">
        <v>138</v>
      </c>
      <c r="B234" s="188">
        <v>43439</v>
      </c>
      <c r="C234" s="188"/>
      <c r="D234" s="189" t="s">
        <v>346</v>
      </c>
      <c r="E234" s="190" t="s">
        <v>591</v>
      </c>
      <c r="F234" s="190">
        <v>259.5</v>
      </c>
      <c r="G234" s="190"/>
      <c r="H234" s="190">
        <v>320</v>
      </c>
      <c r="I234" s="192">
        <v>320</v>
      </c>
      <c r="J234" s="162" t="s">
        <v>679</v>
      </c>
      <c r="K234" s="163">
        <f t="shared" si="53"/>
        <v>60.5</v>
      </c>
      <c r="L234" s="164">
        <f t="shared" si="54"/>
        <v>0.23314065510597304</v>
      </c>
      <c r="M234" s="159" t="s">
        <v>594</v>
      </c>
      <c r="N234" s="165">
        <v>44323</v>
      </c>
      <c r="O234" s="1"/>
      <c r="P234" s="1"/>
      <c r="Q234" s="246"/>
      <c r="R234" s="1"/>
      <c r="S234" s="6" t="s">
        <v>782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200">
        <v>139</v>
      </c>
      <c r="B235" s="201">
        <v>43439</v>
      </c>
      <c r="C235" s="201"/>
      <c r="D235" s="202" t="s">
        <v>801</v>
      </c>
      <c r="E235" s="203" t="s">
        <v>591</v>
      </c>
      <c r="F235" s="203">
        <v>715</v>
      </c>
      <c r="G235" s="203"/>
      <c r="H235" s="203">
        <v>445</v>
      </c>
      <c r="I235" s="204">
        <v>840</v>
      </c>
      <c r="J235" s="172" t="s">
        <v>802</v>
      </c>
      <c r="K235" s="173">
        <f t="shared" si="53"/>
        <v>-270</v>
      </c>
      <c r="L235" s="174">
        <f t="shared" si="54"/>
        <v>-0.3776223776223776</v>
      </c>
      <c r="M235" s="170" t="s">
        <v>604</v>
      </c>
      <c r="N235" s="167">
        <v>43800</v>
      </c>
      <c r="O235" s="1"/>
      <c r="P235" s="1"/>
      <c r="Q235" s="246"/>
      <c r="R235" s="1"/>
      <c r="S235" s="6" t="s">
        <v>782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7">
        <v>140</v>
      </c>
      <c r="B236" s="188">
        <v>43469</v>
      </c>
      <c r="C236" s="188"/>
      <c r="D236" s="189" t="s">
        <v>180</v>
      </c>
      <c r="E236" s="190" t="s">
        <v>591</v>
      </c>
      <c r="F236" s="190">
        <v>875</v>
      </c>
      <c r="G236" s="190"/>
      <c r="H236" s="190">
        <v>1165</v>
      </c>
      <c r="I236" s="192">
        <v>1185</v>
      </c>
      <c r="J236" s="162" t="s">
        <v>803</v>
      </c>
      <c r="K236" s="163">
        <f t="shared" si="53"/>
        <v>290</v>
      </c>
      <c r="L236" s="164">
        <f t="shared" si="54"/>
        <v>0.33142857142857141</v>
      </c>
      <c r="M236" s="159" t="s">
        <v>594</v>
      </c>
      <c r="N236" s="165">
        <v>43847</v>
      </c>
      <c r="O236" s="1"/>
      <c r="P236" s="1"/>
      <c r="Q236" s="246"/>
      <c r="R236" s="1"/>
      <c r="S236" s="6" t="s">
        <v>782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7">
        <v>141</v>
      </c>
      <c r="B237" s="188">
        <v>43559</v>
      </c>
      <c r="C237" s="188"/>
      <c r="D237" s="189" t="s">
        <v>364</v>
      </c>
      <c r="E237" s="190" t="s">
        <v>591</v>
      </c>
      <c r="F237" s="190">
        <f>387-14.63</f>
        <v>372.37</v>
      </c>
      <c r="G237" s="190"/>
      <c r="H237" s="190">
        <v>490</v>
      </c>
      <c r="I237" s="192">
        <v>490</v>
      </c>
      <c r="J237" s="162" t="s">
        <v>679</v>
      </c>
      <c r="K237" s="163">
        <f t="shared" si="53"/>
        <v>117.63</v>
      </c>
      <c r="L237" s="164">
        <f t="shared" si="54"/>
        <v>0.31589548030185027</v>
      </c>
      <c r="M237" s="159" t="s">
        <v>594</v>
      </c>
      <c r="N237" s="165">
        <v>43850</v>
      </c>
      <c r="O237" s="1"/>
      <c r="P237" s="1"/>
      <c r="Q237" s="246"/>
      <c r="R237" s="1"/>
      <c r="S237" s="6" t="s">
        <v>782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200">
        <v>142</v>
      </c>
      <c r="B238" s="201">
        <v>43578</v>
      </c>
      <c r="C238" s="201"/>
      <c r="D238" s="202" t="s">
        <v>804</v>
      </c>
      <c r="E238" s="203" t="s">
        <v>603</v>
      </c>
      <c r="F238" s="203">
        <v>220</v>
      </c>
      <c r="G238" s="203"/>
      <c r="H238" s="203">
        <v>127.5</v>
      </c>
      <c r="I238" s="204">
        <v>284</v>
      </c>
      <c r="J238" s="172" t="s">
        <v>805</v>
      </c>
      <c r="K238" s="173">
        <f t="shared" si="53"/>
        <v>-92.5</v>
      </c>
      <c r="L238" s="174">
        <f t="shared" si="54"/>
        <v>-0.42045454545454547</v>
      </c>
      <c r="M238" s="170" t="s">
        <v>604</v>
      </c>
      <c r="N238" s="167">
        <v>43896</v>
      </c>
      <c r="O238" s="1"/>
      <c r="P238" s="1"/>
      <c r="Q238" s="246"/>
      <c r="R238" s="1"/>
      <c r="S238" s="6" t="s">
        <v>782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7">
        <v>143</v>
      </c>
      <c r="B239" s="188">
        <v>43622</v>
      </c>
      <c r="C239" s="188"/>
      <c r="D239" s="189" t="s">
        <v>489</v>
      </c>
      <c r="E239" s="190" t="s">
        <v>603</v>
      </c>
      <c r="F239" s="190">
        <v>332.8</v>
      </c>
      <c r="G239" s="190"/>
      <c r="H239" s="190">
        <v>405</v>
      </c>
      <c r="I239" s="192">
        <v>419</v>
      </c>
      <c r="J239" s="162" t="s">
        <v>806</v>
      </c>
      <c r="K239" s="163">
        <f t="shared" si="53"/>
        <v>72.199999999999989</v>
      </c>
      <c r="L239" s="164">
        <f t="shared" si="54"/>
        <v>0.21694711538461534</v>
      </c>
      <c r="M239" s="159" t="s">
        <v>594</v>
      </c>
      <c r="N239" s="165">
        <v>43860</v>
      </c>
      <c r="O239" s="1"/>
      <c r="P239" s="1"/>
      <c r="Q239" s="246"/>
      <c r="R239" s="1"/>
      <c r="S239" s="6" t="s">
        <v>786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144</v>
      </c>
      <c r="B240" s="180">
        <v>43641</v>
      </c>
      <c r="C240" s="180"/>
      <c r="D240" s="181" t="s">
        <v>172</v>
      </c>
      <c r="E240" s="182" t="s">
        <v>591</v>
      </c>
      <c r="F240" s="182">
        <v>386</v>
      </c>
      <c r="G240" s="183"/>
      <c r="H240" s="183">
        <v>395</v>
      </c>
      <c r="I240" s="183">
        <v>452</v>
      </c>
      <c r="J240" s="184" t="s">
        <v>807</v>
      </c>
      <c r="K240" s="185">
        <f t="shared" si="53"/>
        <v>9</v>
      </c>
      <c r="L240" s="186">
        <f t="shared" si="54"/>
        <v>2.3316062176165803E-2</v>
      </c>
      <c r="M240" s="182" t="s">
        <v>612</v>
      </c>
      <c r="N240" s="180">
        <v>43868</v>
      </c>
      <c r="O240" s="1"/>
      <c r="P240" s="1"/>
      <c r="Q240" s="246"/>
      <c r="R240" s="1"/>
      <c r="S240" s="6" t="s">
        <v>786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1">
        <v>145</v>
      </c>
      <c r="B241" s="180">
        <v>43707</v>
      </c>
      <c r="C241" s="180"/>
      <c r="D241" s="181" t="s">
        <v>146</v>
      </c>
      <c r="E241" s="182" t="s">
        <v>591</v>
      </c>
      <c r="F241" s="182">
        <v>137.5</v>
      </c>
      <c r="G241" s="183"/>
      <c r="H241" s="183">
        <v>138.5</v>
      </c>
      <c r="I241" s="183">
        <v>190</v>
      </c>
      <c r="J241" s="184" t="s">
        <v>808</v>
      </c>
      <c r="K241" s="185">
        <f t="shared" si="53"/>
        <v>1</v>
      </c>
      <c r="L241" s="186">
        <f t="shared" si="54"/>
        <v>7.2727272727272727E-3</v>
      </c>
      <c r="M241" s="182" t="s">
        <v>612</v>
      </c>
      <c r="N241" s="180">
        <v>44432</v>
      </c>
      <c r="O241" s="1"/>
      <c r="P241" s="1"/>
      <c r="Q241" s="246"/>
      <c r="R241" s="1"/>
      <c r="S241" s="6" t="s">
        <v>782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7">
        <v>146</v>
      </c>
      <c r="B242" s="188">
        <v>43731</v>
      </c>
      <c r="C242" s="188"/>
      <c r="D242" s="189" t="s">
        <v>437</v>
      </c>
      <c r="E242" s="190" t="s">
        <v>591</v>
      </c>
      <c r="F242" s="190">
        <v>235</v>
      </c>
      <c r="G242" s="190"/>
      <c r="H242" s="190">
        <v>295</v>
      </c>
      <c r="I242" s="192">
        <v>296</v>
      </c>
      <c r="J242" s="162" t="s">
        <v>809</v>
      </c>
      <c r="K242" s="163">
        <f t="shared" si="53"/>
        <v>60</v>
      </c>
      <c r="L242" s="164">
        <f t="shared" si="54"/>
        <v>0.25531914893617019</v>
      </c>
      <c r="M242" s="159" t="s">
        <v>594</v>
      </c>
      <c r="N242" s="165">
        <v>43844</v>
      </c>
      <c r="O242" s="1"/>
      <c r="P242" s="1"/>
      <c r="Q242" s="246"/>
      <c r="R242" s="1"/>
      <c r="S242" s="6" t="s">
        <v>786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7">
        <v>147</v>
      </c>
      <c r="B243" s="188">
        <v>43752</v>
      </c>
      <c r="C243" s="188"/>
      <c r="D243" s="189" t="s">
        <v>810</v>
      </c>
      <c r="E243" s="190" t="s">
        <v>591</v>
      </c>
      <c r="F243" s="190">
        <v>277.5</v>
      </c>
      <c r="G243" s="190"/>
      <c r="H243" s="190">
        <v>333</v>
      </c>
      <c r="I243" s="192">
        <v>333</v>
      </c>
      <c r="J243" s="162" t="s">
        <v>811</v>
      </c>
      <c r="K243" s="163">
        <f t="shared" si="53"/>
        <v>55.5</v>
      </c>
      <c r="L243" s="164">
        <f t="shared" si="54"/>
        <v>0.2</v>
      </c>
      <c r="M243" s="159" t="s">
        <v>594</v>
      </c>
      <c r="N243" s="165">
        <v>43846</v>
      </c>
      <c r="O243" s="1"/>
      <c r="P243" s="1"/>
      <c r="Q243" s="246"/>
      <c r="R243" s="1"/>
      <c r="S243" s="6" t="s">
        <v>782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7">
        <v>148</v>
      </c>
      <c r="B244" s="188">
        <v>43752</v>
      </c>
      <c r="C244" s="188"/>
      <c r="D244" s="189" t="s">
        <v>812</v>
      </c>
      <c r="E244" s="190" t="s">
        <v>591</v>
      </c>
      <c r="F244" s="190">
        <v>930</v>
      </c>
      <c r="G244" s="190"/>
      <c r="H244" s="190">
        <v>1165</v>
      </c>
      <c r="I244" s="192">
        <v>1200</v>
      </c>
      <c r="J244" s="162" t="s">
        <v>813</v>
      </c>
      <c r="K244" s="163">
        <f t="shared" si="53"/>
        <v>235</v>
      </c>
      <c r="L244" s="164">
        <f t="shared" si="54"/>
        <v>0.25268817204301075</v>
      </c>
      <c r="M244" s="159" t="s">
        <v>594</v>
      </c>
      <c r="N244" s="165">
        <v>43847</v>
      </c>
      <c r="O244" s="1"/>
      <c r="P244" s="1"/>
      <c r="Q244" s="246"/>
      <c r="R244" s="1"/>
      <c r="S244" s="6" t="s">
        <v>786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7">
        <v>149</v>
      </c>
      <c r="B245" s="188">
        <v>43753</v>
      </c>
      <c r="C245" s="188"/>
      <c r="D245" s="189" t="s">
        <v>814</v>
      </c>
      <c r="E245" s="190" t="s">
        <v>591</v>
      </c>
      <c r="F245" s="160">
        <v>111</v>
      </c>
      <c r="G245" s="190"/>
      <c r="H245" s="190">
        <v>141</v>
      </c>
      <c r="I245" s="192">
        <v>141</v>
      </c>
      <c r="J245" s="162" t="s">
        <v>815</v>
      </c>
      <c r="K245" s="163">
        <f t="shared" si="53"/>
        <v>30</v>
      </c>
      <c r="L245" s="164">
        <f t="shared" si="54"/>
        <v>0.27027027027027029</v>
      </c>
      <c r="M245" s="159" t="s">
        <v>594</v>
      </c>
      <c r="N245" s="165">
        <v>44328</v>
      </c>
      <c r="O245" s="1"/>
      <c r="P245" s="1"/>
      <c r="Q245" s="246"/>
      <c r="R245" s="1"/>
      <c r="S245" s="6" t="s">
        <v>786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7">
        <v>150</v>
      </c>
      <c r="B246" s="188">
        <v>43753</v>
      </c>
      <c r="C246" s="188"/>
      <c r="D246" s="189" t="s">
        <v>816</v>
      </c>
      <c r="E246" s="190" t="s">
        <v>591</v>
      </c>
      <c r="F246" s="160">
        <v>296</v>
      </c>
      <c r="G246" s="190"/>
      <c r="H246" s="190">
        <v>370</v>
      </c>
      <c r="I246" s="192">
        <v>370</v>
      </c>
      <c r="J246" s="162" t="s">
        <v>679</v>
      </c>
      <c r="K246" s="163">
        <f t="shared" si="53"/>
        <v>74</v>
      </c>
      <c r="L246" s="164">
        <f t="shared" si="54"/>
        <v>0.25</v>
      </c>
      <c r="M246" s="159" t="s">
        <v>594</v>
      </c>
      <c r="N246" s="165">
        <v>43853</v>
      </c>
      <c r="O246" s="1"/>
      <c r="P246" s="1"/>
      <c r="Q246" s="246"/>
      <c r="R246" s="1"/>
      <c r="S246" s="6" t="s">
        <v>786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7">
        <v>151</v>
      </c>
      <c r="B247" s="188">
        <v>43754</v>
      </c>
      <c r="C247" s="188"/>
      <c r="D247" s="189" t="s">
        <v>817</v>
      </c>
      <c r="E247" s="190" t="s">
        <v>591</v>
      </c>
      <c r="F247" s="160">
        <v>300</v>
      </c>
      <c r="G247" s="190"/>
      <c r="H247" s="190">
        <v>382.5</v>
      </c>
      <c r="I247" s="192">
        <v>344</v>
      </c>
      <c r="J247" s="162" t="s">
        <v>818</v>
      </c>
      <c r="K247" s="163">
        <f t="shared" si="53"/>
        <v>82.5</v>
      </c>
      <c r="L247" s="164">
        <f t="shared" si="54"/>
        <v>0.27500000000000002</v>
      </c>
      <c r="M247" s="159" t="s">
        <v>594</v>
      </c>
      <c r="N247" s="165">
        <v>44238</v>
      </c>
      <c r="O247" s="1"/>
      <c r="P247" s="1"/>
      <c r="Q247" s="246"/>
      <c r="R247" s="1"/>
      <c r="S247" s="6" t="s">
        <v>786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7">
        <v>152</v>
      </c>
      <c r="B248" s="188">
        <v>43832</v>
      </c>
      <c r="C248" s="188"/>
      <c r="D248" s="189" t="s">
        <v>819</v>
      </c>
      <c r="E248" s="190" t="s">
        <v>591</v>
      </c>
      <c r="F248" s="160">
        <v>495</v>
      </c>
      <c r="G248" s="190"/>
      <c r="H248" s="190">
        <v>595</v>
      </c>
      <c r="I248" s="192">
        <v>590</v>
      </c>
      <c r="J248" s="162" t="s">
        <v>615</v>
      </c>
      <c r="K248" s="163">
        <f t="shared" si="53"/>
        <v>100</v>
      </c>
      <c r="L248" s="164">
        <f t="shared" si="54"/>
        <v>0.20202020202020202</v>
      </c>
      <c r="M248" s="159" t="s">
        <v>594</v>
      </c>
      <c r="N248" s="165">
        <v>44589</v>
      </c>
      <c r="O248" s="1"/>
      <c r="P248" s="1"/>
      <c r="Q248" s="246"/>
      <c r="R248" s="1"/>
      <c r="S248" s="6" t="s">
        <v>786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7">
        <v>153</v>
      </c>
      <c r="B249" s="188">
        <v>43966</v>
      </c>
      <c r="C249" s="188"/>
      <c r="D249" s="189" t="s">
        <v>76</v>
      </c>
      <c r="E249" s="190" t="s">
        <v>591</v>
      </c>
      <c r="F249" s="160">
        <v>67.5</v>
      </c>
      <c r="G249" s="190"/>
      <c r="H249" s="190">
        <v>86</v>
      </c>
      <c r="I249" s="192">
        <v>86</v>
      </c>
      <c r="J249" s="162" t="s">
        <v>820</v>
      </c>
      <c r="K249" s="163">
        <f t="shared" si="53"/>
        <v>18.5</v>
      </c>
      <c r="L249" s="164">
        <f t="shared" si="54"/>
        <v>0.27407407407407408</v>
      </c>
      <c r="M249" s="159" t="s">
        <v>594</v>
      </c>
      <c r="N249" s="165">
        <v>44008</v>
      </c>
      <c r="O249" s="1"/>
      <c r="P249" s="1"/>
      <c r="Q249" s="246"/>
      <c r="R249" s="1"/>
      <c r="S249" s="6" t="s">
        <v>786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7">
        <v>154</v>
      </c>
      <c r="B250" s="188">
        <v>44035</v>
      </c>
      <c r="C250" s="188"/>
      <c r="D250" s="189" t="s">
        <v>488</v>
      </c>
      <c r="E250" s="190" t="s">
        <v>591</v>
      </c>
      <c r="F250" s="160">
        <v>231</v>
      </c>
      <c r="G250" s="190"/>
      <c r="H250" s="190">
        <v>281</v>
      </c>
      <c r="I250" s="192">
        <v>281</v>
      </c>
      <c r="J250" s="162" t="s">
        <v>679</v>
      </c>
      <c r="K250" s="163">
        <f t="shared" si="53"/>
        <v>50</v>
      </c>
      <c r="L250" s="164">
        <f t="shared" si="54"/>
        <v>0.21645021645021645</v>
      </c>
      <c r="M250" s="159" t="s">
        <v>594</v>
      </c>
      <c r="N250" s="165">
        <v>44358</v>
      </c>
      <c r="O250" s="1"/>
      <c r="P250" s="1"/>
      <c r="Q250" s="246"/>
      <c r="R250" s="1"/>
      <c r="S250" s="6" t="s">
        <v>786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7">
        <v>155</v>
      </c>
      <c r="B251" s="188">
        <v>44092</v>
      </c>
      <c r="C251" s="188"/>
      <c r="D251" s="189" t="s">
        <v>144</v>
      </c>
      <c r="E251" s="190" t="s">
        <v>591</v>
      </c>
      <c r="F251" s="190">
        <v>206</v>
      </c>
      <c r="G251" s="190"/>
      <c r="H251" s="190">
        <v>248</v>
      </c>
      <c r="I251" s="192">
        <v>248</v>
      </c>
      <c r="J251" s="162" t="s">
        <v>679</v>
      </c>
      <c r="K251" s="163">
        <f t="shared" si="53"/>
        <v>42</v>
      </c>
      <c r="L251" s="164">
        <f t="shared" si="54"/>
        <v>0.20388349514563106</v>
      </c>
      <c r="M251" s="159" t="s">
        <v>594</v>
      </c>
      <c r="N251" s="165">
        <v>44214</v>
      </c>
      <c r="O251" s="1"/>
      <c r="P251" s="1"/>
      <c r="Q251" s="246"/>
      <c r="R251" s="1"/>
      <c r="S251" s="6" t="s">
        <v>786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7">
        <v>156</v>
      </c>
      <c r="B252" s="188">
        <v>44140</v>
      </c>
      <c r="C252" s="188"/>
      <c r="D252" s="189" t="s">
        <v>144</v>
      </c>
      <c r="E252" s="190" t="s">
        <v>591</v>
      </c>
      <c r="F252" s="190">
        <v>182.5</v>
      </c>
      <c r="G252" s="190"/>
      <c r="H252" s="190">
        <v>248</v>
      </c>
      <c r="I252" s="192">
        <v>248</v>
      </c>
      <c r="J252" s="162" t="s">
        <v>679</v>
      </c>
      <c r="K252" s="163">
        <f t="shared" si="53"/>
        <v>65.5</v>
      </c>
      <c r="L252" s="164">
        <f t="shared" si="54"/>
        <v>0.35890410958904112</v>
      </c>
      <c r="M252" s="159" t="s">
        <v>594</v>
      </c>
      <c r="N252" s="165">
        <v>44214</v>
      </c>
      <c r="O252" s="1"/>
      <c r="P252" s="1"/>
      <c r="Q252" s="246"/>
      <c r="R252" s="1"/>
      <c r="S252" s="6" t="s">
        <v>786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7">
        <v>157</v>
      </c>
      <c r="B253" s="188">
        <v>44140</v>
      </c>
      <c r="C253" s="188"/>
      <c r="D253" s="189" t="s">
        <v>346</v>
      </c>
      <c r="E253" s="190" t="s">
        <v>591</v>
      </c>
      <c r="F253" s="190">
        <v>247.5</v>
      </c>
      <c r="G253" s="190"/>
      <c r="H253" s="190">
        <v>320</v>
      </c>
      <c r="I253" s="192">
        <v>320</v>
      </c>
      <c r="J253" s="162" t="s">
        <v>679</v>
      </c>
      <c r="K253" s="163">
        <f t="shared" si="53"/>
        <v>72.5</v>
      </c>
      <c r="L253" s="164">
        <f t="shared" si="54"/>
        <v>0.29292929292929293</v>
      </c>
      <c r="M253" s="159" t="s">
        <v>594</v>
      </c>
      <c r="N253" s="165">
        <v>44323</v>
      </c>
      <c r="O253" s="1"/>
      <c r="P253" s="1"/>
      <c r="Q253" s="246"/>
      <c r="R253" s="1"/>
      <c r="S253" s="6" t="s">
        <v>786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7">
        <v>158</v>
      </c>
      <c r="B254" s="188">
        <v>44140</v>
      </c>
      <c r="C254" s="188"/>
      <c r="D254" s="189" t="s">
        <v>203</v>
      </c>
      <c r="E254" s="190" t="s">
        <v>591</v>
      </c>
      <c r="F254" s="160">
        <v>925</v>
      </c>
      <c r="G254" s="190"/>
      <c r="H254" s="190">
        <v>1095</v>
      </c>
      <c r="I254" s="192">
        <v>1093</v>
      </c>
      <c r="J254" s="162" t="s">
        <v>821</v>
      </c>
      <c r="K254" s="163">
        <f t="shared" si="53"/>
        <v>170</v>
      </c>
      <c r="L254" s="164">
        <f t="shared" si="54"/>
        <v>0.18378378378378379</v>
      </c>
      <c r="M254" s="159" t="s">
        <v>594</v>
      </c>
      <c r="N254" s="165">
        <v>44201</v>
      </c>
      <c r="O254" s="1"/>
      <c r="P254" s="1"/>
      <c r="Q254" s="246"/>
      <c r="R254" s="1"/>
      <c r="S254" s="6" t="s">
        <v>786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7">
        <v>159</v>
      </c>
      <c r="B255" s="188">
        <v>44140</v>
      </c>
      <c r="C255" s="188"/>
      <c r="D255" s="189" t="s">
        <v>364</v>
      </c>
      <c r="E255" s="190" t="s">
        <v>591</v>
      </c>
      <c r="F255" s="160">
        <v>332.5</v>
      </c>
      <c r="G255" s="190"/>
      <c r="H255" s="190">
        <v>393</v>
      </c>
      <c r="I255" s="192">
        <v>406</v>
      </c>
      <c r="J255" s="162" t="s">
        <v>822</v>
      </c>
      <c r="K255" s="163">
        <f t="shared" si="53"/>
        <v>60.5</v>
      </c>
      <c r="L255" s="164">
        <f t="shared" si="54"/>
        <v>0.18195488721804512</v>
      </c>
      <c r="M255" s="159" t="s">
        <v>594</v>
      </c>
      <c r="N255" s="165">
        <v>44256</v>
      </c>
      <c r="O255" s="1"/>
      <c r="P255" s="1"/>
      <c r="Q255" s="246"/>
      <c r="R255" s="1"/>
      <c r="S255" s="6" t="s">
        <v>786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7">
        <v>160</v>
      </c>
      <c r="B256" s="188">
        <v>44141</v>
      </c>
      <c r="C256" s="188"/>
      <c r="D256" s="189" t="s">
        <v>488</v>
      </c>
      <c r="E256" s="190" t="s">
        <v>591</v>
      </c>
      <c r="F256" s="160">
        <v>231</v>
      </c>
      <c r="G256" s="190"/>
      <c r="H256" s="190">
        <v>281</v>
      </c>
      <c r="I256" s="192">
        <v>281</v>
      </c>
      <c r="J256" s="162" t="s">
        <v>679</v>
      </c>
      <c r="K256" s="163">
        <f t="shared" si="53"/>
        <v>50</v>
      </c>
      <c r="L256" s="164">
        <f t="shared" si="54"/>
        <v>0.21645021645021645</v>
      </c>
      <c r="M256" s="159" t="s">
        <v>594</v>
      </c>
      <c r="N256" s="165">
        <v>44358</v>
      </c>
      <c r="O256" s="1"/>
      <c r="P256" s="1"/>
      <c r="Q256" s="246"/>
      <c r="R256" s="1"/>
      <c r="S256" s="6" t="s">
        <v>786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7">
        <v>161</v>
      </c>
      <c r="B257" s="188">
        <v>44187</v>
      </c>
      <c r="C257" s="188"/>
      <c r="D257" s="189" t="s">
        <v>823</v>
      </c>
      <c r="E257" s="190" t="s">
        <v>591</v>
      </c>
      <c r="F257" s="160">
        <v>190</v>
      </c>
      <c r="G257" s="190"/>
      <c r="H257" s="190">
        <v>239</v>
      </c>
      <c r="I257" s="192">
        <v>239</v>
      </c>
      <c r="J257" s="162" t="s">
        <v>824</v>
      </c>
      <c r="K257" s="163">
        <f t="shared" si="53"/>
        <v>49</v>
      </c>
      <c r="L257" s="164">
        <f t="shared" si="54"/>
        <v>0.25789473684210529</v>
      </c>
      <c r="M257" s="159" t="s">
        <v>594</v>
      </c>
      <c r="N257" s="165">
        <v>44844</v>
      </c>
      <c r="O257" s="1"/>
      <c r="P257" s="1"/>
      <c r="Q257" s="246"/>
      <c r="R257" s="1"/>
      <c r="S257" s="6" t="s">
        <v>786</v>
      </c>
    </row>
    <row r="258" spans="1:27" ht="12.75" customHeight="1">
      <c r="A258" s="187">
        <v>162</v>
      </c>
      <c r="B258" s="188">
        <v>44258</v>
      </c>
      <c r="C258" s="188"/>
      <c r="D258" s="189" t="s">
        <v>819</v>
      </c>
      <c r="E258" s="190" t="s">
        <v>591</v>
      </c>
      <c r="F258" s="160">
        <v>495</v>
      </c>
      <c r="G258" s="190"/>
      <c r="H258" s="190">
        <v>595</v>
      </c>
      <c r="I258" s="192">
        <v>590</v>
      </c>
      <c r="J258" s="162" t="s">
        <v>615</v>
      </c>
      <c r="K258" s="163">
        <f t="shared" si="53"/>
        <v>100</v>
      </c>
      <c r="L258" s="164">
        <f t="shared" si="54"/>
        <v>0.20202020202020202</v>
      </c>
      <c r="M258" s="159" t="s">
        <v>594</v>
      </c>
      <c r="N258" s="165">
        <v>44589</v>
      </c>
      <c r="O258" s="1"/>
      <c r="P258" s="1"/>
      <c r="Q258" s="246"/>
      <c r="S258" s="6" t="s">
        <v>786</v>
      </c>
    </row>
    <row r="259" spans="1:27" ht="12.75" customHeight="1">
      <c r="A259" s="187">
        <v>163</v>
      </c>
      <c r="B259" s="188">
        <v>44274</v>
      </c>
      <c r="C259" s="188"/>
      <c r="D259" s="189" t="s">
        <v>364</v>
      </c>
      <c r="E259" s="190" t="s">
        <v>591</v>
      </c>
      <c r="F259" s="160">
        <v>355</v>
      </c>
      <c r="G259" s="190"/>
      <c r="H259" s="190">
        <v>422.5</v>
      </c>
      <c r="I259" s="192">
        <v>420</v>
      </c>
      <c r="J259" s="162" t="s">
        <v>825</v>
      </c>
      <c r="K259" s="163">
        <f t="shared" si="53"/>
        <v>67.5</v>
      </c>
      <c r="L259" s="164">
        <f t="shared" si="54"/>
        <v>0.19014084507042253</v>
      </c>
      <c r="M259" s="159" t="s">
        <v>594</v>
      </c>
      <c r="N259" s="165">
        <v>44361</v>
      </c>
      <c r="O259" s="1"/>
      <c r="S259" s="205" t="s">
        <v>786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7">
        <v>164</v>
      </c>
      <c r="B260" s="188">
        <v>44295</v>
      </c>
      <c r="C260" s="188"/>
      <c r="D260" s="189" t="s">
        <v>326</v>
      </c>
      <c r="E260" s="190" t="s">
        <v>591</v>
      </c>
      <c r="F260" s="160">
        <v>555</v>
      </c>
      <c r="G260" s="190"/>
      <c r="H260" s="190">
        <v>663</v>
      </c>
      <c r="I260" s="192">
        <v>663</v>
      </c>
      <c r="J260" s="162" t="s">
        <v>826</v>
      </c>
      <c r="K260" s="163">
        <f t="shared" si="53"/>
        <v>108</v>
      </c>
      <c r="L260" s="164">
        <f t="shared" si="54"/>
        <v>0.19459459459459461</v>
      </c>
      <c r="M260" s="159" t="s">
        <v>594</v>
      </c>
      <c r="N260" s="165">
        <v>44321</v>
      </c>
      <c r="O260" s="1"/>
      <c r="P260" s="1"/>
      <c r="Q260" s="246"/>
      <c r="R260" s="1"/>
      <c r="S260" s="205" t="s">
        <v>786</v>
      </c>
    </row>
    <row r="261" spans="1:27" ht="12.75" customHeight="1">
      <c r="A261" s="187">
        <v>165</v>
      </c>
      <c r="B261" s="188">
        <v>44308</v>
      </c>
      <c r="C261" s="188"/>
      <c r="D261" s="189" t="s">
        <v>790</v>
      </c>
      <c r="E261" s="190" t="s">
        <v>591</v>
      </c>
      <c r="F261" s="160">
        <v>126.5</v>
      </c>
      <c r="G261" s="190"/>
      <c r="H261" s="190">
        <v>155</v>
      </c>
      <c r="I261" s="192">
        <v>155</v>
      </c>
      <c r="J261" s="162" t="s">
        <v>679</v>
      </c>
      <c r="K261" s="163">
        <f t="shared" si="53"/>
        <v>28.5</v>
      </c>
      <c r="L261" s="164">
        <f t="shared" si="54"/>
        <v>0.22529644268774704</v>
      </c>
      <c r="M261" s="159" t="s">
        <v>594</v>
      </c>
      <c r="N261" s="165">
        <v>44362</v>
      </c>
      <c r="O261" s="1"/>
      <c r="S261" s="205" t="s">
        <v>786</v>
      </c>
    </row>
    <row r="262" spans="1:27" ht="12.75" customHeight="1">
      <c r="A262" s="166">
        <v>166</v>
      </c>
      <c r="B262" s="197">
        <v>44368</v>
      </c>
      <c r="C262" s="197"/>
      <c r="D262" s="168" t="s">
        <v>827</v>
      </c>
      <c r="E262" s="170" t="s">
        <v>591</v>
      </c>
      <c r="F262" s="198">
        <v>287.5</v>
      </c>
      <c r="G262" s="170"/>
      <c r="H262" s="170">
        <v>245</v>
      </c>
      <c r="I262" s="171">
        <v>344</v>
      </c>
      <c r="J262" s="172" t="s">
        <v>828</v>
      </c>
      <c r="K262" s="173">
        <f t="shared" si="53"/>
        <v>-42.5</v>
      </c>
      <c r="L262" s="174">
        <f t="shared" si="54"/>
        <v>-0.14782608695652175</v>
      </c>
      <c r="M262" s="170" t="s">
        <v>604</v>
      </c>
      <c r="N262" s="167">
        <v>44508</v>
      </c>
      <c r="O262" s="1"/>
      <c r="S262" s="205" t="s">
        <v>786</v>
      </c>
    </row>
    <row r="263" spans="1:27" ht="12.75" customHeight="1">
      <c r="A263" s="187">
        <v>167</v>
      </c>
      <c r="B263" s="188">
        <v>44368</v>
      </c>
      <c r="C263" s="188"/>
      <c r="D263" s="189" t="s">
        <v>488</v>
      </c>
      <c r="E263" s="190" t="s">
        <v>591</v>
      </c>
      <c r="F263" s="160">
        <v>241</v>
      </c>
      <c r="G263" s="190"/>
      <c r="H263" s="190">
        <v>298</v>
      </c>
      <c r="I263" s="192">
        <v>320</v>
      </c>
      <c r="J263" s="162" t="s">
        <v>679</v>
      </c>
      <c r="K263" s="163">
        <f t="shared" si="53"/>
        <v>57</v>
      </c>
      <c r="L263" s="164">
        <f t="shared" si="54"/>
        <v>0.23651452282157676</v>
      </c>
      <c r="M263" s="159" t="s">
        <v>594</v>
      </c>
      <c r="N263" s="165">
        <v>44802</v>
      </c>
      <c r="O263" s="37"/>
      <c r="S263" s="205" t="s">
        <v>786</v>
      </c>
    </row>
    <row r="264" spans="1:27" ht="12.75" customHeight="1">
      <c r="A264" s="187">
        <v>168</v>
      </c>
      <c r="B264" s="188">
        <v>44406</v>
      </c>
      <c r="C264" s="188"/>
      <c r="D264" s="189" t="s">
        <v>790</v>
      </c>
      <c r="E264" s="190" t="s">
        <v>591</v>
      </c>
      <c r="F264" s="160">
        <v>162.5</v>
      </c>
      <c r="G264" s="190"/>
      <c r="H264" s="190">
        <v>200</v>
      </c>
      <c r="I264" s="192">
        <v>200</v>
      </c>
      <c r="J264" s="162" t="s">
        <v>679</v>
      </c>
      <c r="K264" s="163">
        <f t="shared" si="53"/>
        <v>37.5</v>
      </c>
      <c r="L264" s="164">
        <f t="shared" si="54"/>
        <v>0.23076923076923078</v>
      </c>
      <c r="M264" s="159" t="s">
        <v>594</v>
      </c>
      <c r="N264" s="165">
        <v>44802</v>
      </c>
      <c r="O264" s="1"/>
      <c r="S264" s="205" t="s">
        <v>786</v>
      </c>
    </row>
    <row r="265" spans="1:27" ht="12.75" customHeight="1">
      <c r="A265" s="187">
        <v>169</v>
      </c>
      <c r="B265" s="188">
        <v>44462</v>
      </c>
      <c r="C265" s="188"/>
      <c r="D265" s="189" t="s">
        <v>445</v>
      </c>
      <c r="E265" s="190" t="s">
        <v>591</v>
      </c>
      <c r="F265" s="160">
        <v>1235</v>
      </c>
      <c r="G265" s="190"/>
      <c r="H265" s="190">
        <v>1505</v>
      </c>
      <c r="I265" s="192">
        <v>1500</v>
      </c>
      <c r="J265" s="162" t="s">
        <v>679</v>
      </c>
      <c r="K265" s="163">
        <f t="shared" si="53"/>
        <v>270</v>
      </c>
      <c r="L265" s="164">
        <f t="shared" si="54"/>
        <v>0.21862348178137653</v>
      </c>
      <c r="M265" s="159" t="s">
        <v>594</v>
      </c>
      <c r="N265" s="165">
        <v>44564</v>
      </c>
      <c r="O265" s="1"/>
      <c r="S265" s="205" t="s">
        <v>786</v>
      </c>
    </row>
    <row r="266" spans="1:27" ht="12.75" customHeight="1">
      <c r="A266" s="206">
        <v>170</v>
      </c>
      <c r="B266" s="207">
        <v>44480</v>
      </c>
      <c r="C266" s="207"/>
      <c r="D266" s="208" t="s">
        <v>829</v>
      </c>
      <c r="E266" s="209" t="s">
        <v>591</v>
      </c>
      <c r="F266" s="55">
        <v>58.75</v>
      </c>
      <c r="G266" s="209"/>
      <c r="H266" s="210"/>
      <c r="I266" s="51"/>
      <c r="J266" s="211" t="s">
        <v>592</v>
      </c>
      <c r="K266" s="206"/>
      <c r="L266" s="207"/>
      <c r="M266" s="207"/>
      <c r="N266" s="208"/>
      <c r="O266" s="37"/>
      <c r="S266" s="205" t="s">
        <v>786</v>
      </c>
    </row>
    <row r="267" spans="1:27" ht="12.75" customHeight="1">
      <c r="A267" s="212">
        <v>171</v>
      </c>
      <c r="B267" s="213">
        <v>44481</v>
      </c>
      <c r="C267" s="213"/>
      <c r="D267" s="214" t="s">
        <v>278</v>
      </c>
      <c r="E267" s="51" t="s">
        <v>591</v>
      </c>
      <c r="F267" s="215" t="s">
        <v>830</v>
      </c>
      <c r="G267" s="51"/>
      <c r="H267" s="51"/>
      <c r="I267" s="51">
        <v>380</v>
      </c>
      <c r="J267" s="216" t="s">
        <v>592</v>
      </c>
      <c r="K267" s="212"/>
      <c r="L267" s="213"/>
      <c r="M267" s="213"/>
      <c r="N267" s="214"/>
      <c r="O267" s="37"/>
      <c r="S267" s="205" t="s">
        <v>786</v>
      </c>
    </row>
    <row r="268" spans="1:27" ht="12.75" customHeight="1">
      <c r="A268" s="187">
        <v>172</v>
      </c>
      <c r="B268" s="188">
        <v>44481</v>
      </c>
      <c r="C268" s="188"/>
      <c r="D268" s="189" t="s">
        <v>831</v>
      </c>
      <c r="E268" s="190" t="s">
        <v>591</v>
      </c>
      <c r="F268" s="160">
        <v>45.5</v>
      </c>
      <c r="G268" s="190"/>
      <c r="H268" s="190">
        <v>56.5</v>
      </c>
      <c r="I268" s="192">
        <v>56</v>
      </c>
      <c r="J268" s="162" t="s">
        <v>679</v>
      </c>
      <c r="K268" s="163">
        <f t="shared" ref="K268:K269" si="55">H268-F268</f>
        <v>11</v>
      </c>
      <c r="L268" s="164">
        <f t="shared" ref="L268:L269" si="56">K268/F268</f>
        <v>0.24175824175824176</v>
      </c>
      <c r="M268" s="159" t="s">
        <v>594</v>
      </c>
      <c r="N268" s="165">
        <v>44881</v>
      </c>
      <c r="O268" s="37"/>
      <c r="S268" s="205"/>
    </row>
    <row r="269" spans="1:27" ht="12.75" customHeight="1">
      <c r="A269" s="187">
        <v>173</v>
      </c>
      <c r="B269" s="188">
        <v>44551</v>
      </c>
      <c r="C269" s="188"/>
      <c r="D269" s="189" t="s">
        <v>131</v>
      </c>
      <c r="E269" s="190" t="s">
        <v>591</v>
      </c>
      <c r="F269" s="160">
        <v>2300</v>
      </c>
      <c r="G269" s="190"/>
      <c r="H269" s="190">
        <f>(2820+2200)/2</f>
        <v>2510</v>
      </c>
      <c r="I269" s="192">
        <v>3000</v>
      </c>
      <c r="J269" s="162" t="s">
        <v>832</v>
      </c>
      <c r="K269" s="163">
        <f t="shared" si="55"/>
        <v>210</v>
      </c>
      <c r="L269" s="164">
        <f t="shared" si="56"/>
        <v>9.1304347826086957E-2</v>
      </c>
      <c r="M269" s="159" t="s">
        <v>594</v>
      </c>
      <c r="N269" s="165">
        <v>44649</v>
      </c>
      <c r="O269" s="1"/>
      <c r="S269" s="205"/>
    </row>
    <row r="270" spans="1:27" ht="12.75" customHeight="1">
      <c r="A270" s="187">
        <v>174</v>
      </c>
      <c r="B270" s="188">
        <v>44606</v>
      </c>
      <c r="C270" s="188"/>
      <c r="D270" s="189" t="s">
        <v>435</v>
      </c>
      <c r="E270" s="190" t="s">
        <v>591</v>
      </c>
      <c r="F270" s="160">
        <v>635</v>
      </c>
      <c r="G270" s="190"/>
      <c r="H270" s="190">
        <v>700</v>
      </c>
      <c r="I270" s="192">
        <v>764</v>
      </c>
      <c r="J270" s="162" t="s">
        <v>866</v>
      </c>
      <c r="K270" s="163">
        <f t="shared" ref="K270" si="57">H270-F270</f>
        <v>65</v>
      </c>
      <c r="L270" s="164">
        <f t="shared" ref="L270" si="58">K270/F270</f>
        <v>0.10236220472440945</v>
      </c>
      <c r="M270" s="159" t="s">
        <v>594</v>
      </c>
      <c r="N270" s="165">
        <v>45159</v>
      </c>
      <c r="O270" s="37"/>
      <c r="S270" s="205"/>
    </row>
    <row r="271" spans="1:27" ht="12.75" customHeight="1">
      <c r="A271" s="187">
        <v>175</v>
      </c>
      <c r="B271" s="188">
        <v>44613</v>
      </c>
      <c r="C271" s="188"/>
      <c r="D271" s="189" t="s">
        <v>445</v>
      </c>
      <c r="E271" s="190" t="s">
        <v>591</v>
      </c>
      <c r="F271" s="160">
        <v>1255</v>
      </c>
      <c r="G271" s="190"/>
      <c r="H271" s="190">
        <v>1515</v>
      </c>
      <c r="I271" s="192">
        <v>1510</v>
      </c>
      <c r="J271" s="162" t="s">
        <v>679</v>
      </c>
      <c r="K271" s="163">
        <f>H271-F271</f>
        <v>260</v>
      </c>
      <c r="L271" s="164">
        <f>K271/F271</f>
        <v>0.20717131474103587</v>
      </c>
      <c r="M271" s="159" t="s">
        <v>594</v>
      </c>
      <c r="N271" s="165">
        <v>44834</v>
      </c>
      <c r="O271" s="37"/>
      <c r="S271" s="205"/>
    </row>
    <row r="272" spans="1:27" ht="12.75" customHeight="1">
      <c r="A272">
        <v>176</v>
      </c>
      <c r="B272" s="213">
        <v>44670</v>
      </c>
      <c r="C272" s="213"/>
      <c r="D272" s="53" t="s">
        <v>551</v>
      </c>
      <c r="E272" s="217" t="s">
        <v>591</v>
      </c>
      <c r="F272" s="51" t="s">
        <v>833</v>
      </c>
      <c r="G272" s="51"/>
      <c r="H272" s="51"/>
      <c r="I272" s="51">
        <v>553</v>
      </c>
      <c r="J272" s="51" t="s">
        <v>592</v>
      </c>
      <c r="K272" s="51"/>
      <c r="L272" s="51"/>
      <c r="M272" s="51"/>
      <c r="N272" s="51"/>
      <c r="O272" s="37"/>
      <c r="S272" s="205"/>
    </row>
    <row r="273" spans="1:39" ht="12.75" customHeight="1">
      <c r="A273" s="187">
        <v>177</v>
      </c>
      <c r="B273" s="188">
        <v>44746</v>
      </c>
      <c r="C273" s="188"/>
      <c r="D273" s="189" t="s">
        <v>834</v>
      </c>
      <c r="E273" s="190" t="s">
        <v>591</v>
      </c>
      <c r="F273" s="160">
        <v>207.5</v>
      </c>
      <c r="G273" s="190"/>
      <c r="H273" s="190">
        <v>254</v>
      </c>
      <c r="I273" s="192">
        <v>254</v>
      </c>
      <c r="J273" s="162" t="s">
        <v>679</v>
      </c>
      <c r="K273" s="163">
        <f t="shared" ref="K273:K275" si="59">H273-F273</f>
        <v>46.5</v>
      </c>
      <c r="L273" s="164">
        <f t="shared" ref="L273:L275" si="60">K273/F273</f>
        <v>0.22409638554216868</v>
      </c>
      <c r="M273" s="159" t="s">
        <v>594</v>
      </c>
      <c r="N273" s="165">
        <v>44792</v>
      </c>
      <c r="O273" s="1"/>
      <c r="S273" s="205"/>
    </row>
    <row r="274" spans="1:39" ht="12.75" customHeight="1">
      <c r="A274" s="187">
        <v>178</v>
      </c>
      <c r="B274" s="188">
        <v>44775</v>
      </c>
      <c r="C274" s="188"/>
      <c r="D274" s="189" t="s">
        <v>490</v>
      </c>
      <c r="E274" s="190" t="s">
        <v>591</v>
      </c>
      <c r="F274" s="160">
        <v>31.25</v>
      </c>
      <c r="G274" s="190"/>
      <c r="H274" s="190">
        <v>38.75</v>
      </c>
      <c r="I274" s="192">
        <v>38</v>
      </c>
      <c r="J274" s="162" t="s">
        <v>679</v>
      </c>
      <c r="K274" s="163">
        <f t="shared" si="59"/>
        <v>7.5</v>
      </c>
      <c r="L274" s="164">
        <f t="shared" si="60"/>
        <v>0.24</v>
      </c>
      <c r="M274" s="159" t="s">
        <v>594</v>
      </c>
      <c r="N274" s="165">
        <v>44844</v>
      </c>
      <c r="O274" s="37"/>
      <c r="S274" s="55"/>
    </row>
    <row r="275" spans="1:39" ht="12.75" customHeight="1">
      <c r="A275" s="187">
        <v>179</v>
      </c>
      <c r="B275" s="188">
        <v>44841</v>
      </c>
      <c r="C275" s="188"/>
      <c r="D275" s="189" t="s">
        <v>835</v>
      </c>
      <c r="E275" s="190" t="s">
        <v>591</v>
      </c>
      <c r="F275" s="160">
        <v>665</v>
      </c>
      <c r="G275" s="190"/>
      <c r="H275" s="190">
        <v>807.5</v>
      </c>
      <c r="I275" s="192">
        <v>840</v>
      </c>
      <c r="J275" s="162" t="s">
        <v>832</v>
      </c>
      <c r="K275" s="163">
        <f t="shared" si="59"/>
        <v>142.5</v>
      </c>
      <c r="L275" s="164">
        <f t="shared" si="60"/>
        <v>0.21428571428571427</v>
      </c>
      <c r="M275" s="159" t="s">
        <v>594</v>
      </c>
      <c r="N275" s="165">
        <v>45097</v>
      </c>
      <c r="O275" s="37"/>
      <c r="S275" s="55"/>
    </row>
    <row r="276" spans="1:39" ht="12.75" customHeight="1">
      <c r="A276" s="187">
        <v>180</v>
      </c>
      <c r="B276" s="188">
        <v>44844</v>
      </c>
      <c r="C276" s="188"/>
      <c r="D276" s="189" t="s">
        <v>437</v>
      </c>
      <c r="E276" s="190" t="s">
        <v>591</v>
      </c>
      <c r="F276" s="160">
        <v>227.5</v>
      </c>
      <c r="G276" s="190"/>
      <c r="H276" s="190">
        <v>270</v>
      </c>
      <c r="I276" s="192">
        <v>291</v>
      </c>
      <c r="J276" s="162" t="s">
        <v>868</v>
      </c>
      <c r="K276" s="163">
        <f t="shared" ref="K276" si="61">H276-F276</f>
        <v>42.5</v>
      </c>
      <c r="L276" s="164">
        <f t="shared" ref="L276" si="62">K276/F276</f>
        <v>0.18681318681318682</v>
      </c>
      <c r="M276" s="159" t="s">
        <v>594</v>
      </c>
      <c r="N276" s="165">
        <v>45160</v>
      </c>
      <c r="O276" s="37"/>
      <c r="R276" s="37"/>
      <c r="S276" s="55"/>
    </row>
    <row r="277" spans="1:39" ht="12.75" customHeight="1">
      <c r="A277" s="187">
        <v>181</v>
      </c>
      <c r="B277" s="188">
        <v>44845</v>
      </c>
      <c r="C277" s="188"/>
      <c r="D277" s="189" t="s">
        <v>435</v>
      </c>
      <c r="E277" s="190" t="s">
        <v>591</v>
      </c>
      <c r="F277" s="160">
        <v>555</v>
      </c>
      <c r="G277" s="190"/>
      <c r="H277" s="190">
        <v>700</v>
      </c>
      <c r="I277" s="192">
        <v>765</v>
      </c>
      <c r="J277" s="162" t="s">
        <v>867</v>
      </c>
      <c r="K277" s="163">
        <f t="shared" ref="K277" si="63">H277-F277</f>
        <v>145</v>
      </c>
      <c r="L277" s="164">
        <f t="shared" ref="L277" si="64">K277/F277</f>
        <v>0.26126126126126126</v>
      </c>
      <c r="M277" s="159" t="s">
        <v>594</v>
      </c>
      <c r="N277" s="165">
        <v>45159</v>
      </c>
      <c r="O277" s="37"/>
      <c r="R277" s="37"/>
      <c r="S277" s="55"/>
    </row>
    <row r="278" spans="1:39" ht="12.75" customHeight="1">
      <c r="A278" s="187">
        <v>182</v>
      </c>
      <c r="B278" s="188">
        <v>44981</v>
      </c>
      <c r="C278" s="188"/>
      <c r="D278" s="189" t="s">
        <v>452</v>
      </c>
      <c r="E278" s="190" t="s">
        <v>591</v>
      </c>
      <c r="F278" s="160">
        <v>1675</v>
      </c>
      <c r="G278" s="190"/>
      <c r="H278" s="190">
        <v>2080</v>
      </c>
      <c r="I278" s="192">
        <v>2080</v>
      </c>
      <c r="J278" s="162" t="s">
        <v>679</v>
      </c>
      <c r="K278" s="163">
        <f>H278-F278</f>
        <v>405</v>
      </c>
      <c r="L278" s="164">
        <f>K278/F278</f>
        <v>0.2417910447761194</v>
      </c>
      <c r="M278" s="159" t="s">
        <v>594</v>
      </c>
      <c r="N278" s="165">
        <v>45119</v>
      </c>
      <c r="O278" s="37"/>
      <c r="S278" s="55" t="s">
        <v>864</v>
      </c>
    </row>
    <row r="279" spans="1:39" ht="12.75" customHeight="1">
      <c r="A279" s="187">
        <v>183</v>
      </c>
      <c r="B279" s="188">
        <v>44986</v>
      </c>
      <c r="C279" s="188"/>
      <c r="D279" s="189" t="s">
        <v>490</v>
      </c>
      <c r="E279" s="190" t="s">
        <v>591</v>
      </c>
      <c r="F279" s="160">
        <v>57.5</v>
      </c>
      <c r="G279" s="190"/>
      <c r="H279" s="190">
        <v>120</v>
      </c>
      <c r="I279" s="192">
        <v>120</v>
      </c>
      <c r="J279" s="162" t="s">
        <v>679</v>
      </c>
      <c r="K279" s="163">
        <f>H279-F279</f>
        <v>62.5</v>
      </c>
      <c r="L279" s="164">
        <f>K279/F279</f>
        <v>1.0869565217391304</v>
      </c>
      <c r="M279" s="159" t="s">
        <v>594</v>
      </c>
      <c r="N279" s="165">
        <v>45049</v>
      </c>
      <c r="O279" s="37"/>
      <c r="S279" s="55" t="s">
        <v>864</v>
      </c>
    </row>
    <row r="280" spans="1:39" ht="12.75" customHeight="1">
      <c r="A280" s="187">
        <v>184</v>
      </c>
      <c r="B280" s="188">
        <v>45008</v>
      </c>
      <c r="C280" s="188"/>
      <c r="D280" s="189" t="s">
        <v>507</v>
      </c>
      <c r="E280" s="190" t="s">
        <v>591</v>
      </c>
      <c r="F280" s="160">
        <v>2765</v>
      </c>
      <c r="G280" s="190"/>
      <c r="H280" s="190">
        <v>3547.5</v>
      </c>
      <c r="I280" s="192">
        <v>3523</v>
      </c>
      <c r="J280" s="162" t="s">
        <v>679</v>
      </c>
      <c r="K280" s="163">
        <f>H280-F280</f>
        <v>782.5</v>
      </c>
      <c r="L280" s="164">
        <f>K280/F280</f>
        <v>0.28300180831826399</v>
      </c>
      <c r="M280" s="159" t="s">
        <v>594</v>
      </c>
      <c r="N280" s="165">
        <v>45177</v>
      </c>
      <c r="O280" s="37"/>
      <c r="S280" s="55" t="s">
        <v>864</v>
      </c>
    </row>
    <row r="281" spans="1:39" ht="12.75" customHeight="1">
      <c r="A281" s="187">
        <v>185</v>
      </c>
      <c r="B281" s="188">
        <v>45027</v>
      </c>
      <c r="C281" s="188"/>
      <c r="D281" s="189" t="s">
        <v>836</v>
      </c>
      <c r="E281" s="190" t="s">
        <v>591</v>
      </c>
      <c r="F281" s="160">
        <v>460</v>
      </c>
      <c r="G281" s="190"/>
      <c r="H281" s="190">
        <v>825</v>
      </c>
      <c r="I281" s="192">
        <v>810</v>
      </c>
      <c r="J281" s="162" t="s">
        <v>679</v>
      </c>
      <c r="K281" s="163">
        <f>H281-F281</f>
        <v>365</v>
      </c>
      <c r="L281" s="164">
        <f>K281/F281</f>
        <v>0.79347826086956519</v>
      </c>
      <c r="M281" s="159" t="s">
        <v>594</v>
      </c>
      <c r="N281" s="165">
        <v>45155</v>
      </c>
      <c r="O281" s="37"/>
      <c r="S281" s="55" t="s">
        <v>864</v>
      </c>
    </row>
    <row r="282" spans="1:39" ht="12.75" customHeight="1">
      <c r="A282" s="212">
        <v>186</v>
      </c>
      <c r="B282" s="213">
        <v>45050</v>
      </c>
      <c r="C282" s="53"/>
      <c r="D282" s="53" t="s">
        <v>42</v>
      </c>
      <c r="E282" s="217" t="s">
        <v>591</v>
      </c>
      <c r="F282" s="51" t="s">
        <v>837</v>
      </c>
      <c r="G282" s="51"/>
      <c r="H282" s="51"/>
      <c r="I282" s="51">
        <v>5040</v>
      </c>
      <c r="J282" s="51" t="s">
        <v>592</v>
      </c>
      <c r="K282" s="51"/>
      <c r="L282" s="51"/>
      <c r="M282" s="51"/>
      <c r="N282" s="51"/>
      <c r="O282" s="37"/>
      <c r="S282" s="55" t="s">
        <v>864</v>
      </c>
    </row>
    <row r="283" spans="1:39" ht="12.75" customHeight="1">
      <c r="A283" s="187">
        <v>187</v>
      </c>
      <c r="B283" s="188">
        <v>45075</v>
      </c>
      <c r="C283" s="188"/>
      <c r="D283" s="189" t="s">
        <v>838</v>
      </c>
      <c r="E283" s="190" t="s">
        <v>591</v>
      </c>
      <c r="F283" s="160">
        <v>585</v>
      </c>
      <c r="G283" s="190"/>
      <c r="H283" s="190">
        <v>732</v>
      </c>
      <c r="I283" s="192">
        <v>732</v>
      </c>
      <c r="J283" s="162" t="s">
        <v>679</v>
      </c>
      <c r="K283" s="163">
        <f>H283-F283</f>
        <v>147</v>
      </c>
      <c r="L283" s="164">
        <f>K283/F283</f>
        <v>0.25128205128205128</v>
      </c>
      <c r="M283" s="159" t="s">
        <v>594</v>
      </c>
      <c r="N283" s="165">
        <v>45152</v>
      </c>
      <c r="O283" s="37"/>
      <c r="R283" s="37"/>
      <c r="S283" s="55" t="s">
        <v>864</v>
      </c>
      <c r="U283" s="37"/>
      <c r="W283" s="37"/>
      <c r="X283" s="55"/>
      <c r="Z283" s="37"/>
      <c r="AB283" s="37"/>
      <c r="AC283" s="55"/>
      <c r="AE283" s="37"/>
      <c r="AG283" s="37"/>
      <c r="AH283" s="55"/>
      <c r="AJ283" s="37"/>
      <c r="AL283" s="37"/>
      <c r="AM283" s="55"/>
    </row>
    <row r="284" spans="1:39" ht="12.75" customHeight="1">
      <c r="A284" s="212">
        <v>188</v>
      </c>
      <c r="B284" s="213">
        <v>45078</v>
      </c>
      <c r="C284" s="53"/>
      <c r="D284" s="53" t="s">
        <v>539</v>
      </c>
      <c r="E284" s="217" t="s">
        <v>591</v>
      </c>
      <c r="F284" s="51" t="s">
        <v>839</v>
      </c>
      <c r="G284" s="51"/>
      <c r="H284" s="51"/>
      <c r="I284" s="51">
        <v>4300</v>
      </c>
      <c r="J284" s="51" t="s">
        <v>592</v>
      </c>
      <c r="K284" s="51"/>
      <c r="L284" s="51"/>
      <c r="M284" s="51"/>
      <c r="N284" s="51"/>
      <c r="O284" s="37"/>
      <c r="R284" s="37"/>
      <c r="S284" s="55" t="s">
        <v>864</v>
      </c>
      <c r="U284" s="37"/>
      <c r="W284" s="37"/>
      <c r="X284" s="55"/>
      <c r="Z284" s="37"/>
      <c r="AB284" s="37"/>
      <c r="AC284" s="55"/>
      <c r="AE284" s="37"/>
      <c r="AG284" s="37"/>
      <c r="AH284" s="55"/>
      <c r="AJ284" s="37"/>
      <c r="AL284" s="37"/>
      <c r="AM284" s="55"/>
    </row>
    <row r="285" spans="1:39" ht="12.75" customHeight="1">
      <c r="A285" s="212">
        <v>189</v>
      </c>
      <c r="B285" s="213">
        <v>45103</v>
      </c>
      <c r="C285" s="53"/>
      <c r="D285" s="53" t="s">
        <v>861</v>
      </c>
      <c r="E285" s="217" t="s">
        <v>591</v>
      </c>
      <c r="F285" s="51" t="s">
        <v>659</v>
      </c>
      <c r="G285" s="51"/>
      <c r="H285" s="51"/>
      <c r="I285" s="51">
        <v>383</v>
      </c>
      <c r="J285" s="51" t="s">
        <v>592</v>
      </c>
      <c r="K285" s="51"/>
      <c r="L285" s="51"/>
      <c r="M285" s="51"/>
      <c r="N285" s="51"/>
      <c r="O285" s="37"/>
      <c r="R285" s="37"/>
      <c r="S285" s="55" t="s">
        <v>864</v>
      </c>
      <c r="U285" s="37"/>
      <c r="W285" s="37"/>
      <c r="X285" s="55"/>
      <c r="Z285" s="37"/>
      <c r="AB285" s="37"/>
      <c r="AC285" s="55"/>
      <c r="AE285" s="37"/>
      <c r="AG285" s="37"/>
      <c r="AH285" s="55"/>
      <c r="AJ285" s="37"/>
      <c r="AL285" s="37"/>
      <c r="AM285" s="55"/>
    </row>
    <row r="286" spans="1:39" ht="12.75" customHeight="1">
      <c r="A286" s="187">
        <v>190</v>
      </c>
      <c r="B286" s="188">
        <v>45120</v>
      </c>
      <c r="C286" s="188"/>
      <c r="D286" s="189" t="s">
        <v>538</v>
      </c>
      <c r="E286" s="190" t="s">
        <v>591</v>
      </c>
      <c r="F286" s="160">
        <v>2312.5</v>
      </c>
      <c r="G286" s="190"/>
      <c r="H286" s="190">
        <v>2935</v>
      </c>
      <c r="I286" s="192">
        <v>2935</v>
      </c>
      <c r="J286" s="162" t="s">
        <v>679</v>
      </c>
      <c r="K286" s="163">
        <f>H286-F286</f>
        <v>622.5</v>
      </c>
      <c r="L286" s="164">
        <f>K286/F286</f>
        <v>0.26918918918918922</v>
      </c>
      <c r="M286" s="159" t="s">
        <v>594</v>
      </c>
      <c r="N286" s="165">
        <v>45177</v>
      </c>
      <c r="O286" s="37"/>
      <c r="R286" s="37"/>
      <c r="S286" s="55" t="s">
        <v>864</v>
      </c>
      <c r="U286" s="37"/>
      <c r="W286" s="37"/>
      <c r="X286" s="55"/>
      <c r="Z286" s="37"/>
      <c r="AB286" s="37"/>
      <c r="AC286" s="55"/>
      <c r="AE286" s="37"/>
      <c r="AG286" s="37"/>
      <c r="AH286" s="55"/>
      <c r="AJ286" s="37"/>
      <c r="AL286" s="37"/>
      <c r="AM286" s="55"/>
    </row>
    <row r="287" spans="1:39" ht="12.75" customHeight="1">
      <c r="A287" s="187">
        <v>191</v>
      </c>
      <c r="B287" s="188">
        <v>45125</v>
      </c>
      <c r="C287" s="188"/>
      <c r="D287" s="189" t="s">
        <v>203</v>
      </c>
      <c r="E287" s="190" t="s">
        <v>591</v>
      </c>
      <c r="F287" s="160">
        <v>3980</v>
      </c>
      <c r="G287" s="190"/>
      <c r="H287" s="190">
        <v>4895</v>
      </c>
      <c r="I287" s="192">
        <v>4895</v>
      </c>
      <c r="J287" s="162" t="s">
        <v>679</v>
      </c>
      <c r="K287" s="163">
        <f>H287-F287</f>
        <v>915</v>
      </c>
      <c r="L287" s="164">
        <f>K287/F287</f>
        <v>0.22989949748743718</v>
      </c>
      <c r="M287" s="159" t="s">
        <v>594</v>
      </c>
      <c r="N287" s="165">
        <v>45155</v>
      </c>
      <c r="O287" s="37"/>
      <c r="S287" s="55" t="s">
        <v>864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187">
        <v>192</v>
      </c>
      <c r="B288" s="188">
        <v>45145</v>
      </c>
      <c r="C288" s="188"/>
      <c r="D288" s="189" t="s">
        <v>865</v>
      </c>
      <c r="E288" s="190" t="s">
        <v>591</v>
      </c>
      <c r="F288" s="160">
        <v>565</v>
      </c>
      <c r="G288" s="190"/>
      <c r="H288" s="190">
        <v>725</v>
      </c>
      <c r="I288" s="192">
        <v>725</v>
      </c>
      <c r="J288" s="162" t="s">
        <v>679</v>
      </c>
      <c r="K288" s="163">
        <f>H288-F288</f>
        <v>160</v>
      </c>
      <c r="L288" s="164">
        <f>K288/F288</f>
        <v>0.2831858407079646</v>
      </c>
      <c r="M288" s="159" t="s">
        <v>594</v>
      </c>
      <c r="N288" s="165">
        <v>45169</v>
      </c>
      <c r="O288" s="37"/>
      <c r="S288" s="55" t="s">
        <v>864</v>
      </c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212">
        <v>193</v>
      </c>
      <c r="B289" s="213">
        <v>45167</v>
      </c>
      <c r="C289" s="53"/>
      <c r="D289" s="53" t="s">
        <v>869</v>
      </c>
      <c r="E289" s="217" t="s">
        <v>591</v>
      </c>
      <c r="F289" s="51" t="s">
        <v>870</v>
      </c>
      <c r="G289" s="51"/>
      <c r="H289" s="51"/>
      <c r="I289" s="51">
        <v>950</v>
      </c>
      <c r="J289" s="51" t="s">
        <v>592</v>
      </c>
      <c r="K289" s="51"/>
      <c r="L289" s="51"/>
      <c r="M289" s="51"/>
      <c r="N289" s="51"/>
      <c r="O289" s="37"/>
      <c r="S289" s="55" t="s">
        <v>864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12">
        <v>194</v>
      </c>
      <c r="B290" s="213">
        <v>45184</v>
      </c>
      <c r="C290" s="53"/>
      <c r="D290" s="53" t="s">
        <v>541</v>
      </c>
      <c r="E290" s="217" t="s">
        <v>591</v>
      </c>
      <c r="F290" s="51" t="s">
        <v>879</v>
      </c>
      <c r="G290" s="51"/>
      <c r="H290" s="51"/>
      <c r="I290" s="51">
        <v>480</v>
      </c>
      <c r="J290" s="51" t="s">
        <v>592</v>
      </c>
      <c r="K290" s="51"/>
      <c r="L290" s="51"/>
      <c r="M290" s="51"/>
      <c r="N290" s="51"/>
      <c r="O290" s="37"/>
      <c r="S290" s="55" t="s">
        <v>864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12">
        <v>195</v>
      </c>
      <c r="B291" s="213">
        <v>45203</v>
      </c>
      <c r="C291" s="53"/>
      <c r="D291" s="53" t="s">
        <v>176</v>
      </c>
      <c r="E291" s="217" t="s">
        <v>591</v>
      </c>
      <c r="F291" s="51" t="s">
        <v>885</v>
      </c>
      <c r="G291" s="51"/>
      <c r="H291" s="51"/>
      <c r="I291" s="51">
        <v>1198</v>
      </c>
      <c r="J291" s="51" t="s">
        <v>592</v>
      </c>
      <c r="K291" s="51"/>
      <c r="L291" s="51"/>
      <c r="M291" s="51"/>
      <c r="N291" s="51"/>
      <c r="O291" s="37"/>
      <c r="S291" s="55" t="s">
        <v>913</v>
      </c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12">
        <v>196</v>
      </c>
      <c r="B292" s="213">
        <v>45216</v>
      </c>
      <c r="C292" s="53"/>
      <c r="D292" s="53" t="s">
        <v>107</v>
      </c>
      <c r="E292" s="217" t="s">
        <v>591</v>
      </c>
      <c r="F292" s="51" t="s">
        <v>890</v>
      </c>
      <c r="G292" s="51"/>
      <c r="H292" s="51"/>
      <c r="I292" s="51">
        <v>6870</v>
      </c>
      <c r="J292" s="51" t="s">
        <v>592</v>
      </c>
      <c r="K292" s="51"/>
      <c r="L292" s="51"/>
      <c r="M292" s="51"/>
      <c r="N292" s="51"/>
      <c r="O292" s="37"/>
      <c r="S292" s="55" t="s">
        <v>913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2">
        <v>197</v>
      </c>
      <c r="B293" s="213">
        <v>45216</v>
      </c>
      <c r="C293" s="53"/>
      <c r="D293" s="53" t="s">
        <v>891</v>
      </c>
      <c r="E293" s="217" t="s">
        <v>591</v>
      </c>
      <c r="F293" s="51" t="s">
        <v>892</v>
      </c>
      <c r="G293" s="51"/>
      <c r="H293" s="51"/>
      <c r="I293" s="51">
        <v>1415</v>
      </c>
      <c r="J293" s="51" t="s">
        <v>592</v>
      </c>
      <c r="K293" s="51"/>
      <c r="L293" s="51"/>
      <c r="M293" s="51"/>
      <c r="N293" s="51"/>
      <c r="O293" s="37"/>
      <c r="S293" s="55" t="s">
        <v>864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12">
        <v>198</v>
      </c>
      <c r="B294" s="213">
        <v>45236</v>
      </c>
      <c r="C294" s="53"/>
      <c r="D294" s="53" t="s">
        <v>951</v>
      </c>
      <c r="E294" s="217" t="s">
        <v>591</v>
      </c>
      <c r="F294" s="51" t="s">
        <v>952</v>
      </c>
      <c r="G294" s="51"/>
      <c r="H294" s="51"/>
      <c r="I294" s="51">
        <v>1613</v>
      </c>
      <c r="J294" s="51" t="s">
        <v>592</v>
      </c>
      <c r="K294" s="51"/>
      <c r="L294" s="51"/>
      <c r="M294" s="51"/>
      <c r="N294" s="51"/>
      <c r="O294" s="37"/>
      <c r="S294" s="55"/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12"/>
      <c r="B295" s="213"/>
      <c r="C295" s="53"/>
      <c r="D295" s="53"/>
      <c r="E295" s="217"/>
      <c r="F295" s="51"/>
      <c r="G295" s="51"/>
      <c r="H295" s="51"/>
      <c r="I295" s="51"/>
      <c r="J295" s="51"/>
      <c r="K295" s="51"/>
      <c r="L295" s="51"/>
      <c r="M295" s="51"/>
      <c r="N295" s="51"/>
      <c r="O295" s="37"/>
      <c r="S295" s="55"/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12"/>
      <c r="B296" s="213"/>
      <c r="C296" s="53"/>
      <c r="D296" s="53"/>
      <c r="E296" s="217"/>
      <c r="F296" s="51"/>
      <c r="G296" s="51"/>
      <c r="H296" s="51"/>
      <c r="I296" s="51"/>
      <c r="J296" s="51"/>
      <c r="K296" s="51"/>
      <c r="L296" s="51"/>
      <c r="M296" s="51"/>
      <c r="N296" s="51"/>
      <c r="O296" s="37"/>
      <c r="S296" s="55"/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53"/>
      <c r="B297" s="53"/>
      <c r="C297" s="53"/>
      <c r="D297" s="53"/>
      <c r="E297" s="53"/>
      <c r="F297" s="51"/>
      <c r="G297" s="51"/>
      <c r="H297" s="51"/>
      <c r="I297" s="51"/>
      <c r="J297" s="31"/>
      <c r="K297" s="51"/>
      <c r="L297" s="51"/>
      <c r="M297" s="51"/>
      <c r="N297" s="53"/>
      <c r="O297" s="37"/>
      <c r="S297" s="55"/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B298" s="218" t="s">
        <v>840</v>
      </c>
      <c r="F298" s="55"/>
      <c r="G298" s="55"/>
      <c r="H298" s="55"/>
      <c r="I298" s="55"/>
      <c r="J298" s="37"/>
      <c r="K298" s="55"/>
      <c r="L298" s="55"/>
      <c r="M298" s="55"/>
      <c r="O298" s="37"/>
      <c r="S298" s="55"/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19"/>
      <c r="F299" s="55"/>
      <c r="G299" s="55"/>
      <c r="H299" s="55"/>
      <c r="I299" s="55"/>
      <c r="J299" s="37"/>
      <c r="K299" s="55"/>
      <c r="L299" s="55"/>
      <c r="M299" s="55"/>
      <c r="O299" s="37"/>
      <c r="S299" s="55"/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19"/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39" ht="12.75" customHeight="1">
      <c r="A301" s="51"/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3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</sheetData>
  <autoFilter ref="S1:S297" xr:uid="{00000000-0009-0000-0000-000005000000}"/>
  <mergeCells count="42">
    <mergeCell ref="O72:O73"/>
    <mergeCell ref="P69:P70"/>
    <mergeCell ref="O69:O70"/>
    <mergeCell ref="J72:J73"/>
    <mergeCell ref="P72:P73"/>
    <mergeCell ref="A65:A66"/>
    <mergeCell ref="B65:B66"/>
    <mergeCell ref="J65:J66"/>
    <mergeCell ref="M69:M70"/>
    <mergeCell ref="A72:A73"/>
    <mergeCell ref="B72:B73"/>
    <mergeCell ref="M72:M73"/>
    <mergeCell ref="B69:B70"/>
    <mergeCell ref="A69:A70"/>
    <mergeCell ref="A67:A68"/>
    <mergeCell ref="B67:B68"/>
    <mergeCell ref="J67:J68"/>
    <mergeCell ref="J69:J70"/>
    <mergeCell ref="P62:P63"/>
    <mergeCell ref="O62:O63"/>
    <mergeCell ref="M38:M39"/>
    <mergeCell ref="P38:P39"/>
    <mergeCell ref="P65:P66"/>
    <mergeCell ref="M57:M58"/>
    <mergeCell ref="O57:O58"/>
    <mergeCell ref="O38:O39"/>
    <mergeCell ref="P59:P60"/>
    <mergeCell ref="M62:M63"/>
    <mergeCell ref="M65:M66"/>
    <mergeCell ref="O65:O66"/>
    <mergeCell ref="A38:A39"/>
    <mergeCell ref="B38:B39"/>
    <mergeCell ref="J57:J58"/>
    <mergeCell ref="A57:A58"/>
    <mergeCell ref="B57:B58"/>
    <mergeCell ref="J38:J39"/>
    <mergeCell ref="A59:A60"/>
    <mergeCell ref="B59:B60"/>
    <mergeCell ref="J62:J63"/>
    <mergeCell ref="A62:A63"/>
    <mergeCell ref="B62:B63"/>
    <mergeCell ref="J59:J60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39" numberStoredAsText="1"/>
    <ignoredError sqref="K39 K62:K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2023-11-09T19:20:14Z</dcterms:modified>
</cp:coreProperties>
</file>