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84" i="7"/>
  <c r="K84"/>
  <c r="K108"/>
  <c r="M108" s="1"/>
  <c r="L55"/>
  <c r="K55"/>
  <c r="L54"/>
  <c r="K54"/>
  <c r="K106"/>
  <c r="M106" s="1"/>
  <c r="L52"/>
  <c r="K52"/>
  <c r="L81"/>
  <c r="K81"/>
  <c r="L12"/>
  <c r="K12"/>
  <c r="M12" l="1"/>
  <c r="M52"/>
  <c r="M84"/>
  <c r="M54"/>
  <c r="M55"/>
  <c r="M81"/>
  <c r="L51"/>
  <c r="K51"/>
  <c r="K104"/>
  <c r="M104" s="1"/>
  <c r="L80"/>
  <c r="K80"/>
  <c r="L79"/>
  <c r="K79"/>
  <c r="K103"/>
  <c r="M103" s="1"/>
  <c r="K101"/>
  <c r="M101" s="1"/>
  <c r="K100"/>
  <c r="M100" s="1"/>
  <c r="L50"/>
  <c r="K50"/>
  <c r="L48"/>
  <c r="K48"/>
  <c r="L49"/>
  <c r="K49"/>
  <c r="L21"/>
  <c r="K21"/>
  <c r="L47"/>
  <c r="K47"/>
  <c r="L17"/>
  <c r="K17"/>
  <c r="L14"/>
  <c r="K14"/>
  <c r="K97"/>
  <c r="M97" s="1"/>
  <c r="K99"/>
  <c r="M99" s="1"/>
  <c r="L45"/>
  <c r="K45"/>
  <c r="L39"/>
  <c r="K39"/>
  <c r="K96"/>
  <c r="M96" s="1"/>
  <c r="K98"/>
  <c r="M98" s="1"/>
  <c r="L78"/>
  <c r="K78"/>
  <c r="L77"/>
  <c r="K77"/>
  <c r="L44"/>
  <c r="K44"/>
  <c r="L46"/>
  <c r="K46"/>
  <c r="L43"/>
  <c r="K43"/>
  <c r="L42"/>
  <c r="K42"/>
  <c r="L41"/>
  <c r="K41"/>
  <c r="K95"/>
  <c r="M95" s="1"/>
  <c r="L40"/>
  <c r="K40"/>
  <c r="L73"/>
  <c r="K73"/>
  <c r="L76"/>
  <c r="K76"/>
  <c r="L75"/>
  <c r="K75"/>
  <c r="L33"/>
  <c r="K33"/>
  <c r="L74"/>
  <c r="K74"/>
  <c r="L72"/>
  <c r="K72"/>
  <c r="L71"/>
  <c r="K71"/>
  <c r="L69"/>
  <c r="K69"/>
  <c r="L70"/>
  <c r="K70"/>
  <c r="K94"/>
  <c r="M94" s="1"/>
  <c r="L37"/>
  <c r="K92"/>
  <c r="M92" s="1"/>
  <c r="L66"/>
  <c r="K66"/>
  <c r="L38"/>
  <c r="K38"/>
  <c r="L35"/>
  <c r="K35"/>
  <c r="L36"/>
  <c r="K36"/>
  <c r="L15"/>
  <c r="L19"/>
  <c r="K19"/>
  <c r="M79" l="1"/>
  <c r="M45"/>
  <c r="M47"/>
  <c r="M50"/>
  <c r="M49"/>
  <c r="M48"/>
  <c r="M80"/>
  <c r="M21"/>
  <c r="M51"/>
  <c r="M71"/>
  <c r="M14"/>
  <c r="M39"/>
  <c r="M17"/>
  <c r="M69"/>
  <c r="M33"/>
  <c r="M38"/>
  <c r="M40"/>
  <c r="M43"/>
  <c r="M77"/>
  <c r="M44"/>
  <c r="M78"/>
  <c r="M42"/>
  <c r="M46"/>
  <c r="M41"/>
  <c r="M76"/>
  <c r="M75"/>
  <c r="M73"/>
  <c r="M35"/>
  <c r="M74"/>
  <c r="M70"/>
  <c r="M72"/>
  <c r="M36"/>
  <c r="M19"/>
  <c r="M66"/>
  <c r="L68" l="1"/>
  <c r="K68"/>
  <c r="K93"/>
  <c r="M93" s="1"/>
  <c r="L34"/>
  <c r="K34"/>
  <c r="K37"/>
  <c r="L65"/>
  <c r="K65"/>
  <c r="L67"/>
  <c r="K67"/>
  <c r="M34" l="1"/>
  <c r="M37"/>
  <c r="M68"/>
  <c r="M67"/>
  <c r="M65"/>
  <c r="K91" l="1"/>
  <c r="M91" s="1"/>
  <c r="K15"/>
  <c r="L11"/>
  <c r="K11"/>
  <c r="M15" l="1"/>
  <c r="M11"/>
  <c r="L10" l="1"/>
  <c r="K10"/>
  <c r="M10" l="1"/>
  <c r="K289" l="1"/>
  <c r="L289" s="1"/>
  <c r="M7" l="1"/>
  <c r="F277" l="1"/>
  <c r="K278"/>
  <c r="L278" s="1"/>
  <c r="K269"/>
  <c r="L269" s="1"/>
  <c r="K272"/>
  <c r="L272" s="1"/>
  <c r="K280" l="1"/>
  <c r="L280" s="1"/>
  <c r="F271"/>
  <c r="F270"/>
  <c r="F268"/>
  <c r="K268" s="1"/>
  <c r="L268" s="1"/>
  <c r="F248"/>
  <c r="F200"/>
  <c r="K279" l="1"/>
  <c r="L279" s="1"/>
  <c r="K277"/>
  <c r="L277" s="1"/>
  <c r="K283"/>
  <c r="L283" s="1"/>
  <c r="K284"/>
  <c r="L284" s="1"/>
  <c r="K276"/>
  <c r="L276" s="1"/>
  <c r="K286"/>
  <c r="L286" s="1"/>
  <c r="K282"/>
  <c r="L282" s="1"/>
  <c r="K275" l="1"/>
  <c r="L275" s="1"/>
  <c r="K264"/>
  <c r="L264" s="1"/>
  <c r="K266"/>
  <c r="L266" s="1"/>
  <c r="K263"/>
  <c r="L263" s="1"/>
  <c r="K265"/>
  <c r="L265" s="1"/>
  <c r="K194"/>
  <c r="L194" s="1"/>
  <c r="K247"/>
  <c r="L247" s="1"/>
  <c r="K261"/>
  <c r="L261" s="1"/>
  <c r="K262"/>
  <c r="L262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2"/>
  <c r="L252" s="1"/>
  <c r="K250"/>
  <c r="L250" s="1"/>
  <c r="K249"/>
  <c r="L249" s="1"/>
  <c r="K248"/>
  <c r="L248" s="1"/>
  <c r="K244"/>
  <c r="L244" s="1"/>
  <c r="K243"/>
  <c r="L243" s="1"/>
  <c r="K242"/>
  <c r="L242" s="1"/>
  <c r="K239"/>
  <c r="L239" s="1"/>
  <c r="K238"/>
  <c r="L238" s="1"/>
  <c r="K237"/>
  <c r="L237" s="1"/>
  <c r="K236"/>
  <c r="L236" s="1"/>
  <c r="K235"/>
  <c r="L235" s="1"/>
  <c r="K234"/>
  <c r="L234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2"/>
  <c r="L222" s="1"/>
  <c r="K220"/>
  <c r="L220" s="1"/>
  <c r="K218"/>
  <c r="L218" s="1"/>
  <c r="K216"/>
  <c r="L216" s="1"/>
  <c r="K215"/>
  <c r="L215" s="1"/>
  <c r="K214"/>
  <c r="L214" s="1"/>
  <c r="K212"/>
  <c r="L212" s="1"/>
  <c r="K211"/>
  <c r="L211" s="1"/>
  <c r="K210"/>
  <c r="L210" s="1"/>
  <c r="K209"/>
  <c r="K208"/>
  <c r="L208" s="1"/>
  <c r="K207"/>
  <c r="L207" s="1"/>
  <c r="K205"/>
  <c r="L205" s="1"/>
  <c r="K204"/>
  <c r="L204" s="1"/>
  <c r="K203"/>
  <c r="L203" s="1"/>
  <c r="K202"/>
  <c r="L202" s="1"/>
  <c r="K201"/>
  <c r="L201" s="1"/>
  <c r="K200"/>
  <c r="L200" s="1"/>
  <c r="H199"/>
  <c r="K199" s="1"/>
  <c r="L199" s="1"/>
  <c r="K196"/>
  <c r="L196" s="1"/>
  <c r="K195"/>
  <c r="L195" s="1"/>
  <c r="K193"/>
  <c r="L193" s="1"/>
  <c r="K192"/>
  <c r="L192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H165"/>
  <c r="K165" s="1"/>
  <c r="L165" s="1"/>
  <c r="F164"/>
  <c r="K164" s="1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D7" i="6"/>
  <c r="K6" i="4"/>
  <c r="K6" i="3"/>
  <c r="L6" i="2"/>
</calcChain>
</file>

<file path=xl/sharedStrings.xml><?xml version="1.0" encoding="utf-8"?>
<sst xmlns="http://schemas.openxmlformats.org/spreadsheetml/2006/main" count="7587" uniqueCount="3832">
  <si>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</si>
  <si>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</si>
  <si>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</si>
  <si>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</si>
  <si>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</si>
  <si>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</si>
  <si>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</si>
  <si>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</si>
  <si>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</si>
  <si>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</si>
  <si>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</si>
  <si>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</si>
  <si>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</si>
  <si>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</si>
  <si>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</si>
  <si>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</si>
  <si>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</si>
  <si>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</si>
  <si>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</si>
  <si>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</si>
  <si>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</si>
  <si>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</si>
  <si>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</si>
  <si>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</si>
  <si>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</si>
  <si>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</si>
  <si>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</si>
  <si>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</si>
  <si>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</si>
  <si>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</si>
  <si>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</si>
  <si>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</si>
  <si>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</si>
  <si>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</si>
  <si>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</si>
  <si>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</si>
  <si>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</si>
  <si>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</si>
  <si>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</si>
  <si>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</si>
  <si>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</si>
  <si>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</si>
  <si>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</si>
  <si>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</si>
  <si>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</si>
  <si>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</si>
  <si>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</si>
  <si>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</si>
  <si>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</si>
  <si>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</si>
  <si>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</si>
  <si>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</si>
  <si>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</si>
  <si>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</si>
  <si>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</si>
  <si>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</si>
  <si>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</si>
  <si>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</si>
  <si>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</si>
  <si>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</si>
  <si>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</si>
  <si>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</si>
  <si>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</si>
  <si>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</si>
  <si>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</si>
  <si>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</si>
  <si>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</si>
  <si>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</si>
  <si>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</si>
  <si>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</si>
  <si>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</si>
  <si>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</si>
  <si>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</si>
  <si>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</si>
  <si>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</si>
  <si>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</si>
  <si>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</si>
  <si>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</si>
  <si>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</si>
  <si>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</si>
  <si>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</si>
  <si>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</si>
  <si>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</si>
  <si>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</si>
  <si>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</si>
  <si>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</si>
  <si>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</si>
  <si>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</si>
  <si>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</si>
  <si>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</si>
  <si>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</si>
  <si>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</si>
  <si>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</si>
  <si>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</si>
  <si>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</si>
  <si>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</si>
  <si>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</si>
  <si>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</si>
  <si>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</si>
  <si>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</si>
  <si>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</si>
  <si>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</si>
  <si>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</si>
  <si>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</si>
  <si>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</si>
  <si>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</si>
  <si>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</si>
  <si>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</si>
  <si>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</si>
  <si>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</si>
  <si>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</si>
  <si>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</si>
  <si>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</si>
  <si>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</si>
  <si>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</si>
  <si>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</si>
  <si>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</si>
  <si>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</si>
  <si>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</si>
  <si>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</si>
  <si>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</si>
  <si>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</si>
  <si>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</si>
  <si>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</si>
  <si>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</si>
  <si>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</si>
  <si>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</si>
  <si>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</si>
  <si>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</si>
  <si>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</si>
  <si>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</si>
  <si>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</si>
  <si>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</si>
  <si>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</si>
  <si>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</si>
  <si>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</si>
  <si>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</si>
  <si>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</si>
  <si>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</si>
  <si>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</si>
  <si>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</si>
  <si>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</si>
  <si>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</si>
  <si>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</si>
  <si>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</si>
  <si>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</si>
  <si>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</si>
  <si>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</si>
  <si>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</si>
  <si>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</si>
  <si>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</si>
  <si>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</si>
  <si>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</si>
  <si>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</si>
  <si>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</si>
  <si>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</si>
  <si>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</si>
  <si>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</si>
  <si>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</si>
  <si>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</si>
  <si>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</si>
  <si>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</si>
  <si>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</si>
  <si>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</si>
  <si>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</si>
  <si>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</si>
  <si>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</si>
  <si>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</si>
  <si>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</si>
  <si>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</si>
  <si>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</si>
  <si>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</si>
  <si>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</si>
  <si>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</si>
  <si>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</si>
  <si>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</si>
  <si>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</si>
  <si>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</si>
  <si>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</si>
  <si>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</si>
  <si>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</si>
  <si>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</si>
  <si>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</si>
  <si>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</si>
  <si>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</si>
  <si>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</si>
  <si>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</si>
  <si>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</si>
  <si>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</si>
  <si>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</si>
  <si>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</si>
  <si>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</si>
  <si>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</si>
  <si>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</si>
  <si>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</si>
  <si>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</si>
  <si>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</si>
  <si>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</si>
  <si>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</si>
  <si>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</si>
  <si>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</si>
  <si>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</si>
  <si>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</si>
  <si>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</si>
  <si>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</si>
  <si>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</si>
  <si>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</si>
  <si>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</si>
  <si>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</si>
  <si>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</si>
  <si>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</si>
  <si>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</si>
  <si>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</si>
  <si>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</si>
  <si>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</si>
  <si>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</si>
  <si>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</si>
  <si>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</si>
  <si>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</si>
  <si>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</si>
  <si>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</si>
  <si>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</si>
  <si>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</si>
  <si>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</si>
  <si>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</si>
  <si>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</si>
  <si>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</si>
  <si>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</si>
  <si>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</si>
  <si>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</si>
  <si>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</si>
  <si>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</si>
  <si>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</si>
  <si>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</si>
  <si>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</si>
  <si>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</si>
  <si>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</si>
  <si>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</si>
  <si>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</si>
  <si>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</si>
  <si>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</si>
  <si>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</si>
  <si>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</si>
  <si>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</si>
  <si>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</si>
  <si>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</si>
  <si>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</si>
  <si>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</si>
  <si>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</si>
  <si>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</si>
  <si>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</si>
  <si>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</si>
  <si>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</si>
  <si>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</si>
  <si>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</si>
  <si>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</si>
  <si>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</si>
  <si>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</si>
  <si>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</si>
  <si>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</si>
  <si>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</si>
  <si>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</si>
  <si>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</si>
  <si>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</si>
  <si>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</si>
  <si>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</si>
  <si>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</si>
  <si>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</si>
  <si>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</si>
  <si>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</si>
  <si>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</si>
  <si>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</si>
  <si>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</si>
  <si>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</si>
  <si>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</si>
  <si>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</si>
  <si>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</si>
  <si>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</si>
  <si>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</si>
  <si>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</si>
  <si>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</si>
  <si>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</si>
  <si>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</si>
  <si>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</si>
  <si>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</si>
  <si>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</si>
  <si>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</si>
  <si>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</si>
  <si>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</si>
  <si>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</si>
  <si>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</si>
  <si>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</si>
  <si>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</si>
  <si>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</si>
  <si>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</si>
  <si>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</si>
  <si>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</si>
  <si>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</si>
  <si>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</si>
  <si>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</si>
  <si>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</si>
  <si>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</si>
  <si>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</si>
  <si>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</si>
  <si>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</si>
  <si>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</si>
  <si>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</si>
  <si>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</si>
  <si>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</si>
  <si>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</si>
  <si>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</si>
  <si>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</si>
  <si>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</si>
  <si>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</si>
  <si>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</si>
  <si>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</si>
  <si>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</si>
  <si>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</si>
  <si>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</si>
  <si>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</si>
  <si>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</si>
  <si>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</si>
  <si>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</si>
  <si>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</si>
  <si>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</si>
  <si>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</si>
  <si>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</si>
  <si>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</si>
  <si>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</si>
  <si>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</si>
  <si>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</si>
  <si>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</si>
  <si>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</si>
  <si>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</si>
  <si>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</si>
  <si>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</si>
  <si>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</si>
  <si>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</si>
  <si>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</si>
  <si>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</si>
  <si>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</si>
  <si>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</si>
  <si>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</si>
  <si>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</si>
  <si>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</si>
  <si>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</si>
  <si>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</si>
  <si>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</si>
  <si>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</si>
  <si>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</si>
  <si>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</si>
  <si>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</si>
  <si>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</si>
  <si>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</si>
  <si>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</si>
  <si>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</si>
  <si>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</si>
  <si>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</si>
  <si>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</si>
  <si>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</si>
  <si>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</si>
  <si>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</si>
  <si>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</si>
  <si>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</si>
  <si>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</si>
  <si>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</si>
  <si>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</si>
  <si>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</si>
  <si>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</si>
  <si>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</si>
  <si>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</si>
  <si>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</si>
  <si>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</si>
  <si>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</si>
  <si>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</si>
  <si>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</si>
  <si>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</si>
  <si>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</si>
  <si>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</si>
  <si>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</si>
  <si>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</si>
  <si>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</si>
  <si>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</si>
  <si>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</si>
  <si>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</si>
  <si>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</si>
  <si>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</si>
  <si>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</si>
  <si>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</si>
  <si>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</si>
  <si>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</si>
  <si>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</si>
  <si>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</si>
  <si>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</si>
  <si>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</si>
  <si>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</si>
  <si>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</si>
  <si>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</si>
  <si>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</si>
  <si>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</si>
  <si>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</si>
  <si>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</si>
  <si>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</si>
  <si>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</si>
  <si>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</si>
  <si>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</si>
  <si>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</si>
  <si>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</si>
  <si>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</si>
  <si>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</si>
  <si>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</si>
  <si>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</si>
  <si>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</si>
  <si>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</si>
  <si>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</si>
  <si>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</si>
  <si>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</si>
  <si>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</si>
  <si>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</si>
  <si>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</si>
  <si>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</si>
  <si>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</si>
  <si>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</si>
  <si>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</si>
  <si>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</si>
  <si>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</si>
  <si>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</si>
  <si>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</si>
  <si>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</si>
  <si>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</si>
  <si>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</si>
  <si>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</si>
  <si>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</si>
  <si>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</si>
  <si>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</si>
  <si>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</si>
  <si>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</si>
  <si>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</si>
  <si>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</si>
  <si>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</si>
  <si>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</si>
  <si>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</si>
  <si>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</si>
  <si>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</si>
  <si>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</si>
  <si>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</si>
  <si>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</si>
  <si>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</si>
  <si>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</si>
  <si>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</si>
  <si>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</si>
  <si>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</si>
  <si>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</si>
  <si>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</si>
  <si>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</si>
  <si>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</si>
  <si>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</si>
  <si>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</si>
  <si>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</si>
  <si>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</si>
  <si>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</si>
  <si>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</si>
  <si>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</si>
  <si>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</si>
  <si>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</si>
  <si>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</si>
  <si>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</si>
  <si>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</si>
  <si>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</si>
  <si>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</si>
  <si>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</si>
  <si>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</si>
  <si>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</si>
  <si>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</si>
  <si>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</si>
  <si>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</si>
  <si>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</si>
  <si>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</si>
  <si>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</si>
  <si>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</si>
  <si>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</si>
  <si>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</si>
  <si>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</si>
  <si>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</si>
  <si>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</si>
  <si>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</si>
  <si>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</si>
  <si>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</si>
  <si>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</si>
  <si>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</si>
  <si>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</si>
  <si>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</si>
  <si>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</si>
  <si>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</si>
  <si>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</si>
  <si>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</si>
  <si>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</si>
  <si>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</si>
  <si>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</si>
  <si>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</si>
  <si>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</si>
  <si>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</si>
  <si>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</si>
  <si>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</si>
  <si>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</si>
  <si>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</si>
  <si>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</si>
  <si>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</si>
  <si>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</si>
  <si>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</si>
  <si>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</si>
  <si>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</si>
  <si>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</si>
  <si>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</si>
  <si>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</si>
  <si>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</si>
  <si>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</si>
  <si>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</si>
  <si>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</si>
  <si>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</si>
  <si>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</si>
  <si>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</si>
  <si>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</si>
  <si>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</si>
  <si>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</si>
  <si>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</si>
  <si>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</si>
  <si>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</si>
  <si>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</si>
  <si>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</si>
  <si>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</si>
  <si>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</si>
  <si>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</si>
  <si>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</si>
  <si>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</si>
  <si>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</si>
  <si>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</si>
  <si>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</si>
  <si>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</si>
  <si>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</si>
  <si>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</si>
  <si>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</si>
  <si>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</si>
  <si>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</si>
  <si>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</si>
  <si>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</si>
  <si>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</si>
  <si>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</si>
  <si>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</si>
  <si>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</si>
  <si>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</si>
  <si>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</si>
  <si>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</si>
  <si>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</si>
  <si>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</si>
  <si>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</si>
  <si>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</si>
  <si>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</si>
  <si>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</si>
  <si>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</si>
  <si>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</si>
  <si>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</si>
  <si>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</si>
  <si>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</si>
  <si>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</si>
  <si>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</si>
  <si>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</si>
  <si>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</si>
  <si>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</si>
  <si>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</si>
  <si>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</si>
  <si>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</si>
  <si>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</si>
  <si>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</si>
  <si>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</si>
  <si>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</si>
  <si>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</si>
  <si>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</si>
  <si>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</si>
  <si>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</si>
  <si>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</si>
  <si>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</si>
  <si>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</si>
  <si>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</si>
  <si>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</si>
  <si>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</si>
  <si>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</si>
  <si>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</si>
  <si>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</si>
  <si>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</si>
  <si>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</si>
  <si>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</si>
  <si>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</si>
  <si>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</si>
  <si>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</si>
  <si>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</si>
  <si>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</si>
  <si>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</si>
  <si>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</si>
  <si>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</si>
  <si>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</si>
  <si>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</si>
  <si>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</si>
  <si>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</si>
  <si>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</si>
  <si>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</si>
  <si>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</si>
  <si>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</si>
  <si>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</si>
  <si>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</si>
  <si>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</si>
  <si>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</si>
  <si>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</si>
  <si>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</si>
  <si>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</si>
  <si>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</si>
  <si>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</si>
  <si>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</si>
  <si>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</si>
  <si>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</si>
  <si>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</si>
  <si>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</si>
  <si>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</si>
  <si>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</si>
  <si>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</si>
  <si>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</si>
  <si>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</si>
  <si>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</si>
  <si>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</si>
  <si>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</si>
  <si>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</si>
  <si>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</si>
  <si>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</si>
  <si>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</si>
  <si>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</si>
  <si>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</si>
  <si>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</si>
  <si>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</si>
  <si>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</si>
  <si>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</si>
  <si>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</si>
  <si>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</si>
  <si>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</si>
  <si>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</si>
  <si>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</si>
  <si>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</si>
  <si>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</si>
  <si>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</si>
  <si>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</si>
  <si>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</si>
  <si>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</si>
  <si>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</si>
  <si>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</si>
  <si>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</si>
  <si>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</si>
  <si>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</si>
  <si>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</si>
  <si>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</si>
  <si>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</si>
  <si>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</si>
  <si>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</si>
  <si>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</si>
  <si>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</si>
  <si>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</si>
  <si>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</si>
  <si>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</si>
  <si>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</si>
  <si>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</si>
  <si>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</si>
  <si>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</si>
  <si>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</si>
  <si>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</si>
  <si>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</si>
  <si>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</si>
  <si>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</si>
  <si>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</si>
  <si>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</si>
  <si>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</si>
  <si>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</si>
  <si>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</si>
  <si>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</si>
  <si>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</si>
  <si>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</si>
  <si>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</si>
  <si>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</si>
  <si>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</si>
  <si>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</si>
  <si>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</si>
  <si>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</si>
  <si>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</si>
  <si>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</si>
  <si>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</si>
  <si>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</si>
  <si>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</si>
  <si>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</si>
  <si>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</si>
  <si>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</si>
  <si>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</si>
  <si>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</si>
  <si>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</si>
  <si>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</si>
  <si>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</si>
  <si>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</si>
  <si>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</si>
  <si>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</si>
  <si>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</si>
  <si>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</si>
  <si>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</si>
  <si>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</si>
  <si>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</si>
  <si>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</si>
  <si>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</si>
  <si>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</si>
  <si>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</si>
  <si>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</si>
  <si>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</si>
  <si>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</si>
  <si>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</si>
  <si>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</si>
  <si>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</si>
  <si>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</si>
  <si>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</si>
  <si>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</si>
  <si>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</si>
  <si>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</si>
  <si>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</si>
  <si>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</si>
  <si>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</si>
  <si>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</si>
  <si>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</si>
  <si>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</si>
  <si>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</si>
  <si>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</si>
  <si>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</si>
  <si>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</si>
  <si>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</si>
  <si>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</si>
  <si>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</si>
  <si>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</si>
  <si>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</si>
  <si>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</si>
  <si>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</si>
  <si>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</si>
  <si>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</si>
  <si>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</si>
  <si>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</si>
  <si>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</si>
  <si>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</si>
  <si>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</si>
  <si>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</si>
  <si>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</si>
  <si>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</si>
  <si>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</si>
  <si>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</si>
  <si>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</si>
  <si>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</si>
  <si>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</si>
  <si>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</si>
  <si>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</si>
  <si>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</si>
  <si>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</si>
  <si>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</si>
  <si>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</si>
  <si>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</si>
  <si>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</si>
  <si>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</si>
  <si>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</si>
  <si>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</si>
  <si>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</si>
  <si>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</si>
  <si>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</si>
  <si>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</si>
  <si>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</si>
  <si>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</si>
  <si>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</si>
  <si>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</si>
  <si>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</si>
  <si>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</si>
  <si>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</si>
  <si>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</si>
  <si>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</si>
  <si>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</si>
  <si>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</si>
  <si>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</si>
  <si>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</si>
  <si>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</si>
  <si>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</si>
  <si>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</si>
  <si>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</si>
  <si>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</si>
  <si>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</si>
  <si>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</si>
  <si>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</si>
  <si>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</si>
  <si>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</si>
  <si>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</si>
  <si>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</si>
  <si>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</si>
  <si>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</si>
  <si>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</si>
  <si>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</si>
  <si>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</si>
  <si>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</si>
  <si>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</si>
  <si>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</si>
  <si>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</si>
  <si>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</si>
  <si>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</si>
  <si>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</si>
  <si>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</si>
  <si>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</si>
  <si>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</si>
  <si>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</si>
  <si>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</si>
  <si>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</si>
  <si>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</si>
  <si>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</si>
  <si>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</si>
  <si>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</si>
  <si>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</si>
  <si>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</si>
  <si>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</si>
  <si>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</si>
  <si>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</si>
  <si>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</si>
  <si>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</si>
  <si>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</si>
  <si>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</si>
  <si>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</si>
  <si>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</si>
  <si>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</si>
  <si>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</si>
  <si>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</si>
  <si>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</si>
  <si>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</si>
  <si>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</si>
  <si>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</si>
  <si>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</si>
  <si>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</si>
  <si>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</si>
  <si>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</si>
  <si>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</si>
  <si>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</si>
  <si>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</si>
  <si>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</si>
  <si>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</si>
  <si>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</si>
  <si>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</si>
  <si>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</si>
  <si>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</si>
  <si>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</si>
  <si>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</si>
  <si>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</si>
  <si>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</si>
  <si>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</si>
  <si>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</si>
  <si>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</si>
  <si>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</si>
  <si>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</si>
  <si>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</si>
  <si>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</si>
  <si>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</si>
  <si>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</si>
  <si>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</si>
  <si>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</si>
  <si>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</si>
  <si>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</si>
  <si>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</si>
  <si>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</si>
  <si>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</si>
  <si>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</si>
  <si>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</si>
  <si>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</si>
  <si>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</si>
  <si>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</si>
  <si>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</si>
  <si>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</si>
  <si>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</si>
  <si>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</si>
  <si>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</si>
  <si>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</si>
  <si>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</si>
  <si>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</si>
  <si>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</si>
  <si>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</si>
  <si>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</si>
  <si>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</si>
  <si>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</si>
  <si>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</si>
  <si>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</si>
  <si>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</si>
  <si>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</si>
  <si>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</si>
  <si>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</si>
  <si>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</si>
  <si>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</si>
  <si>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</si>
  <si>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</si>
  <si>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</si>
  <si>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</si>
  <si>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</si>
  <si>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</si>
  <si>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</si>
  <si>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</si>
  <si>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</si>
  <si>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</si>
  <si>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</si>
  <si>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</si>
  <si>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</si>
  <si>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</si>
  <si>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</si>
  <si>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</si>
  <si>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</si>
  <si>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</si>
  <si>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</si>
  <si>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</si>
  <si>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</si>
  <si>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</si>
  <si>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</si>
  <si>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</si>
  <si>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</si>
  <si>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</si>
  <si>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</si>
  <si>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</si>
  <si>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</si>
  <si>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</si>
  <si>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</si>
  <si>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</si>
  <si>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</si>
  <si>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</si>
  <si>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</si>
  <si>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</si>
  <si>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</si>
  <si>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</si>
  <si>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</si>
  <si>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</si>
  <si>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</si>
  <si>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</si>
  <si>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</si>
  <si>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</si>
  <si>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</si>
  <si>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</si>
  <si>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</si>
  <si>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</si>
  <si>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</si>
  <si>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</si>
  <si>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</si>
  <si>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</si>
  <si>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</si>
  <si>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</si>
  <si>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</si>
  <si>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</si>
  <si>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</si>
  <si>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</si>
  <si>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</si>
  <si>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</si>
  <si>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</si>
  <si>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</si>
  <si>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</si>
  <si>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</si>
  <si>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</si>
  <si>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</si>
  <si>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</si>
  <si>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</si>
  <si>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</si>
  <si>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</si>
  <si>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</si>
  <si>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</si>
  <si>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</si>
  <si>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</si>
  <si>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</si>
  <si>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</si>
  <si>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</si>
  <si>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</si>
  <si>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</si>
  <si>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</si>
  <si>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</si>
  <si>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</si>
  <si>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</si>
  <si>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</si>
  <si>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</si>
  <si>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</si>
  <si>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</si>
  <si>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</si>
  <si>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</si>
  <si>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</si>
  <si>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</si>
  <si>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</si>
  <si>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</si>
  <si>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</si>
  <si>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</si>
  <si>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</si>
  <si>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</si>
  <si>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</si>
  <si>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</si>
  <si>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</si>
  <si>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</si>
  <si>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</si>
  <si>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</si>
  <si>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</si>
  <si>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</si>
  <si>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</si>
  <si>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</si>
  <si>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</si>
  <si>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</si>
  <si>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</si>
  <si>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</si>
  <si>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</si>
  <si>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</si>
  <si>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</si>
  <si>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</si>
  <si>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</si>
  <si>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</si>
  <si>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</si>
  <si>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</si>
  <si>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</si>
  <si>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</si>
  <si>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</si>
  <si>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</si>
  <si>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</si>
  <si>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</si>
  <si>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</si>
  <si>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</si>
  <si>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</si>
  <si>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</si>
  <si>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</si>
  <si>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</si>
  <si>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</si>
  <si>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</si>
  <si>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</si>
  <si>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</si>
  <si>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</si>
  <si>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</si>
  <si>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</si>
  <si>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</si>
  <si>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</si>
  <si>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</si>
  <si>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</si>
  <si>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</si>
  <si>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</si>
  <si>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</si>
  <si>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</si>
  <si>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</si>
  <si>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</si>
  <si>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</si>
  <si>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</si>
  <si>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</si>
  <si>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</si>
  <si>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</si>
  <si>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</si>
  <si>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</si>
  <si>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</si>
  <si>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</si>
  <si>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</si>
  <si>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</si>
  <si>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</si>
  <si>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</si>
  <si>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</si>
  <si>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</si>
  <si>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</si>
  <si>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</si>
  <si>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</si>
  <si>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</si>
  <si>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</si>
  <si>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</si>
  <si>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</si>
  <si>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</si>
  <si>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</si>
  <si>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</si>
  <si>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</si>
  <si>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</si>
  <si>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</si>
  <si>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</si>
  <si>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</si>
  <si>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</si>
  <si>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</si>
  <si>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</si>
  <si>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</si>
  <si>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</si>
  <si>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</si>
  <si>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</si>
  <si>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</si>
  <si>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</si>
  <si>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</si>
  <si>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</si>
  <si>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</si>
  <si>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</si>
  <si>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</si>
  <si>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</si>
  <si>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</si>
  <si>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</si>
  <si>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</si>
  <si>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</si>
  <si>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</si>
  <si>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</si>
  <si>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</si>
  <si>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</si>
  <si>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</si>
  <si>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</si>
  <si>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</si>
  <si>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</si>
  <si>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</si>
  <si>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</si>
  <si>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</si>
  <si>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</si>
  <si>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</si>
  <si>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</si>
  <si>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</si>
  <si>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</si>
  <si>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</si>
  <si>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</si>
  <si>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</si>
  <si>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</si>
  <si>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</si>
  <si>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</si>
  <si>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</si>
  <si>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</si>
  <si>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</si>
  <si>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</si>
  <si>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</si>
  <si>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</si>
  <si>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</si>
  <si>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</si>
  <si>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</si>
  <si>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</si>
  <si>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</si>
  <si>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</si>
  <si>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</si>
  <si>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</si>
  <si>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</si>
  <si>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</si>
  <si>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</si>
  <si>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</si>
  <si>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</si>
  <si>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</si>
  <si>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</si>
  <si>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</si>
  <si>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</si>
  <si>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</si>
  <si>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</si>
  <si>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</si>
  <si>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</si>
  <si>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</si>
  <si>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</si>
  <si>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</si>
  <si>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</si>
  <si>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</si>
  <si>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</si>
  <si>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</si>
  <si>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</si>
  <si>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</si>
  <si>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</si>
  <si>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</si>
  <si>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</si>
  <si>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</si>
  <si>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</si>
  <si>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</si>
  <si>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</si>
  <si>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</si>
  <si>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</si>
  <si>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</si>
  <si>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</si>
  <si>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</si>
  <si>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</si>
  <si>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</si>
  <si>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</si>
  <si>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</si>
  <si>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</si>
  <si>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</si>
  <si>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</si>
  <si>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</si>
  <si>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</si>
  <si>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</si>
  <si>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</si>
  <si>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</si>
  <si>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</si>
  <si>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</si>
  <si>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</si>
  <si>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</si>
  <si>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</si>
  <si>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</si>
  <si>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</si>
  <si>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</si>
  <si>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</si>
  <si>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</si>
  <si>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</si>
  <si>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</si>
  <si>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</si>
  <si>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</si>
  <si>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</si>
  <si>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</si>
  <si>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</si>
  <si>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</si>
  <si>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</si>
  <si>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</si>
  <si>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</si>
  <si>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</si>
  <si>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</si>
  <si>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</si>
  <si>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</si>
  <si>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</si>
  <si>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</si>
  <si>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</si>
  <si>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</si>
  <si>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</si>
  <si>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</si>
  <si>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</si>
  <si>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</si>
  <si>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</si>
  <si>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</si>
  <si>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</si>
  <si>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</si>
  <si>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</si>
  <si>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</si>
  <si>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</si>
  <si>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</si>
  <si>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</si>
  <si>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</si>
  <si>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</si>
  <si>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</si>
  <si>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</si>
  <si>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</si>
  <si>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</si>
  <si>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</si>
  <si>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</si>
  <si>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</si>
  <si>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</si>
  <si>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</si>
  <si>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</si>
  <si>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</si>
  <si>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</si>
  <si>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</si>
  <si>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</si>
  <si>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</si>
  <si>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</si>
  <si>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</si>
  <si>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</si>
  <si>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</si>
  <si>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</si>
  <si>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</si>
  <si>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</si>
  <si>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</si>
  <si>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</si>
  <si>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</si>
  <si>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</si>
  <si>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</si>
  <si>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</si>
  <si>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</si>
  <si>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</si>
  <si>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</si>
  <si>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</si>
  <si>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</si>
  <si>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</si>
  <si>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</si>
  <si>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</si>
  <si>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</si>
  <si>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</si>
  <si>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</si>
  <si>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</si>
  <si>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</si>
  <si>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</si>
  <si>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</si>
  <si>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</si>
  <si>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</si>
  <si>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</si>
  <si>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</si>
  <si>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</si>
  <si>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</si>
  <si>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</si>
  <si>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</si>
  <si>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</si>
  <si>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</si>
  <si>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</si>
  <si>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</si>
  <si>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</si>
  <si>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</si>
  <si>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</si>
  <si>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</si>
  <si>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</si>
  <si>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</si>
  <si>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</si>
  <si>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</si>
  <si>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</si>
  <si>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</si>
  <si>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</si>
  <si>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</si>
  <si>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</si>
  <si>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</si>
  <si>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</si>
  <si>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</si>
  <si>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</si>
  <si>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</si>
  <si>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</si>
  <si>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</si>
  <si>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</si>
  <si>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</si>
  <si>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</si>
  <si>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</si>
  <si>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</si>
  <si>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</si>
  <si>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</si>
  <si>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</si>
  <si>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</si>
  <si>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</si>
  <si>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</si>
  <si>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</si>
  <si>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</si>
  <si>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</si>
  <si>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</si>
  <si>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</si>
  <si>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</si>
  <si>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</si>
  <si>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</si>
  <si>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</si>
  <si>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</si>
  <si>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</si>
  <si>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</si>
  <si>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</si>
  <si>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</si>
  <si>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</si>
  <si>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</si>
  <si>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</si>
  <si>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</si>
  <si>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</si>
  <si>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</si>
  <si>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</si>
  <si>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</si>
  <si>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</si>
  <si>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</si>
  <si>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</si>
  <si>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</si>
  <si>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</si>
  <si>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</si>
  <si>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</si>
  <si>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</si>
  <si>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</si>
  <si>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</si>
  <si>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</si>
  <si>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</si>
  <si>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</si>
  <si>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</si>
  <si>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</si>
  <si>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</si>
  <si>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</si>
  <si>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</si>
  <si>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</si>
  <si>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</si>
  <si>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</si>
  <si>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</si>
  <si>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</si>
  <si>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</si>
  <si>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</si>
  <si>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</si>
  <si>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</si>
  <si>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</si>
  <si>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</si>
  <si>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</si>
  <si>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</si>
  <si>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</si>
  <si>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</si>
  <si>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</si>
  <si>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</si>
  <si>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</si>
  <si>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</si>
  <si>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</si>
  <si>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</si>
  <si>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</si>
  <si>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</si>
  <si>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</si>
  <si>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</si>
  <si>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</si>
  <si>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</si>
  <si>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</si>
  <si>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</si>
  <si>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</si>
  <si>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</si>
  <si>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</si>
  <si>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</si>
  <si>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</si>
  <si>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</si>
  <si>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</si>
  <si>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</si>
  <si>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</si>
  <si>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</si>
  <si>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</si>
  <si>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</si>
  <si>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</si>
  <si>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</si>
  <si>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</si>
  <si>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</si>
  <si>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</si>
  <si>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</si>
  <si>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</si>
  <si>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</si>
  <si>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</si>
  <si>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</si>
  <si>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</si>
  <si>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</si>
  <si>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</si>
  <si>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</si>
  <si>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</si>
  <si>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</si>
  <si>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</si>
  <si>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</si>
  <si>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</si>
  <si>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</si>
  <si>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</si>
  <si>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</si>
  <si>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</si>
  <si>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</si>
  <si>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</si>
  <si>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</si>
  <si>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</si>
  <si>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</si>
  <si>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</si>
  <si>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</si>
  <si>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</si>
  <si>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</si>
  <si>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</si>
  <si>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</si>
  <si>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</si>
  <si>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</si>
  <si>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</si>
  <si>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</si>
  <si>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</si>
  <si>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</si>
  <si>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</si>
  <si>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</si>
  <si>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</si>
  <si>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</si>
  <si>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</si>
  <si>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</si>
  <si>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</si>
  <si>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</si>
  <si>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</si>
  <si>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</si>
  <si>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</si>
  <si>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</si>
  <si>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</si>
  <si>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</si>
  <si>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</si>
  <si>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</si>
  <si>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</si>
  <si>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</si>
  <si>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</si>
  <si>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</si>
  <si>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</si>
  <si>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</si>
  <si>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</si>
  <si>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</si>
  <si>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</si>
  <si>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</si>
  <si>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</si>
  <si>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</si>
  <si>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</si>
  <si>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</si>
  <si>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</si>
  <si>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</si>
  <si>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</si>
  <si>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</si>
  <si>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</si>
  <si>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</si>
  <si>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</si>
  <si>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</si>
  <si>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</si>
  <si>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</si>
  <si>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</si>
  <si>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</si>
  <si>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</si>
  <si>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</si>
  <si>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</si>
  <si>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</si>
  <si>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</si>
  <si>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</si>
  <si>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</si>
  <si>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</si>
  <si>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</si>
  <si>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</si>
  <si>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</si>
  <si>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</si>
  <si>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</si>
  <si>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</si>
  <si>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</si>
  <si>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</si>
  <si>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</si>
  <si>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</si>
  <si>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</si>
  <si>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</si>
  <si>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</si>
  <si>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</si>
  <si>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</si>
  <si>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</si>
  <si>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</si>
  <si>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</si>
  <si>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</si>
  <si>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</si>
  <si>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</si>
  <si>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</si>
  <si>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</si>
  <si>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</si>
  <si>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</si>
  <si>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</si>
  <si>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</si>
  <si>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</si>
  <si>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</si>
  <si>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</si>
  <si>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</si>
  <si>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</si>
  <si>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</si>
  <si>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</si>
  <si>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</si>
  <si>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</si>
  <si>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</si>
  <si>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</si>
  <si>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</si>
  <si>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</si>
  <si>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</si>
  <si>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</si>
  <si>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</si>
  <si>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</si>
  <si>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</si>
  <si>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</si>
  <si>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</si>
  <si>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</si>
  <si>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</si>
  <si>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</si>
  <si>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</si>
  <si>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</si>
  <si>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</si>
  <si>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</si>
  <si>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</si>
  <si>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</si>
  <si>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</si>
  <si>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</si>
  <si>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</si>
  <si>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</si>
  <si>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</si>
  <si>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</si>
  <si>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</si>
  <si>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</si>
  <si>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</si>
  <si>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</si>
  <si>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</si>
  <si>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</si>
  <si>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</si>
  <si>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</si>
  <si>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</si>
  <si>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</si>
  <si>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</si>
  <si>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</si>
  <si>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</si>
  <si>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</si>
  <si>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</si>
  <si>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</si>
  <si>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</si>
  <si>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</si>
  <si>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</si>
  <si>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</si>
  <si>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</si>
  <si>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</si>
  <si>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</si>
  <si>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</si>
  <si>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</si>
  <si>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</si>
  <si>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</si>
  <si>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</si>
  <si>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</si>
  <si>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</si>
  <si>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</si>
  <si>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</si>
  <si>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</si>
  <si>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</si>
  <si>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</si>
  <si>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</si>
  <si>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</si>
  <si>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</si>
  <si>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</si>
  <si>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</si>
  <si>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</si>
  <si>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</si>
  <si>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</si>
  <si>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</si>
  <si>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</si>
  <si>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</si>
  <si>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</si>
  <si>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</si>
  <si>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</si>
  <si>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</si>
  <si>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</si>
  <si>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</si>
  <si>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</si>
  <si>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</si>
  <si>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</si>
  <si>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</si>
  <si>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</si>
  <si>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</si>
  <si>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</si>
  <si>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</si>
  <si>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</si>
  <si>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</si>
  <si>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</si>
  <si>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</si>
  <si>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</si>
  <si>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</si>
  <si>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</si>
  <si>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</si>
  <si>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</si>
  <si>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</si>
  <si>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</si>
  <si>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</si>
  <si>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</si>
  <si>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</si>
  <si>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</si>
  <si>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</si>
  <si>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</si>
  <si>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</si>
  <si>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</si>
  <si>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</si>
  <si>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</si>
  <si>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</si>
  <si>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</si>
  <si>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</si>
  <si>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</si>
  <si>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</si>
  <si>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</si>
  <si>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</si>
  <si>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</si>
  <si>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</si>
  <si>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</si>
  <si>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</si>
  <si>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</si>
  <si>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</si>
  <si>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</si>
  <si>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</si>
  <si>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</si>
  <si>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</si>
  <si>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</si>
  <si>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</si>
  <si>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</si>
  <si>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</si>
  <si>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</si>
  <si>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</si>
  <si>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</si>
  <si>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</si>
  <si>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</si>
  <si>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</si>
  <si>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</si>
  <si>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</si>
  <si>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</si>
  <si>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</si>
  <si>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</si>
  <si>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</si>
  <si>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</si>
  <si>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</si>
  <si>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</si>
  <si>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</si>
  <si>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</si>
  <si>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</si>
  <si>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</si>
  <si>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</si>
  <si>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</si>
  <si>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</si>
  <si>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</si>
  <si>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</si>
  <si>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</si>
  <si>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</si>
  <si>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</si>
  <si>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</si>
  <si>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</si>
  <si>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</si>
  <si>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</si>
  <si>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</si>
  <si>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</si>
  <si>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</si>
  <si>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</si>
  <si>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</si>
  <si>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</si>
  <si>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</si>
  <si>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</si>
  <si>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</si>
  <si>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</si>
  <si>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</si>
  <si>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</si>
  <si>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</si>
  <si>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</si>
  <si>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</si>
  <si>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</si>
  <si>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</si>
  <si>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</si>
  <si>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</si>
  <si>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</si>
  <si>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</si>
  <si>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</si>
  <si>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</si>
  <si>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</si>
  <si>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</si>
  <si>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</si>
  <si>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</si>
  <si>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</si>
  <si>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</si>
  <si>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</si>
  <si>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</si>
  <si>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</si>
  <si>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</si>
  <si>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</si>
  <si>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</si>
  <si>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</si>
  <si>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</si>
  <si>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</si>
  <si>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</si>
  <si>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</si>
  <si>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</si>
  <si>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</si>
  <si>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</si>
  <si>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</si>
  <si>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</si>
  <si>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</si>
  <si>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</si>
  <si>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</si>
  <si>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</si>
  <si>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</si>
  <si>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</si>
  <si>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</si>
  <si>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</si>
  <si>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</si>
  <si>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</si>
  <si>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</si>
  <si>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</si>
  <si>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</si>
  <si>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</si>
  <si>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</si>
  <si>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</si>
  <si>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</si>
  <si>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</si>
  <si>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</si>
  <si>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</si>
  <si>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</si>
  <si>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</si>
  <si>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</si>
  <si>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</si>
  <si>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</si>
  <si>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</si>
  <si>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</si>
  <si>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</si>
  <si>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</si>
  <si>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</si>
  <si>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</si>
  <si>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</si>
  <si>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</si>
  <si>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</si>
  <si>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</si>
  <si>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</si>
  <si>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</si>
  <si>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</si>
  <si>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</si>
  <si>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</si>
  <si>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</si>
  <si>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</si>
  <si>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</si>
  <si>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</si>
  <si>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</si>
  <si>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</si>
  <si>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</si>
  <si>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</si>
  <si>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</si>
  <si>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</si>
  <si>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</si>
  <si>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</si>
  <si>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</si>
  <si>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</si>
  <si>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</si>
  <si>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</si>
  <si>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</si>
  <si>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</si>
  <si>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</si>
  <si>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</si>
  <si>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</si>
  <si>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</si>
  <si>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</si>
  <si>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</si>
  <si>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</si>
  <si>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</si>
  <si>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</si>
  <si>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</si>
  <si>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</si>
  <si>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</si>
  <si>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</si>
  <si>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</si>
  <si>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</si>
  <si>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</si>
  <si>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</si>
  <si>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</si>
  <si>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</si>
  <si>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</si>
  <si>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</si>
  <si>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</si>
  <si>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</si>
  <si>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</si>
  <si>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</si>
  <si>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</si>
  <si>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</si>
  <si>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</si>
  <si>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</si>
  <si>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</si>
  <si>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</si>
  <si>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</si>
  <si>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</si>
  <si>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</si>
  <si>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</si>
  <si>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</si>
  <si>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</si>
  <si>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</si>
  <si>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</si>
  <si>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</si>
  <si>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</si>
  <si>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</si>
  <si>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</si>
  <si>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</si>
  <si>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</si>
  <si>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</si>
  <si>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</si>
  <si>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</si>
  <si>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</si>
  <si>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</si>
  <si>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</si>
  <si>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</si>
  <si>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</si>
  <si>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</si>
  <si>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</si>
  <si>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</si>
  <si>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</si>
  <si>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</si>
  <si>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</si>
  <si>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</si>
  <si>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</si>
  <si>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</si>
  <si>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</si>
  <si>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</si>
  <si>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</si>
  <si>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</si>
  <si>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</si>
  <si>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</si>
  <si>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</si>
  <si>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</si>
  <si>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</si>
  <si>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</si>
  <si>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</si>
  <si>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</si>
  <si>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</si>
  <si>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</si>
  <si>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</si>
  <si>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</si>
  <si>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</si>
  <si>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</si>
  <si>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</si>
  <si>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</si>
  <si>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</si>
  <si>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</si>
  <si>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</si>
  <si>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</si>
  <si>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</si>
  <si>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</si>
  <si>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</si>
  <si>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</si>
  <si>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</si>
  <si>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</si>
  <si>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</si>
  <si>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</si>
  <si>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</si>
  <si>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</si>
  <si>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</si>
  <si>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</si>
  <si>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</si>
  <si>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</si>
  <si>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</si>
  <si>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</si>
  <si>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</si>
  <si>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</si>
  <si>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</si>
  <si>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</si>
  <si>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</si>
  <si>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</si>
  <si>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</si>
  <si>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</si>
  <si>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</si>
  <si>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</si>
  <si>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</si>
  <si>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</si>
  <si>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</si>
  <si>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</si>
  <si>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</si>
  <si>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</si>
  <si>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</si>
  <si>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</si>
  <si>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</si>
  <si>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</si>
  <si>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</si>
  <si>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</si>
  <si>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</si>
  <si>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</si>
  <si>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</si>
  <si>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</si>
  <si>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</si>
  <si>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</si>
  <si>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</si>
  <si>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</si>
  <si>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</si>
  <si>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</si>
  <si>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</si>
  <si>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</si>
  <si>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</si>
  <si>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</si>
  <si>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</si>
  <si>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</si>
  <si>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</si>
  <si>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</si>
  <si>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</si>
  <si>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</si>
  <si>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</si>
  <si>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</si>
  <si>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</si>
  <si>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</si>
  <si>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</si>
  <si>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</si>
  <si>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</si>
  <si>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</si>
  <si>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</si>
  <si>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</si>
  <si>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</si>
  <si>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</si>
  <si>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</si>
  <si>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</si>
  <si>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</si>
  <si>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</si>
  <si>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</si>
  <si>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</si>
  <si>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</si>
  <si>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</si>
  <si>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</si>
  <si>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</si>
  <si>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</si>
  <si>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</si>
  <si>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</si>
  <si>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</si>
  <si>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</si>
  <si>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</si>
  <si>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</si>
  <si>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</si>
  <si>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</si>
  <si>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</si>
  <si>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</si>
  <si>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</si>
  <si>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</si>
  <si>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</si>
  <si>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</si>
  <si>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</si>
  <si>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</si>
  <si>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</si>
  <si>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</si>
  <si>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</si>
  <si>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</si>
  <si>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</si>
  <si>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</si>
  <si>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</si>
  <si>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</si>
  <si>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</si>
  <si>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</si>
  <si>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</si>
  <si>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</si>
  <si>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</si>
  <si>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</si>
  <si>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</si>
  <si>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</si>
  <si>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</si>
  <si>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</si>
  <si>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</si>
  <si>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</si>
  <si>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</si>
  <si>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</si>
  <si>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</si>
  <si>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</si>
  <si>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</si>
  <si>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</si>
  <si>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</si>
  <si>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</si>
  <si>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</si>
  <si>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</si>
  <si>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</si>
  <si>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</si>
  <si>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</si>
  <si>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</si>
  <si>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</si>
  <si>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</si>
  <si>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</si>
  <si>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</si>
  <si>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</si>
  <si>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</si>
  <si>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</si>
  <si>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</si>
  <si>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</si>
  <si>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</si>
  <si>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</si>
  <si>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</si>
  <si>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</si>
  <si>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</si>
  <si>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</si>
  <si>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</si>
  <si>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</si>
  <si>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</si>
  <si>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</si>
  <si>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</si>
  <si>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</si>
  <si>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</si>
  <si>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</si>
  <si>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</si>
  <si>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</si>
  <si>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</si>
  <si>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</si>
  <si>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</si>
  <si>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</si>
  <si>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</si>
  <si>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</si>
  <si>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</si>
  <si>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</si>
  <si>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</si>
  <si>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</si>
  <si>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</si>
  <si>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</si>
  <si>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</si>
  <si>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</si>
  <si>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</si>
  <si>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</si>
  <si>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</si>
  <si>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</si>
  <si>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</si>
  <si>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</si>
  <si>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</si>
  <si>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</si>
  <si>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</si>
  <si>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</si>
  <si>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</si>
  <si>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</si>
  <si>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</si>
  <si>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</si>
  <si>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</si>
  <si>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</si>
  <si>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</si>
  <si>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</si>
  <si>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</si>
  <si>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</si>
  <si>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</si>
  <si>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</si>
  <si>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</si>
  <si>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</si>
  <si>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</si>
  <si>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</si>
  <si>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</si>
  <si>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</si>
  <si>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</si>
  <si>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</si>
  <si>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</si>
  <si>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</si>
  <si>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</si>
  <si>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</si>
  <si>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</si>
  <si>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</si>
  <si>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</si>
  <si>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</si>
  <si>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</si>
  <si>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</si>
  <si>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</si>
  <si>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</si>
  <si>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</si>
  <si>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</si>
  <si>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</si>
  <si>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</si>
  <si>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</si>
  <si>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</si>
  <si>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</si>
  <si>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</si>
  <si>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</si>
  <si>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</si>
  <si>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</si>
  <si>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</si>
  <si>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</si>
  <si>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</si>
  <si>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</si>
  <si>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</si>
  <si>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</si>
  <si>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</si>
  <si>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</si>
  <si>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</si>
  <si>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</si>
  <si>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</si>
  <si>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</si>
  <si>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</si>
  <si>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</si>
  <si>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</si>
  <si>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</si>
  <si>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</si>
  <si>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</si>
  <si>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</si>
  <si>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</si>
  <si>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</si>
  <si>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</si>
  <si>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</si>
  <si>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</si>
  <si>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</si>
  <si>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</si>
  <si>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</si>
  <si>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</si>
  <si>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</si>
  <si>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</si>
  <si>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</si>
  <si>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</si>
  <si>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</si>
  <si>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</si>
  <si>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</si>
  <si>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</si>
  <si>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</si>
  <si>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</si>
  <si>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</si>
  <si>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</si>
  <si>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</si>
  <si>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</si>
  <si>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</si>
  <si>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</si>
  <si>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</si>
  <si>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</si>
  <si>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</si>
  <si>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</si>
  <si>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</si>
  <si>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</si>
  <si>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</si>
  <si>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</si>
  <si>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</si>
  <si>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</si>
  <si>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</si>
  <si>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</si>
  <si>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</si>
  <si>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</si>
  <si>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</si>
  <si>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</si>
  <si>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</si>
  <si>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</si>
  <si>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</si>
  <si>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</si>
  <si>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</si>
  <si>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</si>
  <si>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</si>
  <si>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</si>
  <si>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</si>
  <si>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</si>
  <si>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</si>
  <si>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</si>
  <si>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</si>
  <si>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</si>
  <si>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</si>
  <si>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</si>
  <si>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</si>
  <si>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</si>
  <si>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</si>
  <si>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</si>
  <si>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</si>
  <si>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</si>
  <si>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</si>
  <si>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</si>
  <si>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</si>
  <si>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</si>
  <si>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</si>
  <si>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</si>
  <si>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</si>
  <si>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</si>
  <si>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</si>
  <si>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</si>
  <si>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</si>
  <si>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</si>
  <si>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</si>
  <si>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</si>
  <si>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</si>
  <si>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</si>
  <si>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</si>
  <si>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</si>
  <si>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</si>
  <si>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</si>
  <si>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</si>
  <si>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</si>
  <si>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</si>
  <si>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</si>
  <si>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</si>
  <si>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</si>
  <si>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</si>
  <si>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</si>
  <si>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</si>
  <si>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</si>
  <si>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</si>
  <si>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</si>
  <si>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</si>
  <si>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</si>
  <si>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</si>
  <si>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</si>
  <si>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</si>
  <si>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</si>
  <si>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</si>
  <si>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</si>
  <si>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</si>
  <si>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</si>
  <si>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</si>
  <si>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</si>
  <si>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</si>
  <si>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</si>
  <si>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</si>
  <si>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</si>
  <si>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</si>
  <si>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</si>
  <si>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</si>
  <si>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</si>
  <si>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</si>
  <si>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</si>
  <si>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</si>
  <si>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</si>
  <si>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</si>
  <si>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</si>
  <si>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</si>
  <si>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</si>
  <si>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</si>
  <si>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</si>
  <si>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</si>
  <si>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</si>
  <si>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</si>
  <si>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</si>
  <si>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</si>
  <si>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</si>
  <si>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</si>
  <si>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</si>
  <si>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</si>
  <si>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</si>
  <si>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</si>
  <si>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</si>
  <si>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</si>
  <si>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</si>
  <si>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</si>
  <si>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</si>
  <si>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</si>
  <si>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</si>
  <si>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</si>
  <si>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</si>
  <si>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</si>
  <si>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</si>
  <si>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</si>
  <si>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</si>
  <si>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</si>
  <si>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</si>
  <si>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</si>
  <si>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</si>
  <si>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</si>
  <si>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</si>
  <si>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</si>
  <si>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</si>
  <si>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</si>
  <si>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</si>
  <si>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</si>
  <si>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</si>
  <si>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</si>
  <si>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</si>
  <si>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</si>
  <si>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</si>
  <si>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</si>
  <si>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</si>
  <si>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</si>
  <si>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</si>
  <si>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</si>
  <si>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</si>
  <si>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</si>
  <si>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</si>
  <si>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</si>
  <si>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</si>
  <si>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</si>
  <si>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</si>
  <si>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</si>
  <si>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</si>
  <si>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</si>
  <si>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</si>
  <si>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</si>
  <si>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</si>
  <si>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</si>
  <si>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</si>
  <si>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</si>
  <si>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</si>
  <si>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</si>
  <si>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</si>
  <si>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</si>
  <si>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</si>
  <si>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</si>
  <si>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</si>
  <si>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</si>
  <si>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</si>
  <si>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</si>
  <si>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</si>
  <si>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</si>
  <si>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</si>
  <si>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</si>
  <si>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</si>
  <si>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</si>
  <si>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</si>
  <si>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</si>
  <si>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</si>
  <si>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</si>
  <si>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</si>
  <si>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</si>
  <si>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</si>
  <si>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</si>
  <si>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</si>
  <si>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</si>
  <si>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</si>
  <si>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</si>
  <si>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</si>
  <si>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</si>
  <si>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</si>
  <si>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</si>
  <si>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</si>
  <si>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</si>
  <si>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</si>
  <si>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</si>
  <si>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</si>
  <si>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</si>
  <si>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</si>
  <si>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</si>
  <si>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</si>
  <si>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</si>
  <si>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</si>
  <si>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</si>
  <si>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</si>
  <si>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</si>
  <si>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</si>
  <si>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</si>
  <si>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</si>
  <si>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</si>
  <si>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</si>
  <si>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</si>
  <si>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</si>
  <si>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</si>
  <si>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</si>
  <si>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</si>
  <si>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</si>
  <si>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</si>
  <si>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</si>
  <si>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</si>
  <si>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</si>
  <si>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</si>
  <si>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</si>
  <si>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</si>
  <si>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</si>
  <si>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</si>
  <si>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</si>
  <si>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</si>
  <si>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</si>
  <si>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</si>
  <si>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</si>
  <si>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</si>
  <si>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</si>
  <si>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</si>
  <si>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</si>
  <si>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</si>
  <si>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</si>
  <si>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</si>
  <si>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</si>
  <si>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</si>
  <si>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</si>
  <si>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</si>
  <si>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</si>
  <si>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</si>
  <si>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</si>
  <si>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</si>
  <si>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</si>
  <si>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</si>
  <si>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</si>
  <si>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</si>
  <si>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</si>
  <si>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</si>
  <si>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</si>
  <si>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</si>
  <si>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</si>
  <si>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</si>
  <si>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</si>
  <si>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</si>
  <si>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</si>
  <si>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</si>
  <si>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</si>
  <si>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</si>
  <si>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</si>
  <si>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</si>
  <si>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</si>
  <si>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</si>
  <si>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</si>
  <si>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</si>
  <si>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</si>
  <si>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</si>
  <si>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</si>
  <si>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</si>
  <si>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</si>
  <si>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</si>
  <si>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</si>
  <si>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</si>
  <si>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</si>
  <si>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</si>
  <si>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</si>
  <si>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</si>
  <si>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</si>
  <si>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</si>
  <si>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</si>
  <si>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</si>
  <si>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</si>
  <si>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</si>
  <si>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</si>
  <si>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</si>
  <si>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</si>
  <si>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</si>
  <si>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</si>
  <si>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</si>
  <si>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</si>
  <si>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</si>
  <si>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</si>
  <si>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</si>
  <si>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</si>
  <si>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</si>
  <si>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</si>
  <si>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</si>
  <si>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</si>
  <si>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</si>
  <si>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</si>
  <si>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</si>
  <si>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</si>
  <si>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</si>
  <si>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</si>
  <si>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</si>
  <si>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</si>
  <si>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</si>
  <si>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</si>
  <si>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</si>
  <si>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</si>
  <si>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</si>
  <si>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</si>
  <si>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</si>
  <si>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</si>
  <si>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</si>
  <si>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</si>
  <si>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</si>
  <si>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</si>
  <si>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</si>
  <si>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</si>
  <si>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</si>
  <si>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</si>
  <si>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</si>
  <si>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</si>
  <si>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</si>
  <si>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</si>
  <si>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</si>
  <si>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</si>
  <si>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</si>
  <si>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</si>
  <si>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</si>
  <si>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</si>
  <si>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</si>
  <si>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</si>
  <si>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</si>
  <si>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</si>
  <si>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</si>
  <si>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</si>
  <si>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</si>
  <si>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</si>
  <si>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</si>
  <si>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</si>
  <si>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</si>
  <si>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</si>
  <si>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</si>
  <si>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</si>
  <si>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</si>
  <si>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</si>
  <si>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</si>
  <si>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</si>
  <si>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</si>
  <si>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</si>
  <si>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</si>
  <si>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</si>
  <si>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</si>
  <si>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</si>
  <si>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</si>
  <si>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</si>
  <si>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</si>
  <si>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</si>
  <si>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</si>
  <si>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</si>
  <si>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</si>
  <si>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</si>
  <si>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</si>
  <si>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</si>
  <si>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</si>
  <si>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</si>
  <si>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</si>
  <si>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</si>
  <si>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</si>
  <si>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</si>
  <si>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</si>
  <si>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</si>
  <si>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</si>
  <si>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</si>
  <si>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</si>
  <si>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</si>
  <si>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</si>
  <si>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</si>
  <si>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</si>
  <si>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</si>
  <si>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</si>
  <si>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</si>
  <si>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</si>
  <si>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</si>
  <si>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</si>
  <si>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</si>
  <si>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</si>
  <si>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</si>
  <si>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</si>
  <si>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</si>
  <si>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</si>
  <si>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</si>
  <si>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</si>
  <si>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</si>
  <si>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</si>
  <si>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</si>
  <si>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</si>
  <si>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</si>
  <si>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</si>
  <si>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</si>
  <si>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</si>
  <si>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</si>
  <si>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</si>
  <si>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</si>
  <si>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</si>
  <si>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</si>
  <si>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</si>
  <si>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</si>
  <si>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</si>
  <si>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</si>
  <si>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</si>
  <si>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</si>
  <si>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</si>
  <si>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</si>
  <si>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</si>
  <si>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</si>
  <si>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</si>
  <si>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</si>
  <si>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</si>
  <si>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</si>
  <si>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</si>
  <si>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</si>
  <si>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</si>
  <si>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</si>
  <si>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</si>
  <si>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</si>
  <si>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</si>
  <si>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</si>
  <si>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</si>
  <si>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</si>
  <si>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</si>
  <si>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</si>
  <si>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</si>
  <si>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</si>
  <si>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</si>
  <si>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</si>
  <si>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</si>
  <si>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</si>
  <si>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</si>
  <si>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</si>
  <si>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</si>
  <si>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</si>
  <si>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</si>
  <si>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</si>
  <si>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</si>
  <si>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</si>
  <si>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</si>
  <si>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</si>
  <si>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</si>
  <si>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</si>
  <si>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</si>
  <si>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</si>
  <si>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</si>
  <si>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</si>
  <si>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</si>
  <si>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</si>
  <si>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</si>
  <si>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</si>
  <si>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</si>
  <si>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</si>
  <si>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</si>
  <si>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</si>
  <si>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</si>
  <si>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</si>
  <si>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</si>
  <si>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</si>
  <si>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</si>
  <si>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</si>
  <si>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</si>
  <si>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</si>
  <si>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</si>
  <si>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</si>
  <si>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</si>
  <si>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</si>
  <si>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</si>
  <si>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</si>
  <si>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</si>
  <si>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</si>
  <si>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</si>
  <si>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</si>
  <si>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</si>
  <si>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</si>
  <si>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</si>
  <si>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</si>
  <si>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</si>
  <si>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</si>
  <si>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</si>
  <si>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</si>
  <si>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</si>
  <si>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</si>
  <si>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</si>
  <si>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</si>
  <si>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</si>
  <si>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</si>
  <si>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</si>
  <si>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</si>
  <si>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</si>
  <si>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</si>
  <si>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</si>
  <si>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</si>
  <si>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</si>
  <si>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</si>
  <si>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</si>
  <si>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</si>
  <si>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</si>
  <si>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</si>
  <si>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</si>
  <si>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</si>
  <si>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</si>
  <si>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</si>
  <si>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</si>
  <si>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</si>
  <si>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</si>
  <si>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</si>
  <si>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</si>
  <si>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</si>
  <si>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</si>
  <si>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</si>
  <si>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</si>
  <si>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</si>
  <si>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</si>
  <si>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</si>
  <si>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</si>
  <si>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</si>
  <si>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</si>
  <si>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</si>
  <si>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</si>
  <si>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</si>
  <si>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</si>
  <si>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</si>
  <si>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</si>
  <si>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</si>
  <si>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</si>
  <si>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</si>
  <si>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</si>
  <si>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</si>
  <si>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</si>
  <si>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</si>
  <si>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</si>
  <si>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</si>
  <si>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</si>
  <si>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</si>
  <si>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</si>
  <si>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</si>
  <si>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</si>
  <si>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</si>
  <si>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</si>
  <si>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</si>
  <si>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</si>
  <si>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</si>
  <si>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</si>
  <si>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</si>
  <si>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</si>
  <si>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</si>
  <si>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</si>
  <si>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</si>
  <si>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</si>
  <si>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</si>
  <si>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</si>
  <si>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</si>
  <si>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</si>
  <si>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</si>
  <si>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</si>
  <si>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</si>
  <si>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</si>
  <si>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</si>
  <si>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</si>
  <si>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</si>
  <si>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</si>
  <si>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</si>
  <si>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</si>
  <si>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</si>
  <si>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</si>
  <si>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</si>
  <si>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</si>
  <si>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</si>
  <si>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</si>
  <si>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</si>
  <si>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</si>
  <si>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</si>
  <si>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</si>
  <si>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</si>
  <si>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</si>
  <si>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</si>
  <si>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</si>
  <si>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</si>
  <si>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</si>
  <si>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</si>
  <si>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</si>
  <si>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</si>
  <si>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</si>
  <si>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</si>
  <si>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</si>
  <si>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</si>
  <si>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</si>
  <si>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</si>
  <si>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</si>
  <si>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</si>
  <si>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</si>
  <si>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</si>
  <si>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</si>
  <si>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</si>
  <si>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</si>
  <si>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</si>
  <si>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</si>
  <si>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</si>
  <si>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</si>
  <si>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</si>
  <si>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</si>
  <si>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</si>
  <si>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</si>
  <si>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</si>
  <si>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</si>
  <si>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</si>
  <si>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</si>
  <si>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</si>
  <si>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</si>
  <si>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</si>
  <si>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</si>
  <si>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</si>
  <si>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</si>
  <si>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</si>
  <si>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</si>
  <si>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</si>
  <si>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</si>
  <si>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</si>
  <si>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</si>
  <si>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</si>
  <si>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</si>
  <si>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</si>
  <si>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</si>
  <si>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</si>
  <si>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</si>
  <si>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</si>
  <si>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</si>
  <si>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</si>
  <si>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</si>
  <si>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</si>
  <si>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</si>
  <si>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</si>
  <si>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</si>
  <si>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</si>
  <si>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</si>
  <si>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</si>
  <si>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</si>
  <si>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</si>
  <si>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</si>
  <si>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</si>
  <si>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</si>
  <si>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</si>
  <si>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</si>
  <si>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</si>
  <si>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</si>
  <si>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</si>
  <si>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</si>
  <si>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</si>
  <si>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</si>
  <si>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</si>
  <si>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</si>
  <si>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</si>
  <si>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</si>
  <si>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</si>
  <si>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</si>
  <si>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</si>
  <si>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</si>
  <si>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</si>
  <si>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</si>
  <si>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</si>
  <si>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</si>
  <si>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</si>
  <si>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</si>
  <si>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</si>
  <si>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</si>
  <si>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</si>
  <si>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</si>
  <si>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</si>
  <si>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</si>
  <si>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</si>
  <si>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</si>
  <si>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</si>
  <si>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</si>
  <si>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</si>
  <si>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</si>
  <si>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</si>
  <si>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</si>
  <si>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</si>
  <si>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</si>
  <si>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</si>
  <si>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</si>
  <si>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</si>
  <si>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</si>
  <si>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</si>
  <si>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</si>
  <si>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</si>
  <si>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</si>
  <si>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</si>
  <si>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</si>
  <si>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</si>
  <si>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</si>
  <si>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</si>
  <si>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</si>
  <si>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</si>
  <si>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</si>
  <si>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</si>
  <si>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</si>
  <si>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</si>
  <si>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</si>
  <si>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</si>
  <si>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</si>
  <si>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</si>
  <si>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</si>
  <si>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</si>
  <si>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</si>
  <si>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</si>
  <si>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</si>
  <si>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</si>
  <si>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</si>
  <si>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</si>
  <si>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</si>
  <si>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</si>
  <si>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</si>
  <si>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</si>
  <si>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</si>
  <si>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</si>
  <si>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</si>
  <si>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</si>
  <si>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</si>
  <si>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</si>
  <si>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</si>
  <si>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</si>
  <si>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</si>
  <si>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</si>
  <si>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</si>
  <si>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</si>
  <si>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</si>
  <si>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</si>
  <si>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</si>
  <si>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</si>
  <si>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</si>
  <si>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</si>
  <si>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</si>
  <si>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</si>
  <si>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</si>
  <si>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</si>
  <si>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</si>
  <si>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</si>
  <si>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</si>
  <si>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</si>
  <si>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</si>
  <si>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</si>
  <si>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</si>
  <si>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</si>
  <si>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</si>
  <si>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</si>
  <si>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</si>
  <si>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</si>
  <si>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</si>
  <si>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</si>
  <si>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</si>
  <si>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</si>
  <si>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</si>
  <si>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</si>
  <si>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</si>
  <si>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</si>
  <si>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</si>
  <si>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</si>
  <si>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</si>
  <si>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</si>
  <si>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</si>
  <si>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</si>
  <si>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</si>
  <si>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</si>
  <si>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</si>
  <si>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</si>
  <si>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</si>
  <si>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</si>
  <si>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</si>
  <si>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</si>
  <si>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</si>
  <si>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</si>
  <si>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</si>
  <si>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</si>
  <si>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</si>
  <si>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</si>
  <si>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</si>
  <si>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</si>
  <si>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</si>
  <si>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</si>
  <si>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</si>
  <si>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</si>
  <si>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</si>
  <si>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</si>
  <si>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</si>
  <si>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</si>
  <si>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</si>
  <si>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</si>
  <si>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</si>
  <si>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</si>
  <si>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</si>
  <si>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</si>
  <si>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</si>
  <si>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</si>
  <si>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</si>
  <si>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</si>
  <si>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</si>
  <si>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</si>
  <si>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</si>
  <si>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</si>
  <si>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</si>
  <si>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</si>
  <si>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</si>
  <si>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</si>
  <si>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</si>
  <si>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</si>
  <si>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</si>
  <si>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</si>
  <si>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</si>
  <si>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</si>
  <si>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</si>
  <si>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</si>
  <si>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</si>
  <si>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</si>
  <si>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</si>
  <si>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</si>
  <si>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</si>
  <si>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</si>
  <si>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</si>
  <si>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</si>
  <si>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</si>
  <si>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</si>
  <si>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</si>
  <si>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</si>
  <si>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</si>
  <si>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</si>
  <si>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</si>
  <si>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</si>
  <si>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</si>
  <si>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</si>
  <si>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</si>
  <si>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</si>
  <si>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</si>
  <si>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</si>
  <si>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</si>
  <si>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</si>
  <si>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</si>
  <si>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</si>
  <si>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</si>
  <si>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</si>
  <si>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</si>
  <si>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</si>
  <si>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</si>
  <si>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</si>
  <si>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</si>
  <si>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</si>
  <si>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</si>
  <si>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</si>
  <si>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</si>
  <si>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</si>
  <si>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</si>
  <si>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</si>
  <si>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</si>
  <si>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</si>
  <si>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</si>
  <si>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</si>
  <si>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</si>
  <si>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</si>
  <si>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</si>
  <si>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</si>
  <si>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</si>
  <si>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</si>
  <si>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</si>
  <si>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</si>
  <si>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</si>
  <si>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</si>
  <si>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</si>
  <si>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</si>
  <si>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</si>
  <si>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</si>
  <si>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</si>
  <si>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</si>
  <si>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</si>
  <si>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</si>
  <si>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</si>
  <si>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</si>
  <si>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</si>
  <si>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</si>
  <si>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</si>
  <si>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</si>
  <si>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</si>
  <si>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</si>
  <si>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</si>
  <si>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</si>
  <si>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</si>
  <si>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</si>
  <si>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</si>
  <si>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</si>
  <si>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</si>
  <si>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</si>
  <si>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</si>
  <si>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</si>
  <si>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</si>
  <si>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</si>
  <si>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</si>
  <si>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</si>
  <si>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</si>
  <si>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</si>
  <si>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</si>
  <si>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</si>
  <si>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</si>
  <si>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</si>
  <si>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</si>
  <si>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</si>
  <si>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</si>
  <si>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</si>
  <si>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</si>
  <si>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</si>
  <si>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</si>
  <si>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</si>
  <si>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</si>
  <si>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</si>
  <si>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</si>
  <si>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</si>
  <si>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</si>
  <si>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</si>
  <si>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</si>
  <si>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</si>
  <si>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</si>
  <si>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</si>
  <si>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</si>
  <si>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</si>
  <si>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</si>
  <si>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</si>
  <si>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</si>
  <si>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</si>
  <si>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</si>
  <si>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</si>
  <si>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</si>
  <si>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</si>
  <si>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</si>
  <si>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</si>
  <si>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</si>
  <si>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</si>
  <si>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</si>
  <si>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</si>
  <si>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</si>
  <si>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</si>
  <si>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</si>
  <si>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</si>
  <si>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</si>
  <si>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</si>
  <si>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</si>
  <si>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</si>
  <si>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</si>
  <si>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</si>
  <si>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</si>
  <si>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</si>
  <si>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</si>
  <si>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</si>
  <si>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</si>
  <si>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</si>
  <si>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</si>
  <si>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</si>
  <si>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</si>
  <si>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</si>
  <si>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</si>
  <si>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</si>
  <si>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</si>
  <si>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</si>
  <si>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</si>
  <si>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</si>
  <si>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</si>
  <si>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</si>
  <si>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</si>
  <si>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</si>
  <si>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</si>
  <si>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</si>
  <si>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</si>
  <si>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</si>
  <si>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</si>
  <si>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</si>
  <si>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</si>
  <si>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</si>
  <si>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</si>
  <si>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</si>
  <si>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</si>
  <si>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</si>
  <si>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</si>
  <si>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</si>
  <si>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</si>
  <si>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</si>
  <si>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</si>
  <si>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</si>
  <si>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</si>
  <si>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</si>
  <si>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</si>
  <si>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</si>
  <si>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</si>
  <si>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</si>
  <si>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</si>
  <si>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</si>
  <si>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</si>
  <si>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</si>
  <si>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</si>
  <si>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</si>
  <si>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</si>
  <si>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</si>
  <si>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</si>
  <si>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</si>
  <si>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</si>
  <si>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</si>
  <si>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</si>
  <si>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</si>
  <si>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</si>
  <si>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</si>
  <si>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</si>
  <si>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</si>
  <si>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</si>
  <si>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</si>
  <si>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</si>
  <si>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</si>
  <si>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</si>
  <si>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</si>
  <si>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</si>
  <si>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</si>
  <si>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</si>
  <si>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</si>
  <si>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</si>
  <si>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</si>
  <si>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</si>
  <si>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</si>
  <si>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</si>
  <si>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</si>
  <si>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</si>
  <si>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</si>
  <si>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</si>
  <si>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</si>
  <si>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</si>
  <si>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</si>
  <si>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</si>
  <si>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</si>
  <si>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</si>
  <si>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</si>
  <si>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</si>
  <si>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</si>
  <si>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</si>
  <si>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</si>
  <si>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</si>
  <si>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</si>
  <si>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</si>
  <si>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</si>
  <si>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</si>
  <si>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</si>
  <si>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</si>
  <si>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</si>
  <si>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</si>
  <si>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</si>
  <si>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</si>
  <si>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</si>
  <si>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</si>
  <si>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</si>
  <si>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</si>
  <si>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</si>
  <si>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</si>
  <si>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</si>
  <si>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</si>
  <si>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</si>
  <si>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</si>
  <si>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</si>
  <si>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</si>
  <si>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</si>
  <si>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</si>
  <si>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</si>
  <si>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</si>
  <si>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</si>
  <si>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</si>
  <si>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</si>
  <si>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</si>
  <si>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</si>
  <si>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</si>
  <si>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</si>
  <si>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</si>
  <si>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</si>
  <si>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</si>
  <si>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</si>
  <si>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</si>
  <si>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</si>
  <si>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</si>
  <si>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</si>
  <si>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</si>
  <si>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</si>
  <si>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</si>
  <si>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</si>
  <si>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</si>
  <si>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</si>
  <si>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</si>
  <si>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</si>
  <si>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</si>
  <si>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</si>
  <si>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</si>
  <si>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</si>
  <si>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</si>
  <si>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</si>
  <si>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</si>
  <si>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</si>
  <si>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</si>
  <si>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</si>
  <si>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</si>
  <si>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</si>
  <si>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</si>
  <si>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</si>
  <si>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</si>
  <si>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</si>
  <si>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</si>
  <si>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</si>
  <si>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</si>
  <si>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</si>
  <si>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</si>
  <si>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</si>
  <si>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</si>
  <si>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</si>
  <si>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</si>
  <si>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</si>
  <si>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</si>
  <si>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</si>
  <si>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</si>
  <si>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</si>
  <si>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</si>
  <si>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</si>
  <si>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</si>
  <si>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</si>
  <si>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</si>
  <si>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</si>
  <si>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</si>
  <si>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</si>
  <si>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</si>
  <si>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</si>
  <si>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</si>
  <si>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</si>
  <si>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</si>
  <si>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</si>
  <si>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</si>
  <si>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</si>
  <si>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</si>
  <si>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</si>
  <si>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</si>
  <si>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</si>
  <si>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</si>
  <si>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</si>
  <si>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</si>
  <si>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</si>
  <si>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</si>
  <si>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</si>
  <si>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</si>
  <si>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</si>
  <si>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</si>
  <si>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</si>
  <si>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</si>
  <si>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</si>
  <si>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</si>
  <si>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</si>
  <si>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</si>
  <si>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</si>
  <si>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</si>
  <si>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</si>
  <si>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</si>
  <si>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</si>
  <si>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</si>
  <si>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</si>
  <si>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</si>
  <si>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</si>
  <si>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</si>
  <si>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</si>
  <si>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</si>
  <si>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</si>
  <si>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</si>
  <si>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</si>
  <si>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</si>
  <si>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</si>
  <si>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</si>
  <si>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</si>
  <si>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</si>
  <si>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</si>
  <si>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</si>
  <si>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</si>
  <si>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</si>
  <si>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</si>
  <si>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</si>
  <si>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</si>
  <si>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</si>
  <si>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</si>
  <si>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</si>
  <si>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</si>
  <si>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</si>
  <si>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</si>
  <si>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</si>
  <si>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</si>
  <si>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</si>
  <si>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</si>
  <si>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</si>
  <si>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</si>
  <si>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</si>
  <si>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</si>
  <si>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</si>
  <si>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</si>
  <si>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</si>
  <si>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</si>
  <si>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</si>
  <si>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</si>
  <si>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</si>
  <si>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</si>
  <si>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</si>
  <si>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</si>
  <si>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</si>
  <si>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</si>
  <si>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</si>
  <si>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</si>
  <si>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</si>
  <si>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</si>
  <si>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</si>
  <si>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</si>
  <si>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</si>
  <si>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</si>
  <si>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</si>
  <si>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</si>
  <si>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</si>
  <si>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</si>
  <si>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</si>
  <si>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</si>
  <si>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</si>
  <si>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</si>
  <si>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</si>
  <si>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</si>
  <si>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</si>
  <si>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</si>
  <si>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</si>
  <si>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</si>
  <si>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</si>
  <si>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</si>
  <si>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</si>
  <si>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</si>
  <si>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</si>
  <si>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</si>
  <si>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</si>
  <si>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</si>
  <si>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</si>
  <si>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</si>
  <si>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</si>
  <si>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</si>
  <si>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</si>
  <si>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</si>
  <si>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</si>
  <si>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</si>
  <si>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</si>
  <si>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</si>
  <si>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</si>
  <si>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</si>
  <si>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</si>
  <si>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</si>
  <si>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</si>
  <si>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</si>
  <si>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</si>
  <si>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</si>
  <si>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</si>
  <si>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</si>
  <si>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</si>
  <si>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</si>
  <si>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</si>
  <si>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</si>
  <si>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</si>
  <si>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</si>
  <si>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</si>
  <si>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</si>
  <si>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</si>
  <si>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</si>
  <si>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</si>
  <si>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</si>
  <si>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</si>
  <si>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</si>
  <si>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</si>
  <si>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</si>
  <si>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</si>
  <si>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</si>
  <si>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</si>
  <si>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</si>
  <si>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</si>
  <si>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</si>
  <si>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</si>
  <si>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</si>
  <si>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</si>
  <si>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</si>
  <si>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</si>
  <si>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</si>
  <si>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</si>
  <si>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</si>
  <si>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</si>
  <si>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</si>
  <si>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</si>
  <si>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</si>
  <si>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</si>
  <si>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</si>
  <si>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</si>
  <si>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</si>
  <si>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</si>
  <si>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</si>
  <si>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</si>
  <si>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</si>
  <si>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</si>
  <si>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</si>
  <si>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</si>
  <si>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</si>
  <si>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</si>
  <si>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</si>
  <si>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</si>
  <si>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</si>
  <si>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</si>
  <si>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</si>
  <si>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</si>
  <si>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</si>
  <si>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</si>
  <si>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</si>
  <si>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</si>
  <si>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</si>
  <si>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</si>
  <si>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</si>
  <si>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</si>
  <si>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</si>
  <si>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</si>
  <si>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</si>
  <si>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</si>
  <si>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</si>
  <si>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</si>
  <si>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</si>
  <si>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</si>
  <si>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</si>
  <si>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</si>
  <si>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</si>
  <si>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</si>
  <si>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</si>
  <si>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</si>
  <si>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</si>
  <si>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</si>
  <si>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</si>
  <si>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</si>
  <si>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</si>
  <si>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</si>
  <si>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</si>
  <si>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</si>
  <si>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</si>
  <si>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</si>
  <si>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</si>
  <si>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</si>
  <si>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</si>
  <si>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</si>
  <si>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</si>
  <si>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</si>
  <si>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</si>
  <si>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</si>
  <si>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</si>
  <si>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</si>
  <si>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</si>
  <si>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</si>
  <si>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</si>
  <si>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</si>
  <si>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</si>
  <si>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</si>
  <si>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</si>
  <si>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</si>
  <si>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</si>
  <si>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</si>
  <si>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</si>
  <si>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</si>
  <si>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</si>
  <si>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</si>
  <si>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</si>
  <si>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</si>
  <si>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</si>
  <si>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</si>
  <si>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</si>
  <si>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</si>
  <si>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</si>
  <si>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</si>
  <si>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</si>
  <si>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</si>
  <si>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</si>
  <si>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</si>
  <si>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</si>
  <si>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</si>
  <si>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</si>
  <si>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</si>
  <si>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</si>
  <si>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</si>
  <si>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</si>
  <si>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</si>
  <si>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</si>
  <si>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</si>
  <si>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</si>
  <si>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</si>
  <si>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</si>
  <si>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</si>
  <si>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</si>
  <si>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</si>
  <si>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</si>
  <si>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</si>
  <si>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</si>
  <si>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</si>
  <si>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</si>
  <si>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</si>
  <si>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</si>
  <si>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</si>
  <si>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</si>
  <si>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</si>
  <si>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</si>
  <si>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</si>
  <si>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</si>
  <si>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</si>
  <si>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</si>
  <si>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</si>
  <si>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</si>
  <si>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</si>
  <si>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</si>
  <si>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</si>
  <si>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</si>
  <si>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</si>
  <si>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</si>
  <si>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</si>
  <si>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</si>
  <si>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</si>
  <si>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</si>
  <si>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</si>
  <si>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</si>
  <si>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</si>
  <si>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</si>
  <si>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</si>
  <si>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</si>
  <si>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</si>
  <si>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</si>
  <si>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</si>
  <si>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</si>
  <si>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</si>
  <si>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</si>
  <si>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</si>
  <si>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</si>
  <si>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</si>
  <si>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</si>
  <si>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</si>
  <si>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</si>
  <si>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</si>
  <si>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</si>
  <si>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</si>
  <si>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</si>
  <si>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</si>
  <si>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</si>
  <si>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</si>
  <si>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</si>
  <si>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</si>
  <si>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</si>
  <si>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</si>
  <si>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</si>
  <si>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</si>
  <si>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</si>
  <si>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</si>
  <si>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</si>
  <si>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</si>
  <si>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</si>
  <si>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</si>
  <si>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</si>
  <si>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</si>
  <si>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</si>
  <si>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</si>
  <si>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</si>
  <si>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</si>
  <si>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</si>
  <si>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</si>
  <si>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</si>
  <si>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</si>
  <si>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</si>
  <si>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</si>
  <si>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</si>
  <si>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</si>
  <si>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</si>
  <si>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</si>
  <si>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</si>
  <si>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</si>
  <si>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</si>
  <si>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</si>
  <si>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</si>
  <si>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</si>
  <si>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</si>
  <si>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</si>
  <si>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</si>
  <si>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</si>
  <si>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</si>
  <si>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</si>
  <si>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</si>
  <si>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</si>
  <si>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</si>
  <si>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</si>
  <si>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</si>
  <si>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</si>
  <si>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</si>
  <si>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</si>
  <si>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</si>
  <si>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</si>
  <si>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</si>
  <si>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 xml:space="preserve">HDFCLIFE </t>
  </si>
  <si>
    <t>Part Profit of Rs.27/-</t>
  </si>
  <si>
    <t>Profit of Rs.22.5/-</t>
  </si>
  <si>
    <t>2010-2040</t>
  </si>
  <si>
    <t>2200-2300</t>
  </si>
  <si>
    <t>ASIANPAINT NOV FUT</t>
  </si>
  <si>
    <t>Part Profit of Rs.280/-</t>
  </si>
  <si>
    <t>450-460</t>
  </si>
  <si>
    <t>Siti Networks Limited</t>
  </si>
  <si>
    <t>430-440</t>
  </si>
  <si>
    <t xml:space="preserve">GODREJCP </t>
  </si>
  <si>
    <t>675-680</t>
  </si>
  <si>
    <t>740-760</t>
  </si>
  <si>
    <t>ICICIBANK 420 CE NOV</t>
  </si>
  <si>
    <t>INFY NOV FUT</t>
  </si>
  <si>
    <t xml:space="preserve">PIIND </t>
  </si>
  <si>
    <t>CUMMINSIND NOV FUT</t>
  </si>
  <si>
    <t xml:space="preserve">APOLLOTYRE </t>
  </si>
  <si>
    <t>145-147</t>
  </si>
  <si>
    <t xml:space="preserve">TATACONSUM </t>
  </si>
  <si>
    <t xml:space="preserve">BPCL </t>
  </si>
  <si>
    <t>390-400</t>
  </si>
  <si>
    <t>2260-2280</t>
  </si>
  <si>
    <t>Profit of Rs.3.8/-</t>
  </si>
  <si>
    <t>TATACONSUM  520 CE NOV</t>
  </si>
  <si>
    <t>Loss of Rs.20/-</t>
  </si>
  <si>
    <t>250-255</t>
  </si>
  <si>
    <t>3500-3530</t>
  </si>
  <si>
    <t xml:space="preserve">NIFTY 11500 PE 05-NOV </t>
  </si>
  <si>
    <t>Profit of Rs.10.5/-</t>
  </si>
  <si>
    <t>BANKNIFTY NOV FUT</t>
  </si>
  <si>
    <t>Profit of Rs.190/-</t>
  </si>
  <si>
    <t xml:space="preserve">Retail Research Technical Calls &amp; Fundamental Performance Report for the month of November-2020 </t>
  </si>
  <si>
    <t>Loss of Rs.37.5/-</t>
  </si>
  <si>
    <t>Profit of Rs.11.5/-</t>
  </si>
  <si>
    <t>Profit of Rs.3.5/-</t>
  </si>
  <si>
    <t>Profit of Rs.6/-</t>
  </si>
  <si>
    <t>NIFTY 11500 PE 12-NOV</t>
  </si>
  <si>
    <t>Loss of Rs.7 /-</t>
  </si>
  <si>
    <t>Profit of Rs.45/-</t>
  </si>
  <si>
    <t>Profit of Rs.52.5/-</t>
  </si>
  <si>
    <t>Profit of Rs.2.75/-</t>
  </si>
  <si>
    <t>2050-2070</t>
  </si>
  <si>
    <t>Loss of Rs.45/-</t>
  </si>
  <si>
    <t>BATAINDIA NOV FUT</t>
  </si>
  <si>
    <t>1330-1340</t>
  </si>
  <si>
    <t>Profit of Rs.24/-</t>
  </si>
  <si>
    <t>Profit of Rs.12.5/-</t>
  </si>
  <si>
    <t>1450-1460</t>
  </si>
  <si>
    <t>2400-2500</t>
  </si>
  <si>
    <t xml:space="preserve">BHARATFORG NOV FUT </t>
  </si>
  <si>
    <t>Profit of Rs.5.25/-</t>
  </si>
  <si>
    <t>NIFTY NOV FUT</t>
  </si>
  <si>
    <t>BHARATFORG NOV FUT</t>
  </si>
  <si>
    <t>Profit of Rs.75/-</t>
  </si>
  <si>
    <t>Profit of Rs.65/-</t>
  </si>
  <si>
    <t>HINDUNILVR NOV FUT</t>
  </si>
  <si>
    <t>760-750</t>
  </si>
  <si>
    <t>Profit of Rs.26/-</t>
  </si>
  <si>
    <t>Profit of Rs.24.5/-</t>
  </si>
  <si>
    <t>Profit of Rs.8/-</t>
  </si>
  <si>
    <t>Profit of Rs.58.5/-</t>
  </si>
  <si>
    <t>1550-1560</t>
  </si>
  <si>
    <t>180-185</t>
  </si>
  <si>
    <t>245-250</t>
  </si>
  <si>
    <t>3350-3400</t>
  </si>
  <si>
    <t>3630-3670</t>
  </si>
  <si>
    <t xml:space="preserve">TATACONSUM  520 CE NOV </t>
  </si>
  <si>
    <t>Profit of Rs.2.2/-</t>
  </si>
  <si>
    <t>920-930</t>
  </si>
  <si>
    <t>HINDUNILVR 2100 CE NOV</t>
  </si>
  <si>
    <t>330-335</t>
  </si>
  <si>
    <t>Profit of Rs.16/-</t>
  </si>
  <si>
    <t>Loss of Rs.45 /-</t>
  </si>
  <si>
    <t>Profit of Rs.82.5/-</t>
  </si>
  <si>
    <t>Loss of Rs.130/-</t>
  </si>
  <si>
    <t>RELIANCE NOV FUT</t>
  </si>
  <si>
    <t>Loss of Rs.16.5/-</t>
  </si>
  <si>
    <t>HDFC 2150 CE NOV</t>
  </si>
  <si>
    <t>Profit of Rs.7/-</t>
  </si>
  <si>
    <t>237.5-242.5</t>
  </si>
  <si>
    <t>132-135</t>
  </si>
  <si>
    <t xml:space="preserve">HINDUNILVR 2100 CE NOV </t>
  </si>
  <si>
    <t>168-170</t>
  </si>
  <si>
    <t>SUPRBPA</t>
  </si>
  <si>
    <t>Profit of Rs.230/-</t>
  </si>
  <si>
    <t>Profit of Rs.7.5/-</t>
  </si>
  <si>
    <t>Profit of Rs.1.75/-</t>
  </si>
  <si>
    <t>Part Profit of Rs.24/-</t>
  </si>
  <si>
    <t>COALINDIA 125 CE NOV</t>
  </si>
  <si>
    <t>4.0-5.0</t>
  </si>
  <si>
    <t>2700-2720</t>
  </si>
  <si>
    <t>1360-1380</t>
  </si>
  <si>
    <t>Profit of Rs.21.5/-</t>
  </si>
  <si>
    <t>BANKNIFTY 27000 PE 12-NOV</t>
  </si>
  <si>
    <t>500-600</t>
  </si>
  <si>
    <t>SBIN NOV FUT</t>
  </si>
  <si>
    <t>2150-2170</t>
  </si>
  <si>
    <t>Loss of Rs.24/-</t>
  </si>
  <si>
    <t>Loss of Rs.4.1/-</t>
  </si>
  <si>
    <t>Profit of Rs.66/-</t>
  </si>
  <si>
    <t>Loss of Rs.75/-</t>
  </si>
  <si>
    <t>Loss of Rs.65/-</t>
  </si>
  <si>
    <t>Profit of Rs.0.55/-</t>
  </si>
  <si>
    <t>Loss of Rs.170/-</t>
  </si>
  <si>
    <t>Loss of Rs.180/-</t>
  </si>
  <si>
    <t>11.0-12.0</t>
  </si>
  <si>
    <t>NIFTY 12450 PE 12-NOV</t>
  </si>
  <si>
    <t>Profit of Rs.14.5/-</t>
  </si>
  <si>
    <t>Loss of Rs.3.75/-</t>
  </si>
  <si>
    <t>STINDIA</t>
  </si>
  <si>
    <t>BELA PROPERTIES PVT LTD</t>
  </si>
  <si>
    <t>GROVSNOR INVESTMENT FUND LIMITED</t>
  </si>
  <si>
    <t>ANANDKASHYAP</t>
  </si>
  <si>
    <t>TARINI</t>
  </si>
  <si>
    <t>KUBEIR KHERA</t>
  </si>
  <si>
    <t>SANTA GHOSH</t>
  </si>
  <si>
    <t>Nagreeka Exports Limited</t>
  </si>
  <si>
    <t>YOGESH KUMAR GAWANDE</t>
  </si>
  <si>
    <t>RBL Bank Limited</t>
  </si>
  <si>
    <t>TOWER RESEARCH CAPITAL MARKETS INDIA PRIVATE LIMITED</t>
  </si>
  <si>
    <t>TOPGAIN FINANCE PRIVATE LIMITED</t>
  </si>
  <si>
    <t>Loss of Rs.225/-</t>
  </si>
  <si>
    <t>Profit of Rs.39.5/-</t>
  </si>
  <si>
    <t>HINDUNILVR 2120 CE NOV</t>
  </si>
  <si>
    <t>43-45</t>
  </si>
  <si>
    <t>NIFTY 12650 PE 12-NOV</t>
  </si>
  <si>
    <t>3460-3470</t>
  </si>
  <si>
    <t>Profit of Rs.12/-</t>
  </si>
  <si>
    <t>Profit of Rs.13.5/-</t>
  </si>
  <si>
    <t xml:space="preserve"> IPCALAB </t>
  </si>
  <si>
    <t>Profit of Rs.37.5/-</t>
  </si>
  <si>
    <t>3000-3050</t>
  </si>
  <si>
    <t>HDFCBANK NOV FUT</t>
  </si>
  <si>
    <t>1374-1378</t>
  </si>
  <si>
    <t>HDFCBANK 1340 PE NOV</t>
  </si>
  <si>
    <t>21-24</t>
  </si>
  <si>
    <t>NIFTY 13000 CE 26-NOV</t>
  </si>
  <si>
    <t>86-90</t>
  </si>
  <si>
    <t>NIFTY 12700 PE 12-NOV</t>
  </si>
  <si>
    <t>70-80</t>
  </si>
  <si>
    <t>Profit of Rs.23/-</t>
  </si>
  <si>
    <t>IISL</t>
  </si>
  <si>
    <t>SHAIF ALI</t>
  </si>
  <si>
    <t>LKPFIN</t>
  </si>
  <si>
    <t>SAUMIK KETAN DOSHI</t>
  </si>
  <si>
    <t>MEHAI</t>
  </si>
  <si>
    <t>VAGHELA PRAKASH KANTILAL</t>
  </si>
  <si>
    <t>PRADHIN</t>
  </si>
  <si>
    <t>ASHISHBHAI JASHWANTBHAI DESAI HUF</t>
  </si>
  <si>
    <t>DESAI MITA</t>
  </si>
  <si>
    <t>DESAI ASHISH</t>
  </si>
  <si>
    <t>AJAY CHAUDHARI</t>
  </si>
  <si>
    <t>BOBBY SONTHALIA</t>
  </si>
  <si>
    <t>GOVIND PRASAD HUF X</t>
  </si>
  <si>
    <t>RCL</t>
  </si>
  <si>
    <t>PRIMARY IRON TRADERS PVT LTD</t>
  </si>
  <si>
    <t>WONDERLAND PAPER SUPPLIERS PRIVATE LIMITED</t>
  </si>
  <si>
    <t>FASTNER MACHINERY DEALERS PVT LIMITED</t>
  </si>
  <si>
    <t>JASMEET KAUR ARORA</t>
  </si>
  <si>
    <t>DARSHAN RAMDAS NAIK</t>
  </si>
  <si>
    <t>SAMEERIQBAL</t>
  </si>
  <si>
    <t>NEHA BORAR</t>
  </si>
  <si>
    <t>BINOD KUMAR SRIVASTAVA</t>
  </si>
  <si>
    <t>REGENCY</t>
  </si>
  <si>
    <t>KIRIT G MARFATIA</t>
  </si>
  <si>
    <t>CONSORTIUM CAPITAL PRIVATE LIMITED</t>
  </si>
  <si>
    <t>LALITHA VASUDEVAN</t>
  </si>
  <si>
    <t>GAURAV THAKUR</t>
  </si>
  <si>
    <t>ROJL</t>
  </si>
  <si>
    <t>DARSHAN ORNA LIMITED</t>
  </si>
  <si>
    <t>HARDIK PATEL</t>
  </si>
  <si>
    <t>MINAL BHARAT PATEL</t>
  </si>
  <si>
    <t>SONAL</t>
  </si>
  <si>
    <t>ORION PROPMART PVT LTD</t>
  </si>
  <si>
    <t>BHAVESH POPATLAL RANGI</t>
  </si>
  <si>
    <t>SRIKANTSOWMYANARAYANAN</t>
  </si>
  <si>
    <t>VMV</t>
  </si>
  <si>
    <t>DHARMENDRASINH SHIVBHA JADEJA</t>
  </si>
  <si>
    <t>Astra Microwave Products</t>
  </si>
  <si>
    <t>FASHIONS BRANDS (INDIA) PRIVATE LIMITED</t>
  </si>
  <si>
    <t>SHUBHI CONSULTANCY SERVICES LLP</t>
  </si>
  <si>
    <t>GATI Limited</t>
  </si>
  <si>
    <t>ANKITA VISHAL SHAH</t>
  </si>
  <si>
    <t>DEEP  AGARWAL</t>
  </si>
  <si>
    <t>Salzer Electronics Ltd.</t>
  </si>
  <si>
    <t>ASHWIN PORWAL HUF</t>
  </si>
  <si>
    <t>STI India Ltd</t>
  </si>
  <si>
    <t>Uniinfo Telecom Servi Ltd</t>
  </si>
  <si>
    <t>SHETH MADHUKAR CHIMANLAL</t>
  </si>
  <si>
    <t>Vikas EcoTech Limited</t>
  </si>
  <si>
    <t>LTS INVESTMENT FUND LTD</t>
  </si>
  <si>
    <t>IDBI TRUSTEESHIP SERVICES LTD</t>
  </si>
  <si>
    <t>BRAHMA FOUNDATION</t>
  </si>
  <si>
    <t>NAND KISHORE GARG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</si>
</sst>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88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47" fillId="2" borderId="37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164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8" fillId="58" borderId="37" xfId="0" applyFont="1" applyFill="1" applyBorder="1" applyAlignment="1">
      <alignment horizontal="center" vertical="center"/>
    </xf>
    <xf numFmtId="170" fontId="7" fillId="60" borderId="5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6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6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70" fontId="7" fillId="58" borderId="5" xfId="0" applyNumberFormat="1" applyFont="1" applyFill="1" applyBorder="1" applyAlignment="1">
      <alignment horizontal="center" vertical="center"/>
    </xf>
    <xf numFmtId="0" fontId="47" fillId="60" borderId="37" xfId="0" applyNumberFormat="1" applyFont="1" applyFill="1" applyBorder="1" applyAlignment="1">
      <alignment horizontal="center" vertical="center"/>
    </xf>
    <xf numFmtId="165" fontId="47" fillId="60" borderId="37" xfId="0" applyNumberFormat="1" applyFont="1" applyFill="1" applyBorder="1" applyAlignment="1">
      <alignment horizontal="center" vertical="center"/>
    </xf>
    <xf numFmtId="166" fontId="47" fillId="60" borderId="37" xfId="0" applyNumberFormat="1" applyFont="1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6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0" fillId="60" borderId="37" xfId="0" applyFont="1" applyFill="1" applyBorder="1" applyAlignment="1">
      <alignment horizontal="center" vertical="center"/>
    </xf>
    <xf numFmtId="166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7" xfId="139" applyNumberFormat="1" applyFont="1" applyBorder="1"/>
    <xf numFmtId="2" fontId="0" fillId="0" borderId="37" xfId="139" applyNumberFormat="1" applyFont="1" applyBorder="1" applyAlignment="1">
      <alignment horizontal="right"/>
    </xf>
    <xf numFmtId="0" fontId="0" fillId="0" borderId="37" xfId="139" applyFont="1" applyBorder="1"/>
    <xf numFmtId="0" fontId="25" fillId="0" borderId="37" xfId="146" applyNumberFormat="1" applyBorder="1"/>
    <xf numFmtId="10" fontId="25" fillId="2" borderId="37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1" fontId="0" fillId="58" borderId="37" xfId="0" applyNumberFormat="1" applyFill="1" applyBorder="1" applyAlignment="1">
      <alignment horizontal="center" vertical="center"/>
    </xf>
    <xf numFmtId="166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7" fillId="60" borderId="37" xfId="0" applyFont="1" applyFill="1" applyBorder="1" applyAlignment="1">
      <alignment horizontal="center" vertical="center"/>
    </xf>
    <xf numFmtId="2" fontId="7" fillId="60" borderId="37" xfId="0" applyNumberFormat="1" applyFont="1" applyFill="1" applyBorder="1" applyAlignment="1">
      <alignment horizontal="center" vertical="center"/>
    </xf>
    <xf numFmtId="164" fontId="7" fillId="60" borderId="37" xfId="160" applyFon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58" borderId="37" xfId="0" applyNumberForma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5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164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" fontId="49" fillId="58" borderId="37" xfId="16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6" fontId="0" fillId="58" borderId="37" xfId="0" applyNumberForma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0" fontId="47" fillId="0" borderId="11" xfId="9" applyFont="1" applyFill="1" applyBorder="1" applyAlignment="1">
      <alignment horizont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0" fillId="25" borderId="37" xfId="0" applyFill="1" applyBorder="1" applyAlignment="1">
      <alignment horizontal="center"/>
    </xf>
    <xf numFmtId="166" fontId="0" fillId="25" borderId="37" xfId="0" applyNumberFormat="1" applyFill="1" applyBorder="1" applyAlignment="1">
      <alignment horizontal="center" vertical="center"/>
    </xf>
    <xf numFmtId="0" fontId="8" fillId="25" borderId="37" xfId="0" applyFont="1" applyFill="1" applyBorder="1" applyAlignment="1">
      <alignment horizontal="left"/>
    </xf>
    <xf numFmtId="0" fontId="47" fillId="25" borderId="37" xfId="0" applyFont="1" applyFill="1" applyBorder="1" applyAlignment="1">
      <alignment horizontal="center" vertical="center"/>
    </xf>
    <xf numFmtId="0" fontId="0" fillId="25" borderId="37" xfId="0" applyFill="1" applyBorder="1" applyAlignment="1">
      <alignment horizontal="center" vertical="center"/>
    </xf>
    <xf numFmtId="0" fontId="7" fillId="25" borderId="37" xfId="0" applyFont="1" applyFill="1" applyBorder="1" applyAlignment="1">
      <alignment horizontal="center" vertical="center"/>
    </xf>
    <xf numFmtId="2" fontId="7" fillId="25" borderId="37" xfId="0" applyNumberFormat="1" applyFont="1" applyFill="1" applyBorder="1" applyAlignment="1">
      <alignment horizontal="center" vertical="center"/>
    </xf>
    <xf numFmtId="164" fontId="7" fillId="25" borderId="37" xfId="160" applyFont="1" applyFill="1" applyBorder="1" applyAlignment="1">
      <alignment horizontal="center" vertical="center"/>
    </xf>
    <xf numFmtId="16" fontId="7" fillId="25" borderId="37" xfId="160" applyNumberFormat="1" applyFont="1" applyFill="1" applyBorder="1" applyAlignment="1">
      <alignment horizontal="center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15" fontId="0" fillId="60" borderId="37" xfId="0" applyNumberFormat="1" applyFill="1" applyBorder="1" applyAlignment="1">
      <alignment horizontal="center" vertical="center"/>
    </xf>
    <xf numFmtId="16" fontId="47" fillId="25" borderId="37" xfId="0" applyNumberFormat="1" applyFont="1" applyFill="1" applyBorder="1" applyAlignment="1">
      <alignment horizontal="center" vertical="center"/>
    </xf>
    <xf numFmtId="164" fontId="8" fillId="60" borderId="37" xfId="160" applyFont="1" applyFill="1" applyBorder="1" applyAlignment="1">
      <alignment horizontal="left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C25" sqref="C25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44147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3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K14" sqref="K14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44147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71" t="s">
        <v>16</v>
      </c>
      <c r="B9" s="573" t="s">
        <v>17</v>
      </c>
      <c r="C9" s="573" t="s">
        <v>18</v>
      </c>
      <c r="D9" s="273" t="s">
        <v>19</v>
      </c>
      <c r="E9" s="273" t="s">
        <v>20</v>
      </c>
      <c r="F9" s="568" t="s">
        <v>21</v>
      </c>
      <c r="G9" s="569"/>
      <c r="H9" s="570"/>
      <c r="I9" s="568" t="s">
        <v>22</v>
      </c>
      <c r="J9" s="569"/>
      <c r="K9" s="570"/>
      <c r="L9" s="273"/>
      <c r="M9" s="280"/>
      <c r="N9" s="280"/>
      <c r="O9" s="280"/>
    </row>
    <row r="10" spans="1:15" ht="59.25" customHeight="1">
      <c r="A10" s="572"/>
      <c r="B10" s="574" t="s">
        <v>17</v>
      </c>
      <c r="C10" s="574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28815.7</v>
      </c>
      <c r="E11" s="302">
        <v>28659.899999999998</v>
      </c>
      <c r="F11" s="314">
        <v>28320.799999999996</v>
      </c>
      <c r="G11" s="314">
        <v>27825.899999999998</v>
      </c>
      <c r="H11" s="314">
        <v>27486.799999999996</v>
      </c>
      <c r="I11" s="314">
        <v>29154.799999999996</v>
      </c>
      <c r="J11" s="314">
        <v>29493.899999999994</v>
      </c>
      <c r="K11" s="314">
        <v>29988.799999999996</v>
      </c>
      <c r="L11" s="301">
        <v>28999</v>
      </c>
      <c r="M11" s="301">
        <v>28165</v>
      </c>
      <c r="N11" s="318">
        <v>2078925</v>
      </c>
      <c r="O11" s="319">
        <v>3.1059366165749145E-2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12755.05</v>
      </c>
      <c r="E12" s="315">
        <v>12702.516666666668</v>
      </c>
      <c r="F12" s="316">
        <v>12630.283333333336</v>
      </c>
      <c r="G12" s="316">
        <v>12505.516666666668</v>
      </c>
      <c r="H12" s="316">
        <v>12433.283333333336</v>
      </c>
      <c r="I12" s="316">
        <v>12827.283333333336</v>
      </c>
      <c r="J12" s="316">
        <v>12899.51666666667</v>
      </c>
      <c r="K12" s="316">
        <v>13024.283333333336</v>
      </c>
      <c r="L12" s="303">
        <v>12774.75</v>
      </c>
      <c r="M12" s="303">
        <v>12577.75</v>
      </c>
      <c r="N12" s="318">
        <v>13601100</v>
      </c>
      <c r="O12" s="319">
        <v>3.8350987689665043E-2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1677.4</v>
      </c>
      <c r="E13" s="315">
        <v>1670.9833333333333</v>
      </c>
      <c r="F13" s="316">
        <v>1657.9666666666667</v>
      </c>
      <c r="G13" s="316">
        <v>1638.5333333333333</v>
      </c>
      <c r="H13" s="316">
        <v>1625.5166666666667</v>
      </c>
      <c r="I13" s="316">
        <v>1690.4166666666667</v>
      </c>
      <c r="J13" s="316">
        <v>1703.4333333333336</v>
      </c>
      <c r="K13" s="316">
        <v>1722.8666666666668</v>
      </c>
      <c r="L13" s="303">
        <v>1684</v>
      </c>
      <c r="M13" s="303">
        <v>1651.55</v>
      </c>
      <c r="N13" s="318">
        <v>1924500</v>
      </c>
      <c r="O13" s="319">
        <v>4.9631851649850012E-2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361.75</v>
      </c>
      <c r="E14" s="315">
        <v>360.01666666666665</v>
      </c>
      <c r="F14" s="316">
        <v>356.48333333333329</v>
      </c>
      <c r="G14" s="316">
        <v>351.21666666666664</v>
      </c>
      <c r="H14" s="316">
        <v>347.68333333333328</v>
      </c>
      <c r="I14" s="316">
        <v>365.2833333333333</v>
      </c>
      <c r="J14" s="316">
        <v>368.81666666666661</v>
      </c>
      <c r="K14" s="316">
        <v>374.08333333333331</v>
      </c>
      <c r="L14" s="303">
        <v>363.55</v>
      </c>
      <c r="M14" s="303">
        <v>354.75</v>
      </c>
      <c r="N14" s="318">
        <v>18180000</v>
      </c>
      <c r="O14" s="319">
        <v>-1.098901098901099E-2</v>
      </c>
    </row>
    <row r="15" spans="1:15" ht="15">
      <c r="A15" s="276">
        <v>5</v>
      </c>
      <c r="B15" s="386" t="s">
        <v>39</v>
      </c>
      <c r="C15" s="276" t="s">
        <v>41</v>
      </c>
      <c r="D15" s="315">
        <v>373.15</v>
      </c>
      <c r="E15" s="315">
        <v>371.2166666666667</v>
      </c>
      <c r="F15" s="316">
        <v>368.43333333333339</v>
      </c>
      <c r="G15" s="316">
        <v>363.7166666666667</v>
      </c>
      <c r="H15" s="316">
        <v>360.93333333333339</v>
      </c>
      <c r="I15" s="316">
        <v>375.93333333333339</v>
      </c>
      <c r="J15" s="316">
        <v>378.7166666666667</v>
      </c>
      <c r="K15" s="316">
        <v>383.43333333333339</v>
      </c>
      <c r="L15" s="303">
        <v>374</v>
      </c>
      <c r="M15" s="303">
        <v>366.5</v>
      </c>
      <c r="N15" s="318">
        <v>49145000</v>
      </c>
      <c r="O15" s="319">
        <v>1.6304901661061857E-3</v>
      </c>
    </row>
    <row r="16" spans="1:15" ht="15">
      <c r="A16" s="276">
        <v>6</v>
      </c>
      <c r="B16" s="386" t="s">
        <v>44</v>
      </c>
      <c r="C16" s="276" t="s">
        <v>45</v>
      </c>
      <c r="D16" s="315">
        <v>826.25</v>
      </c>
      <c r="E16" s="315">
        <v>825.41666666666663</v>
      </c>
      <c r="F16" s="316">
        <v>815.83333333333326</v>
      </c>
      <c r="G16" s="316">
        <v>805.41666666666663</v>
      </c>
      <c r="H16" s="316">
        <v>795.83333333333326</v>
      </c>
      <c r="I16" s="316">
        <v>835.83333333333326</v>
      </c>
      <c r="J16" s="316">
        <v>845.41666666666652</v>
      </c>
      <c r="K16" s="316">
        <v>855.83333333333326</v>
      </c>
      <c r="L16" s="303">
        <v>835</v>
      </c>
      <c r="M16" s="303">
        <v>815</v>
      </c>
      <c r="N16" s="318">
        <v>1051000</v>
      </c>
      <c r="O16" s="319">
        <v>-2.2325581395348838E-2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259.75</v>
      </c>
      <c r="E17" s="315">
        <v>257.31666666666666</v>
      </c>
      <c r="F17" s="316">
        <v>254.08333333333331</v>
      </c>
      <c r="G17" s="316">
        <v>248.41666666666666</v>
      </c>
      <c r="H17" s="316">
        <v>245.18333333333331</v>
      </c>
      <c r="I17" s="316">
        <v>262.98333333333335</v>
      </c>
      <c r="J17" s="316">
        <v>266.2166666666667</v>
      </c>
      <c r="K17" s="316">
        <v>271.88333333333333</v>
      </c>
      <c r="L17" s="303">
        <v>260.55</v>
      </c>
      <c r="M17" s="303">
        <v>251.65</v>
      </c>
      <c r="N17" s="318">
        <v>14208000</v>
      </c>
      <c r="O17" s="319">
        <v>-3.857084855866829E-2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2190.75</v>
      </c>
      <c r="E18" s="315">
        <v>2147.7999999999997</v>
      </c>
      <c r="F18" s="316">
        <v>2094.6999999999994</v>
      </c>
      <c r="G18" s="316">
        <v>1998.6499999999996</v>
      </c>
      <c r="H18" s="316">
        <v>1945.5499999999993</v>
      </c>
      <c r="I18" s="316">
        <v>2243.8499999999995</v>
      </c>
      <c r="J18" s="316">
        <v>2296.9499999999998</v>
      </c>
      <c r="K18" s="316">
        <v>2392.9999999999995</v>
      </c>
      <c r="L18" s="303">
        <v>2200.9</v>
      </c>
      <c r="M18" s="303">
        <v>2051.75</v>
      </c>
      <c r="N18" s="318">
        <v>2124000</v>
      </c>
      <c r="O18" s="319">
        <v>-0.21638074156059767</v>
      </c>
    </row>
    <row r="19" spans="1:15" ht="15">
      <c r="A19" s="276">
        <v>9</v>
      </c>
      <c r="B19" s="386" t="s">
        <v>44</v>
      </c>
      <c r="C19" s="276" t="s">
        <v>48</v>
      </c>
      <c r="D19" s="315">
        <v>161.94999999999999</v>
      </c>
      <c r="E19" s="315">
        <v>161.85</v>
      </c>
      <c r="F19" s="316">
        <v>159.14999999999998</v>
      </c>
      <c r="G19" s="316">
        <v>156.35</v>
      </c>
      <c r="H19" s="316">
        <v>153.64999999999998</v>
      </c>
      <c r="I19" s="316">
        <v>164.64999999999998</v>
      </c>
      <c r="J19" s="316">
        <v>167.34999999999997</v>
      </c>
      <c r="K19" s="316">
        <v>170.14999999999998</v>
      </c>
      <c r="L19" s="303">
        <v>164.55</v>
      </c>
      <c r="M19" s="303">
        <v>159.05000000000001</v>
      </c>
      <c r="N19" s="318">
        <v>8485000</v>
      </c>
      <c r="O19" s="319">
        <v>-4.929971988795518E-2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89.6</v>
      </c>
      <c r="E20" s="315">
        <v>90.05</v>
      </c>
      <c r="F20" s="316">
        <v>88.3</v>
      </c>
      <c r="G20" s="316">
        <v>87</v>
      </c>
      <c r="H20" s="316">
        <v>85.25</v>
      </c>
      <c r="I20" s="316">
        <v>91.35</v>
      </c>
      <c r="J20" s="316">
        <v>93.1</v>
      </c>
      <c r="K20" s="316">
        <v>94.399999999999991</v>
      </c>
      <c r="L20" s="303">
        <v>91.8</v>
      </c>
      <c r="M20" s="303">
        <v>88.75</v>
      </c>
      <c r="N20" s="318">
        <v>30672000</v>
      </c>
      <c r="O20" s="319">
        <v>9.1797453360971271E-3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2190.6</v>
      </c>
      <c r="E21" s="315">
        <v>2194.9166666666665</v>
      </c>
      <c r="F21" s="316">
        <v>2162.1833333333329</v>
      </c>
      <c r="G21" s="316">
        <v>2133.7666666666664</v>
      </c>
      <c r="H21" s="316">
        <v>2101.0333333333328</v>
      </c>
      <c r="I21" s="316">
        <v>2223.333333333333</v>
      </c>
      <c r="J21" s="316">
        <v>2256.0666666666666</v>
      </c>
      <c r="K21" s="316">
        <v>2284.4833333333331</v>
      </c>
      <c r="L21" s="303">
        <v>2227.65</v>
      </c>
      <c r="M21" s="303">
        <v>2166.5</v>
      </c>
      <c r="N21" s="318">
        <v>3327300</v>
      </c>
      <c r="O21" s="319">
        <v>1.7429593615264655E-2</v>
      </c>
    </row>
    <row r="22" spans="1:15" ht="15">
      <c r="A22" s="276">
        <v>12</v>
      </c>
      <c r="B22" s="386" t="s">
        <v>52</v>
      </c>
      <c r="C22" s="276" t="s">
        <v>53</v>
      </c>
      <c r="D22" s="315">
        <v>812.6</v>
      </c>
      <c r="E22" s="315">
        <v>798.70000000000016</v>
      </c>
      <c r="F22" s="316">
        <v>779.95000000000027</v>
      </c>
      <c r="G22" s="316">
        <v>747.30000000000007</v>
      </c>
      <c r="H22" s="316">
        <v>728.55000000000018</v>
      </c>
      <c r="I22" s="316">
        <v>831.35000000000036</v>
      </c>
      <c r="J22" s="316">
        <v>850.10000000000014</v>
      </c>
      <c r="K22" s="316">
        <v>882.75000000000045</v>
      </c>
      <c r="L22" s="303">
        <v>817.45</v>
      </c>
      <c r="M22" s="303">
        <v>766.05</v>
      </c>
      <c r="N22" s="318">
        <v>12860250</v>
      </c>
      <c r="O22" s="319">
        <v>-4.2445068241215758E-2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608.95000000000005</v>
      </c>
      <c r="E23" s="315">
        <v>599.5333333333333</v>
      </c>
      <c r="F23" s="316">
        <v>587.91666666666663</v>
      </c>
      <c r="G23" s="316">
        <v>566.88333333333333</v>
      </c>
      <c r="H23" s="316">
        <v>555.26666666666665</v>
      </c>
      <c r="I23" s="316">
        <v>620.56666666666661</v>
      </c>
      <c r="J23" s="316">
        <v>632.18333333333339</v>
      </c>
      <c r="K23" s="316">
        <v>653.21666666666658</v>
      </c>
      <c r="L23" s="303">
        <v>611.15</v>
      </c>
      <c r="M23" s="303">
        <v>578.5</v>
      </c>
      <c r="N23" s="318">
        <v>56164800</v>
      </c>
      <c r="O23" s="319">
        <v>1.114759764949879E-2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3034.7</v>
      </c>
      <c r="E24" s="315">
        <v>3028.6666666666665</v>
      </c>
      <c r="F24" s="316">
        <v>3005.0333333333328</v>
      </c>
      <c r="G24" s="316">
        <v>2975.3666666666663</v>
      </c>
      <c r="H24" s="316">
        <v>2951.7333333333327</v>
      </c>
      <c r="I24" s="316">
        <v>3058.333333333333</v>
      </c>
      <c r="J24" s="316">
        <v>3081.9666666666672</v>
      </c>
      <c r="K24" s="316">
        <v>3111.6333333333332</v>
      </c>
      <c r="L24" s="303">
        <v>3052.3</v>
      </c>
      <c r="M24" s="303">
        <v>2999</v>
      </c>
      <c r="N24" s="318">
        <v>1999000</v>
      </c>
      <c r="O24" s="319">
        <v>3.2941480428885159E-2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6948.8</v>
      </c>
      <c r="E25" s="315">
        <v>6848.1333333333341</v>
      </c>
      <c r="F25" s="316">
        <v>6716.2666666666682</v>
      </c>
      <c r="G25" s="316">
        <v>6483.7333333333345</v>
      </c>
      <c r="H25" s="316">
        <v>6351.8666666666686</v>
      </c>
      <c r="I25" s="316">
        <v>7080.6666666666679</v>
      </c>
      <c r="J25" s="316">
        <v>7212.5333333333347</v>
      </c>
      <c r="K25" s="316">
        <v>7445.0666666666675</v>
      </c>
      <c r="L25" s="303">
        <v>6980</v>
      </c>
      <c r="M25" s="303">
        <v>6615.6</v>
      </c>
      <c r="N25" s="318">
        <v>1045875</v>
      </c>
      <c r="O25" s="319">
        <v>-0.13590829288443665</v>
      </c>
    </row>
    <row r="26" spans="1:15" ht="15">
      <c r="A26" s="276">
        <v>16</v>
      </c>
      <c r="B26" s="386" t="s">
        <v>57</v>
      </c>
      <c r="C26" s="276" t="s">
        <v>59</v>
      </c>
      <c r="D26" s="315">
        <v>4234.8999999999996</v>
      </c>
      <c r="E26" s="315">
        <v>4244.6333333333332</v>
      </c>
      <c r="F26" s="316">
        <v>4099.2666666666664</v>
      </c>
      <c r="G26" s="316">
        <v>3963.6333333333332</v>
      </c>
      <c r="H26" s="316">
        <v>3818.2666666666664</v>
      </c>
      <c r="I26" s="316">
        <v>4380.2666666666664</v>
      </c>
      <c r="J26" s="316">
        <v>4525.6333333333332</v>
      </c>
      <c r="K26" s="316">
        <v>4661.2666666666664</v>
      </c>
      <c r="L26" s="303">
        <v>4390</v>
      </c>
      <c r="M26" s="303">
        <v>4109</v>
      </c>
      <c r="N26" s="318">
        <v>5975750</v>
      </c>
      <c r="O26" s="319">
        <v>4.0708812260536395E-2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1511.3</v>
      </c>
      <c r="E27" s="315">
        <v>1524.7666666666667</v>
      </c>
      <c r="F27" s="316">
        <v>1475.5333333333333</v>
      </c>
      <c r="G27" s="316">
        <v>1439.7666666666667</v>
      </c>
      <c r="H27" s="316">
        <v>1390.5333333333333</v>
      </c>
      <c r="I27" s="316">
        <v>1560.5333333333333</v>
      </c>
      <c r="J27" s="316">
        <v>1609.7666666666664</v>
      </c>
      <c r="K27" s="316">
        <v>1645.5333333333333</v>
      </c>
      <c r="L27" s="303">
        <v>1574</v>
      </c>
      <c r="M27" s="303">
        <v>1489</v>
      </c>
      <c r="N27" s="318">
        <v>1950800</v>
      </c>
      <c r="O27" s="319">
        <v>-5.8494208494208492E-2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340.5</v>
      </c>
      <c r="E28" s="315">
        <v>341.88333333333338</v>
      </c>
      <c r="F28" s="316">
        <v>331.36666666666679</v>
      </c>
      <c r="G28" s="316">
        <v>322.23333333333341</v>
      </c>
      <c r="H28" s="316">
        <v>311.71666666666681</v>
      </c>
      <c r="I28" s="316">
        <v>351.01666666666677</v>
      </c>
      <c r="J28" s="316">
        <v>361.5333333333333</v>
      </c>
      <c r="K28" s="316">
        <v>370.66666666666674</v>
      </c>
      <c r="L28" s="303">
        <v>352.4</v>
      </c>
      <c r="M28" s="303">
        <v>332.75</v>
      </c>
      <c r="N28" s="318">
        <v>14502600</v>
      </c>
      <c r="O28" s="319">
        <v>-3.3005280844935189E-2</v>
      </c>
    </row>
    <row r="29" spans="1:15" ht="15">
      <c r="A29" s="276">
        <v>19</v>
      </c>
      <c r="B29" s="386" t="s">
        <v>54</v>
      </c>
      <c r="C29" s="276" t="s">
        <v>61</v>
      </c>
      <c r="D29" s="315">
        <v>47.4</v>
      </c>
      <c r="E29" s="315">
        <v>47.800000000000004</v>
      </c>
      <c r="F29" s="316">
        <v>46.45000000000001</v>
      </c>
      <c r="G29" s="316">
        <v>45.500000000000007</v>
      </c>
      <c r="H29" s="316">
        <v>44.150000000000013</v>
      </c>
      <c r="I29" s="316">
        <v>48.750000000000007</v>
      </c>
      <c r="J29" s="316">
        <v>50.1</v>
      </c>
      <c r="K29" s="316">
        <v>51.050000000000004</v>
      </c>
      <c r="L29" s="303">
        <v>49.15</v>
      </c>
      <c r="M29" s="303">
        <v>46.85</v>
      </c>
      <c r="N29" s="318">
        <v>53343100</v>
      </c>
      <c r="O29" s="319">
        <v>2.7411454952725255E-2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1329.8</v>
      </c>
      <c r="E30" s="315">
        <v>1334.5333333333333</v>
      </c>
      <c r="F30" s="316">
        <v>1303.1166666666666</v>
      </c>
      <c r="G30" s="316">
        <v>1276.4333333333332</v>
      </c>
      <c r="H30" s="316">
        <v>1245.0166666666664</v>
      </c>
      <c r="I30" s="316">
        <v>1361.2166666666667</v>
      </c>
      <c r="J30" s="316">
        <v>1392.6333333333337</v>
      </c>
      <c r="K30" s="316">
        <v>1419.3166666666668</v>
      </c>
      <c r="L30" s="303">
        <v>1365.95</v>
      </c>
      <c r="M30" s="303">
        <v>1307.8499999999999</v>
      </c>
      <c r="N30" s="318">
        <v>1232000</v>
      </c>
      <c r="O30" s="319">
        <v>0.17154811715481172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95.9</v>
      </c>
      <c r="E31" s="315">
        <v>95.983333333333348</v>
      </c>
      <c r="F31" s="316">
        <v>94.516666666666694</v>
      </c>
      <c r="G31" s="316">
        <v>93.13333333333334</v>
      </c>
      <c r="H31" s="316">
        <v>91.666666666666686</v>
      </c>
      <c r="I31" s="316">
        <v>97.366666666666703</v>
      </c>
      <c r="J31" s="316">
        <v>98.833333333333343</v>
      </c>
      <c r="K31" s="316">
        <v>100.21666666666671</v>
      </c>
      <c r="L31" s="303">
        <v>97.45</v>
      </c>
      <c r="M31" s="303">
        <v>94.6</v>
      </c>
      <c r="N31" s="318">
        <v>32497600</v>
      </c>
      <c r="O31" s="319">
        <v>2.150023889154324E-2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650.15</v>
      </c>
      <c r="E32" s="315">
        <v>647.36666666666667</v>
      </c>
      <c r="F32" s="316">
        <v>642.2833333333333</v>
      </c>
      <c r="G32" s="316">
        <v>634.41666666666663</v>
      </c>
      <c r="H32" s="316">
        <v>629.33333333333326</v>
      </c>
      <c r="I32" s="316">
        <v>655.23333333333335</v>
      </c>
      <c r="J32" s="316">
        <v>660.31666666666661</v>
      </c>
      <c r="K32" s="316">
        <v>668.18333333333339</v>
      </c>
      <c r="L32" s="303">
        <v>652.45000000000005</v>
      </c>
      <c r="M32" s="303">
        <v>639.5</v>
      </c>
      <c r="N32" s="318">
        <v>3536500</v>
      </c>
      <c r="O32" s="319">
        <v>1.4195583596214511E-2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499.95</v>
      </c>
      <c r="E33" s="315">
        <v>509.05</v>
      </c>
      <c r="F33" s="316">
        <v>487.1</v>
      </c>
      <c r="G33" s="316">
        <v>474.25</v>
      </c>
      <c r="H33" s="316">
        <v>452.3</v>
      </c>
      <c r="I33" s="316">
        <v>521.90000000000009</v>
      </c>
      <c r="J33" s="316">
        <v>543.84999999999991</v>
      </c>
      <c r="K33" s="316">
        <v>556.70000000000005</v>
      </c>
      <c r="L33" s="303">
        <v>531</v>
      </c>
      <c r="M33" s="303">
        <v>496.2</v>
      </c>
      <c r="N33" s="318">
        <v>6900000</v>
      </c>
      <c r="O33" s="319">
        <v>0.1651469098277609</v>
      </c>
    </row>
    <row r="34" spans="1:15" ht="15">
      <c r="A34" s="276">
        <v>24</v>
      </c>
      <c r="B34" s="386" t="s">
        <v>68</v>
      </c>
      <c r="C34" s="276" t="s">
        <v>69</v>
      </c>
      <c r="D34" s="315">
        <v>480.15</v>
      </c>
      <c r="E34" s="315">
        <v>475.88333333333338</v>
      </c>
      <c r="F34" s="316">
        <v>468.96666666666675</v>
      </c>
      <c r="G34" s="316">
        <v>457.78333333333336</v>
      </c>
      <c r="H34" s="316">
        <v>450.86666666666673</v>
      </c>
      <c r="I34" s="316">
        <v>487.06666666666678</v>
      </c>
      <c r="J34" s="316">
        <v>493.98333333333341</v>
      </c>
      <c r="K34" s="316">
        <v>505.1666666666668</v>
      </c>
      <c r="L34" s="303">
        <v>482.8</v>
      </c>
      <c r="M34" s="303">
        <v>464.7</v>
      </c>
      <c r="N34" s="318">
        <v>99283938</v>
      </c>
      <c r="O34" s="319">
        <v>2.5700845221249092E-2</v>
      </c>
    </row>
    <row r="35" spans="1:15" ht="15">
      <c r="A35" s="276">
        <v>25</v>
      </c>
      <c r="B35" s="386" t="s">
        <v>64</v>
      </c>
      <c r="C35" s="276" t="s">
        <v>70</v>
      </c>
      <c r="D35" s="315">
        <v>28.1</v>
      </c>
      <c r="E35" s="315">
        <v>28.416666666666668</v>
      </c>
      <c r="F35" s="316">
        <v>27.483333333333334</v>
      </c>
      <c r="G35" s="316">
        <v>26.866666666666667</v>
      </c>
      <c r="H35" s="316">
        <v>25.933333333333334</v>
      </c>
      <c r="I35" s="316">
        <v>29.033333333333335</v>
      </c>
      <c r="J35" s="316">
        <v>29.966666666666665</v>
      </c>
      <c r="K35" s="316">
        <v>30.583333333333336</v>
      </c>
      <c r="L35" s="303">
        <v>29.35</v>
      </c>
      <c r="M35" s="303">
        <v>27.8</v>
      </c>
      <c r="N35" s="318">
        <v>84147000</v>
      </c>
      <c r="O35" s="319">
        <v>0.17576291079812206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419.1</v>
      </c>
      <c r="E36" s="315">
        <v>416.01666666666665</v>
      </c>
      <c r="F36" s="316">
        <v>409.88333333333333</v>
      </c>
      <c r="G36" s="316">
        <v>400.66666666666669</v>
      </c>
      <c r="H36" s="316">
        <v>394.53333333333336</v>
      </c>
      <c r="I36" s="316">
        <v>425.23333333333329</v>
      </c>
      <c r="J36" s="316">
        <v>431.36666666666662</v>
      </c>
      <c r="K36" s="316">
        <v>440.58333333333326</v>
      </c>
      <c r="L36" s="303">
        <v>422.15</v>
      </c>
      <c r="M36" s="303">
        <v>406.8</v>
      </c>
      <c r="N36" s="318">
        <v>11106700</v>
      </c>
      <c r="O36" s="319">
        <v>-8.4896721622133783E-2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12265.1</v>
      </c>
      <c r="E37" s="315">
        <v>12163.9</v>
      </c>
      <c r="F37" s="316">
        <v>11836.199999999999</v>
      </c>
      <c r="G37" s="316">
        <v>11407.3</v>
      </c>
      <c r="H37" s="316">
        <v>11079.599999999999</v>
      </c>
      <c r="I37" s="316">
        <v>12592.8</v>
      </c>
      <c r="J37" s="316">
        <v>12920.5</v>
      </c>
      <c r="K37" s="316">
        <v>13349.4</v>
      </c>
      <c r="L37" s="303">
        <v>12491.6</v>
      </c>
      <c r="M37" s="303">
        <v>11735</v>
      </c>
      <c r="N37" s="318">
        <v>178100</v>
      </c>
      <c r="O37" s="319">
        <v>-4.9119060331019752E-2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393.9</v>
      </c>
      <c r="E38" s="315">
        <v>391.45</v>
      </c>
      <c r="F38" s="316">
        <v>384.45</v>
      </c>
      <c r="G38" s="316">
        <v>375</v>
      </c>
      <c r="H38" s="316">
        <v>368</v>
      </c>
      <c r="I38" s="316">
        <v>400.9</v>
      </c>
      <c r="J38" s="316">
        <v>407.9</v>
      </c>
      <c r="K38" s="316">
        <v>417.34999999999997</v>
      </c>
      <c r="L38" s="303">
        <v>398.45</v>
      </c>
      <c r="M38" s="303">
        <v>382</v>
      </c>
      <c r="N38" s="318">
        <v>18205200</v>
      </c>
      <c r="O38" s="319">
        <v>-6.6888089307131651E-2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3504.5</v>
      </c>
      <c r="E39" s="315">
        <v>3505.9166666666665</v>
      </c>
      <c r="F39" s="316">
        <v>3463.583333333333</v>
      </c>
      <c r="G39" s="316">
        <v>3422.6666666666665</v>
      </c>
      <c r="H39" s="316">
        <v>3380.333333333333</v>
      </c>
      <c r="I39" s="316">
        <v>3546.833333333333</v>
      </c>
      <c r="J39" s="316">
        <v>3589.1666666666661</v>
      </c>
      <c r="K39" s="316">
        <v>3630.083333333333</v>
      </c>
      <c r="L39" s="303">
        <v>3548.25</v>
      </c>
      <c r="M39" s="303">
        <v>3465</v>
      </c>
      <c r="N39" s="318">
        <v>1648800</v>
      </c>
      <c r="O39" s="319">
        <v>0.10022687841985853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418.15</v>
      </c>
      <c r="E40" s="315">
        <v>416.88333333333338</v>
      </c>
      <c r="F40" s="316">
        <v>412.86666666666679</v>
      </c>
      <c r="G40" s="316">
        <v>407.58333333333343</v>
      </c>
      <c r="H40" s="316">
        <v>403.56666666666683</v>
      </c>
      <c r="I40" s="316">
        <v>422.16666666666674</v>
      </c>
      <c r="J40" s="316">
        <v>426.18333333333328</v>
      </c>
      <c r="K40" s="316">
        <v>431.4666666666667</v>
      </c>
      <c r="L40" s="303">
        <v>420.9</v>
      </c>
      <c r="M40" s="303">
        <v>411.6</v>
      </c>
      <c r="N40" s="318">
        <v>6542800</v>
      </c>
      <c r="O40" s="319">
        <v>-1.1303191489361703E-2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94.65</v>
      </c>
      <c r="E41" s="315">
        <v>95.333333333333329</v>
      </c>
      <c r="F41" s="316">
        <v>92.816666666666663</v>
      </c>
      <c r="G41" s="316">
        <v>90.983333333333334</v>
      </c>
      <c r="H41" s="316">
        <v>88.466666666666669</v>
      </c>
      <c r="I41" s="316">
        <v>97.166666666666657</v>
      </c>
      <c r="J41" s="316">
        <v>99.683333333333337</v>
      </c>
      <c r="K41" s="316">
        <v>101.51666666666665</v>
      </c>
      <c r="L41" s="303">
        <v>97.85</v>
      </c>
      <c r="M41" s="303">
        <v>93.5</v>
      </c>
      <c r="N41" s="318">
        <v>18117600</v>
      </c>
      <c r="O41" s="319">
        <v>1.1038069621312738E-2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304.85000000000002</v>
      </c>
      <c r="E42" s="315">
        <v>306.35000000000002</v>
      </c>
      <c r="F42" s="316">
        <v>297.90000000000003</v>
      </c>
      <c r="G42" s="316">
        <v>290.95</v>
      </c>
      <c r="H42" s="316">
        <v>282.5</v>
      </c>
      <c r="I42" s="316">
        <v>313.30000000000007</v>
      </c>
      <c r="J42" s="316">
        <v>321.75000000000011</v>
      </c>
      <c r="K42" s="316">
        <v>328.7000000000001</v>
      </c>
      <c r="L42" s="303">
        <v>314.8</v>
      </c>
      <c r="M42" s="303">
        <v>299.39999999999998</v>
      </c>
      <c r="N42" s="318">
        <v>5320000</v>
      </c>
      <c r="O42" s="319">
        <v>-3.4482758620689655E-2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744.75</v>
      </c>
      <c r="E43" s="315">
        <v>738.26666666666677</v>
      </c>
      <c r="F43" s="316">
        <v>727.88333333333355</v>
      </c>
      <c r="G43" s="316">
        <v>711.01666666666677</v>
      </c>
      <c r="H43" s="316">
        <v>700.63333333333355</v>
      </c>
      <c r="I43" s="316">
        <v>755.13333333333355</v>
      </c>
      <c r="J43" s="316">
        <v>765.51666666666677</v>
      </c>
      <c r="K43" s="316">
        <v>782.38333333333355</v>
      </c>
      <c r="L43" s="303">
        <v>748.65</v>
      </c>
      <c r="M43" s="303">
        <v>721.4</v>
      </c>
      <c r="N43" s="318">
        <v>19068400</v>
      </c>
      <c r="O43" s="319">
        <v>-6.5434851863650847E-2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125.4</v>
      </c>
      <c r="E44" s="315">
        <v>124.71666666666668</v>
      </c>
      <c r="F44" s="316">
        <v>123.73333333333336</v>
      </c>
      <c r="G44" s="316">
        <v>122.06666666666668</v>
      </c>
      <c r="H44" s="316">
        <v>121.08333333333336</v>
      </c>
      <c r="I44" s="316">
        <v>126.38333333333337</v>
      </c>
      <c r="J44" s="316">
        <v>127.36666666666669</v>
      </c>
      <c r="K44" s="316">
        <v>129.03333333333336</v>
      </c>
      <c r="L44" s="303">
        <v>125.7</v>
      </c>
      <c r="M44" s="303">
        <v>123.05</v>
      </c>
      <c r="N44" s="318">
        <v>31107400</v>
      </c>
      <c r="O44" s="319">
        <v>-6.659785338570344E-2</v>
      </c>
    </row>
    <row r="45" spans="1:15" ht="15">
      <c r="A45" s="276">
        <v>35</v>
      </c>
      <c r="B45" s="417" t="s">
        <v>107</v>
      </c>
      <c r="C45" s="276" t="s">
        <v>3634</v>
      </c>
      <c r="D45" s="315">
        <v>2299.9</v>
      </c>
      <c r="E45" s="315">
        <v>2276.4833333333331</v>
      </c>
      <c r="F45" s="316">
        <v>2243.9666666666662</v>
      </c>
      <c r="G45" s="316">
        <v>2188.0333333333333</v>
      </c>
      <c r="H45" s="316">
        <v>2155.5166666666664</v>
      </c>
      <c r="I45" s="316">
        <v>2332.4166666666661</v>
      </c>
      <c r="J45" s="316">
        <v>2364.9333333333334</v>
      </c>
      <c r="K45" s="316">
        <v>2420.8666666666659</v>
      </c>
      <c r="L45" s="303">
        <v>2309</v>
      </c>
      <c r="M45" s="303">
        <v>2220.5500000000002</v>
      </c>
      <c r="N45" s="318">
        <v>646500</v>
      </c>
      <c r="O45" s="319">
        <v>5.3789731051344741E-2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1503.65</v>
      </c>
      <c r="E46" s="315">
        <v>1493.2333333333333</v>
      </c>
      <c r="F46" s="316">
        <v>1479.6666666666667</v>
      </c>
      <c r="G46" s="316">
        <v>1455.6833333333334</v>
      </c>
      <c r="H46" s="316">
        <v>1442.1166666666668</v>
      </c>
      <c r="I46" s="316">
        <v>1517.2166666666667</v>
      </c>
      <c r="J46" s="316">
        <v>1530.7833333333333</v>
      </c>
      <c r="K46" s="316">
        <v>1554.7666666666667</v>
      </c>
      <c r="L46" s="303">
        <v>1506.8</v>
      </c>
      <c r="M46" s="303">
        <v>1469.25</v>
      </c>
      <c r="N46" s="318">
        <v>2836400</v>
      </c>
      <c r="O46" s="319">
        <v>-2.6429601153291685E-2</v>
      </c>
    </row>
    <row r="47" spans="1:15" ht="15">
      <c r="A47" s="276">
        <v>37</v>
      </c>
      <c r="B47" s="386" t="s">
        <v>39</v>
      </c>
      <c r="C47" s="276" t="s">
        <v>86</v>
      </c>
      <c r="D47" s="315">
        <v>398.35</v>
      </c>
      <c r="E47" s="315">
        <v>396.7166666666667</v>
      </c>
      <c r="F47" s="316">
        <v>386.83333333333337</v>
      </c>
      <c r="G47" s="316">
        <v>375.31666666666666</v>
      </c>
      <c r="H47" s="316">
        <v>365.43333333333334</v>
      </c>
      <c r="I47" s="316">
        <v>408.23333333333341</v>
      </c>
      <c r="J47" s="316">
        <v>418.11666666666673</v>
      </c>
      <c r="K47" s="316">
        <v>429.63333333333344</v>
      </c>
      <c r="L47" s="303">
        <v>406.6</v>
      </c>
      <c r="M47" s="303">
        <v>385.2</v>
      </c>
      <c r="N47" s="318">
        <v>6119145</v>
      </c>
      <c r="O47" s="319">
        <v>-3.1420089064819398E-2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458.65</v>
      </c>
      <c r="E48" s="315">
        <v>458.63333333333338</v>
      </c>
      <c r="F48" s="316">
        <v>454.26666666666677</v>
      </c>
      <c r="G48" s="316">
        <v>449.88333333333338</v>
      </c>
      <c r="H48" s="316">
        <v>445.51666666666677</v>
      </c>
      <c r="I48" s="316">
        <v>463.01666666666677</v>
      </c>
      <c r="J48" s="316">
        <v>467.38333333333344</v>
      </c>
      <c r="K48" s="316">
        <v>471.76666666666677</v>
      </c>
      <c r="L48" s="303">
        <v>463</v>
      </c>
      <c r="M48" s="303">
        <v>454.25</v>
      </c>
      <c r="N48" s="318">
        <v>1594800</v>
      </c>
      <c r="O48" s="319">
        <v>2.0737327188940093E-2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512.25</v>
      </c>
      <c r="E49" s="315">
        <v>513.08333333333337</v>
      </c>
      <c r="F49" s="316">
        <v>506.66666666666674</v>
      </c>
      <c r="G49" s="316">
        <v>501.08333333333337</v>
      </c>
      <c r="H49" s="316">
        <v>494.66666666666674</v>
      </c>
      <c r="I49" s="316">
        <v>518.66666666666674</v>
      </c>
      <c r="J49" s="316">
        <v>525.08333333333348</v>
      </c>
      <c r="K49" s="316">
        <v>530.66666666666674</v>
      </c>
      <c r="L49" s="303">
        <v>519.5</v>
      </c>
      <c r="M49" s="303">
        <v>507.5</v>
      </c>
      <c r="N49" s="318">
        <v>13143750</v>
      </c>
      <c r="O49" s="319">
        <v>6.9793468308067957E-2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3355.45</v>
      </c>
      <c r="E50" s="315">
        <v>3339.9</v>
      </c>
      <c r="F50" s="316">
        <v>3302.1000000000004</v>
      </c>
      <c r="G50" s="316">
        <v>3248.7500000000005</v>
      </c>
      <c r="H50" s="316">
        <v>3210.9500000000007</v>
      </c>
      <c r="I50" s="316">
        <v>3393.25</v>
      </c>
      <c r="J50" s="316">
        <v>3431.05</v>
      </c>
      <c r="K50" s="316">
        <v>3484.3999999999996</v>
      </c>
      <c r="L50" s="303">
        <v>3377.7</v>
      </c>
      <c r="M50" s="303">
        <v>3286.55</v>
      </c>
      <c r="N50" s="318">
        <v>2825200</v>
      </c>
      <c r="O50" s="319">
        <v>-6.7159743776002118E-2</v>
      </c>
    </row>
    <row r="51" spans="1:15" ht="15">
      <c r="A51" s="276">
        <v>41</v>
      </c>
      <c r="B51" s="386" t="s">
        <v>92</v>
      </c>
      <c r="C51" s="276" t="s">
        <v>93</v>
      </c>
      <c r="D51" s="315">
        <v>183.05</v>
      </c>
      <c r="E51" s="315">
        <v>181.46666666666667</v>
      </c>
      <c r="F51" s="316">
        <v>178.98333333333335</v>
      </c>
      <c r="G51" s="316">
        <v>174.91666666666669</v>
      </c>
      <c r="H51" s="316">
        <v>172.43333333333337</v>
      </c>
      <c r="I51" s="316">
        <v>185.53333333333333</v>
      </c>
      <c r="J51" s="316">
        <v>188.01666666666662</v>
      </c>
      <c r="K51" s="316">
        <v>192.08333333333331</v>
      </c>
      <c r="L51" s="303">
        <v>183.95</v>
      </c>
      <c r="M51" s="303">
        <v>177.4</v>
      </c>
      <c r="N51" s="318">
        <v>28023600</v>
      </c>
      <c r="O51" s="319">
        <v>-6.11387506909895E-2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4897.95</v>
      </c>
      <c r="E52" s="315">
        <v>4847.3166666666666</v>
      </c>
      <c r="F52" s="316">
        <v>4751.8833333333332</v>
      </c>
      <c r="G52" s="316">
        <v>4605.8166666666666</v>
      </c>
      <c r="H52" s="316">
        <v>4510.3833333333332</v>
      </c>
      <c r="I52" s="316">
        <v>4993.3833333333332</v>
      </c>
      <c r="J52" s="316">
        <v>5088.8166666666657</v>
      </c>
      <c r="K52" s="316">
        <v>5234.8833333333332</v>
      </c>
      <c r="L52" s="303">
        <v>4942.75</v>
      </c>
      <c r="M52" s="303">
        <v>4701.25</v>
      </c>
      <c r="N52" s="318">
        <v>3483000</v>
      </c>
      <c r="O52" s="319">
        <v>1.4823178060239648E-2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2328.6999999999998</v>
      </c>
      <c r="E53" s="315">
        <v>2298.1166666666668</v>
      </c>
      <c r="F53" s="316">
        <v>2262.2333333333336</v>
      </c>
      <c r="G53" s="316">
        <v>2195.7666666666669</v>
      </c>
      <c r="H53" s="316">
        <v>2159.8833333333337</v>
      </c>
      <c r="I53" s="316">
        <v>2364.5833333333335</v>
      </c>
      <c r="J53" s="316">
        <v>2400.4666666666667</v>
      </c>
      <c r="K53" s="316">
        <v>2466.9333333333334</v>
      </c>
      <c r="L53" s="303">
        <v>2334</v>
      </c>
      <c r="M53" s="303">
        <v>2231.65</v>
      </c>
      <c r="N53" s="318">
        <v>2253300</v>
      </c>
      <c r="O53" s="319">
        <v>3.3055198973042363E-2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1369.6</v>
      </c>
      <c r="E54" s="315">
        <v>1358.3666666666666</v>
      </c>
      <c r="F54" s="316">
        <v>1341.7333333333331</v>
      </c>
      <c r="G54" s="316">
        <v>1313.8666666666666</v>
      </c>
      <c r="H54" s="316">
        <v>1297.2333333333331</v>
      </c>
      <c r="I54" s="316">
        <v>1386.2333333333331</v>
      </c>
      <c r="J54" s="316">
        <v>1402.8666666666668</v>
      </c>
      <c r="K54" s="316">
        <v>1430.7333333333331</v>
      </c>
      <c r="L54" s="303">
        <v>1375</v>
      </c>
      <c r="M54" s="303">
        <v>1330.5</v>
      </c>
      <c r="N54" s="318">
        <v>2359500</v>
      </c>
      <c r="O54" s="319">
        <v>-5.1724137931034482E-2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164.1</v>
      </c>
      <c r="E55" s="315">
        <v>164.75</v>
      </c>
      <c r="F55" s="316">
        <v>162.5</v>
      </c>
      <c r="G55" s="316">
        <v>160.9</v>
      </c>
      <c r="H55" s="316">
        <v>158.65</v>
      </c>
      <c r="I55" s="316">
        <v>166.35</v>
      </c>
      <c r="J55" s="316">
        <v>168.6</v>
      </c>
      <c r="K55" s="316">
        <v>170.2</v>
      </c>
      <c r="L55" s="303">
        <v>167</v>
      </c>
      <c r="M55" s="303">
        <v>163.15</v>
      </c>
      <c r="N55" s="318">
        <v>13456800</v>
      </c>
      <c r="O55" s="319">
        <v>7.8476630121177143E-2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57.75</v>
      </c>
      <c r="E56" s="315">
        <v>58.016666666666673</v>
      </c>
      <c r="F56" s="316">
        <v>56.383333333333347</v>
      </c>
      <c r="G56" s="316">
        <v>55.016666666666673</v>
      </c>
      <c r="H56" s="316">
        <v>53.383333333333347</v>
      </c>
      <c r="I56" s="316">
        <v>59.383333333333347</v>
      </c>
      <c r="J56" s="316">
        <v>61.016666666666673</v>
      </c>
      <c r="K56" s="316">
        <v>62.383333333333347</v>
      </c>
      <c r="L56" s="303">
        <v>59.65</v>
      </c>
      <c r="M56" s="303">
        <v>56.65</v>
      </c>
      <c r="N56" s="318">
        <v>105323000</v>
      </c>
      <c r="O56" s="319">
        <v>2.2648332302421851E-3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93.25</v>
      </c>
      <c r="E57" s="315">
        <v>92.833333333333329</v>
      </c>
      <c r="F57" s="316">
        <v>91.016666666666652</v>
      </c>
      <c r="G57" s="316">
        <v>88.783333333333317</v>
      </c>
      <c r="H57" s="316">
        <v>86.96666666666664</v>
      </c>
      <c r="I57" s="316">
        <v>95.066666666666663</v>
      </c>
      <c r="J57" s="316">
        <v>96.883333333333354</v>
      </c>
      <c r="K57" s="316">
        <v>99.116666666666674</v>
      </c>
      <c r="L57" s="303">
        <v>94.65</v>
      </c>
      <c r="M57" s="303">
        <v>90.6</v>
      </c>
      <c r="N57" s="318">
        <v>25406500</v>
      </c>
      <c r="O57" s="319">
        <v>8.9631782945736437E-3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482.95</v>
      </c>
      <c r="E58" s="315">
        <v>480.83333333333331</v>
      </c>
      <c r="F58" s="316">
        <v>474.96666666666664</v>
      </c>
      <c r="G58" s="316">
        <v>466.98333333333335</v>
      </c>
      <c r="H58" s="316">
        <v>461.11666666666667</v>
      </c>
      <c r="I58" s="316">
        <v>488.81666666666661</v>
      </c>
      <c r="J58" s="316">
        <v>494.68333333333328</v>
      </c>
      <c r="K58" s="316">
        <v>502.66666666666657</v>
      </c>
      <c r="L58" s="303">
        <v>486.7</v>
      </c>
      <c r="M58" s="303">
        <v>472.85</v>
      </c>
      <c r="N58" s="318">
        <v>6650450</v>
      </c>
      <c r="O58" s="319">
        <v>-4.1915175612988735E-2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24.65</v>
      </c>
      <c r="E59" s="315">
        <v>24.55</v>
      </c>
      <c r="F59" s="316">
        <v>24.3</v>
      </c>
      <c r="G59" s="316">
        <v>23.95</v>
      </c>
      <c r="H59" s="316">
        <v>23.7</v>
      </c>
      <c r="I59" s="316">
        <v>24.900000000000002</v>
      </c>
      <c r="J59" s="316">
        <v>25.150000000000002</v>
      </c>
      <c r="K59" s="316">
        <v>25.500000000000004</v>
      </c>
      <c r="L59" s="303">
        <v>24.8</v>
      </c>
      <c r="M59" s="303">
        <v>24.2</v>
      </c>
      <c r="N59" s="318">
        <v>65182500</v>
      </c>
      <c r="O59" s="319">
        <v>-6.856359273225917E-3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689.6</v>
      </c>
      <c r="E60" s="315">
        <v>685.93333333333339</v>
      </c>
      <c r="F60" s="316">
        <v>680.46666666666681</v>
      </c>
      <c r="G60" s="316">
        <v>671.33333333333337</v>
      </c>
      <c r="H60" s="316">
        <v>665.86666666666679</v>
      </c>
      <c r="I60" s="316">
        <v>695.06666666666683</v>
      </c>
      <c r="J60" s="316">
        <v>700.53333333333353</v>
      </c>
      <c r="K60" s="316">
        <v>709.66666666666686</v>
      </c>
      <c r="L60" s="303">
        <v>691.4</v>
      </c>
      <c r="M60" s="303">
        <v>676.8</v>
      </c>
      <c r="N60" s="318">
        <v>4423000</v>
      </c>
      <c r="O60" s="319">
        <v>-3.785077224276702E-2</v>
      </c>
    </row>
    <row r="61" spans="1:15" ht="15">
      <c r="A61" s="276">
        <v>51</v>
      </c>
      <c r="B61" s="417" t="s">
        <v>39</v>
      </c>
      <c r="C61" s="276" t="s">
        <v>248</v>
      </c>
      <c r="D61" s="315">
        <v>985.9</v>
      </c>
      <c r="E61" s="315">
        <v>974.15</v>
      </c>
      <c r="F61" s="316">
        <v>958.34999999999991</v>
      </c>
      <c r="G61" s="316">
        <v>930.8</v>
      </c>
      <c r="H61" s="316">
        <v>914.99999999999989</v>
      </c>
      <c r="I61" s="316">
        <v>1001.6999999999999</v>
      </c>
      <c r="J61" s="316">
        <v>1017.4999999999999</v>
      </c>
      <c r="K61" s="316">
        <v>1045.05</v>
      </c>
      <c r="L61" s="303">
        <v>989.95</v>
      </c>
      <c r="M61" s="303">
        <v>946.6</v>
      </c>
      <c r="N61" s="318">
        <v>1580150</v>
      </c>
      <c r="O61" s="319">
        <v>-8.2203041512535961E-4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807.05</v>
      </c>
      <c r="E62" s="315">
        <v>803.38333333333333</v>
      </c>
      <c r="F62" s="316">
        <v>795.66666666666663</v>
      </c>
      <c r="G62" s="316">
        <v>784.2833333333333</v>
      </c>
      <c r="H62" s="316">
        <v>776.56666666666661</v>
      </c>
      <c r="I62" s="316">
        <v>814.76666666666665</v>
      </c>
      <c r="J62" s="316">
        <v>822.48333333333335</v>
      </c>
      <c r="K62" s="316">
        <v>833.86666666666667</v>
      </c>
      <c r="L62" s="303">
        <v>811.1</v>
      </c>
      <c r="M62" s="303">
        <v>792</v>
      </c>
      <c r="N62" s="318">
        <v>19639350</v>
      </c>
      <c r="O62" s="319">
        <v>1.4532771399505887E-3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818.3</v>
      </c>
      <c r="E63" s="315">
        <v>823.51666666666654</v>
      </c>
      <c r="F63" s="316">
        <v>804.1333333333331</v>
      </c>
      <c r="G63" s="316">
        <v>789.96666666666658</v>
      </c>
      <c r="H63" s="316">
        <v>770.58333333333314</v>
      </c>
      <c r="I63" s="316">
        <v>837.68333333333305</v>
      </c>
      <c r="J63" s="316">
        <v>857.06666666666649</v>
      </c>
      <c r="K63" s="316">
        <v>871.23333333333301</v>
      </c>
      <c r="L63" s="303">
        <v>842.9</v>
      </c>
      <c r="M63" s="303">
        <v>809.35</v>
      </c>
      <c r="N63" s="318">
        <v>4984000</v>
      </c>
      <c r="O63" s="319">
        <v>-3.5603715170278639E-2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829.55</v>
      </c>
      <c r="E64" s="315">
        <v>823.44999999999993</v>
      </c>
      <c r="F64" s="316">
        <v>814.59999999999991</v>
      </c>
      <c r="G64" s="316">
        <v>799.65</v>
      </c>
      <c r="H64" s="316">
        <v>790.8</v>
      </c>
      <c r="I64" s="316">
        <v>838.39999999999986</v>
      </c>
      <c r="J64" s="316">
        <v>847.25</v>
      </c>
      <c r="K64" s="316">
        <v>862.19999999999982</v>
      </c>
      <c r="L64" s="303">
        <v>832.3</v>
      </c>
      <c r="M64" s="303">
        <v>808.5</v>
      </c>
      <c r="N64" s="318">
        <v>17762500</v>
      </c>
      <c r="O64" s="319">
        <v>5.0072418787502584E-2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2325.6999999999998</v>
      </c>
      <c r="E65" s="315">
        <v>2313.4166666666665</v>
      </c>
      <c r="F65" s="316">
        <v>2288.333333333333</v>
      </c>
      <c r="G65" s="316">
        <v>2250.9666666666667</v>
      </c>
      <c r="H65" s="316">
        <v>2225.8833333333332</v>
      </c>
      <c r="I65" s="316">
        <v>2350.7833333333328</v>
      </c>
      <c r="J65" s="316">
        <v>2375.8666666666659</v>
      </c>
      <c r="K65" s="316">
        <v>2413.2333333333327</v>
      </c>
      <c r="L65" s="303">
        <v>2338.5</v>
      </c>
      <c r="M65" s="303">
        <v>2276.0500000000002</v>
      </c>
      <c r="N65" s="318">
        <v>25935300</v>
      </c>
      <c r="O65" s="319">
        <v>-7.7474003167825904E-3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1388.3</v>
      </c>
      <c r="E66" s="315">
        <v>1389.1499999999999</v>
      </c>
      <c r="F66" s="316">
        <v>1368.9499999999998</v>
      </c>
      <c r="G66" s="316">
        <v>1349.6</v>
      </c>
      <c r="H66" s="316">
        <v>1329.3999999999999</v>
      </c>
      <c r="I66" s="316">
        <v>1408.4999999999998</v>
      </c>
      <c r="J66" s="316">
        <v>1428.7</v>
      </c>
      <c r="K66" s="316">
        <v>1448.0499999999997</v>
      </c>
      <c r="L66" s="303">
        <v>1409.35</v>
      </c>
      <c r="M66" s="303">
        <v>1369.8</v>
      </c>
      <c r="N66" s="318">
        <v>36737800</v>
      </c>
      <c r="O66" s="319">
        <v>-2.6680461043029711E-2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624</v>
      </c>
      <c r="E67" s="315">
        <v>621.9</v>
      </c>
      <c r="F67" s="316">
        <v>616.69999999999993</v>
      </c>
      <c r="G67" s="316">
        <v>609.4</v>
      </c>
      <c r="H67" s="316">
        <v>604.19999999999993</v>
      </c>
      <c r="I67" s="316">
        <v>629.19999999999993</v>
      </c>
      <c r="J67" s="316">
        <v>634.4</v>
      </c>
      <c r="K67" s="316">
        <v>641.69999999999993</v>
      </c>
      <c r="L67" s="303">
        <v>627.1</v>
      </c>
      <c r="M67" s="303">
        <v>614.6</v>
      </c>
      <c r="N67" s="318">
        <v>10439000</v>
      </c>
      <c r="O67" s="319">
        <v>-7.3332682355238751E-2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3057.6</v>
      </c>
      <c r="E68" s="315">
        <v>3032.7833333333333</v>
      </c>
      <c r="F68" s="316">
        <v>2980.4666666666667</v>
      </c>
      <c r="G68" s="316">
        <v>2903.3333333333335</v>
      </c>
      <c r="H68" s="316">
        <v>2851.0166666666669</v>
      </c>
      <c r="I68" s="316">
        <v>3109.9166666666665</v>
      </c>
      <c r="J68" s="316">
        <v>3162.2333333333331</v>
      </c>
      <c r="K68" s="316">
        <v>3239.3666666666663</v>
      </c>
      <c r="L68" s="303">
        <v>3085.1</v>
      </c>
      <c r="M68" s="303">
        <v>2955.65</v>
      </c>
      <c r="N68" s="318">
        <v>2858700</v>
      </c>
      <c r="O68" s="319">
        <v>-3.1605691056910572E-2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204.9</v>
      </c>
      <c r="E69" s="315">
        <v>201.76666666666665</v>
      </c>
      <c r="F69" s="316">
        <v>195.5333333333333</v>
      </c>
      <c r="G69" s="316">
        <v>186.16666666666666</v>
      </c>
      <c r="H69" s="316">
        <v>179.93333333333331</v>
      </c>
      <c r="I69" s="316">
        <v>211.1333333333333</v>
      </c>
      <c r="J69" s="316">
        <v>217.36666666666665</v>
      </c>
      <c r="K69" s="316">
        <v>226.73333333333329</v>
      </c>
      <c r="L69" s="303">
        <v>208</v>
      </c>
      <c r="M69" s="303">
        <v>192.4</v>
      </c>
      <c r="N69" s="318">
        <v>33294900</v>
      </c>
      <c r="O69" s="319">
        <v>0.10393498716852011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214.9</v>
      </c>
      <c r="E70" s="315">
        <v>214.01666666666665</v>
      </c>
      <c r="F70" s="316">
        <v>210.0333333333333</v>
      </c>
      <c r="G70" s="316">
        <v>205.16666666666666</v>
      </c>
      <c r="H70" s="316">
        <v>201.18333333333331</v>
      </c>
      <c r="I70" s="316">
        <v>218.8833333333333</v>
      </c>
      <c r="J70" s="316">
        <v>222.86666666666665</v>
      </c>
      <c r="K70" s="316">
        <v>227.73333333333329</v>
      </c>
      <c r="L70" s="303">
        <v>218</v>
      </c>
      <c r="M70" s="303">
        <v>209.15</v>
      </c>
      <c r="N70" s="318">
        <v>26616600</v>
      </c>
      <c r="O70" s="319">
        <v>-1.1729323308270676E-2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2135.85</v>
      </c>
      <c r="E71" s="315">
        <v>2130.6666666666665</v>
      </c>
      <c r="F71" s="316">
        <v>2118.333333333333</v>
      </c>
      <c r="G71" s="316">
        <v>2100.8166666666666</v>
      </c>
      <c r="H71" s="316">
        <v>2088.4833333333331</v>
      </c>
      <c r="I71" s="316">
        <v>2148.1833333333329</v>
      </c>
      <c r="J71" s="316">
        <v>2160.516666666666</v>
      </c>
      <c r="K71" s="316">
        <v>2178.0333333333328</v>
      </c>
      <c r="L71" s="303">
        <v>2143</v>
      </c>
      <c r="M71" s="303">
        <v>2113.15</v>
      </c>
      <c r="N71" s="318">
        <v>5625300</v>
      </c>
      <c r="O71" s="319">
        <v>1.6204205506178192E-2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159.65</v>
      </c>
      <c r="E72" s="315">
        <v>161</v>
      </c>
      <c r="F72" s="316">
        <v>156.15</v>
      </c>
      <c r="G72" s="316">
        <v>152.65</v>
      </c>
      <c r="H72" s="316">
        <v>147.80000000000001</v>
      </c>
      <c r="I72" s="316">
        <v>164.5</v>
      </c>
      <c r="J72" s="316">
        <v>169.35000000000002</v>
      </c>
      <c r="K72" s="316">
        <v>172.85</v>
      </c>
      <c r="L72" s="303">
        <v>165.85</v>
      </c>
      <c r="M72" s="303">
        <v>157.5</v>
      </c>
      <c r="N72" s="318">
        <v>17391000</v>
      </c>
      <c r="O72" s="319">
        <v>-6.3751668891855809E-2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487.85</v>
      </c>
      <c r="E73" s="315">
        <v>484.36666666666662</v>
      </c>
      <c r="F73" s="316">
        <v>476.63333333333321</v>
      </c>
      <c r="G73" s="316">
        <v>465.41666666666657</v>
      </c>
      <c r="H73" s="316">
        <v>457.68333333333317</v>
      </c>
      <c r="I73" s="316">
        <v>495.58333333333326</v>
      </c>
      <c r="J73" s="316">
        <v>503.31666666666672</v>
      </c>
      <c r="K73" s="316">
        <v>514.5333333333333</v>
      </c>
      <c r="L73" s="303">
        <v>492.1</v>
      </c>
      <c r="M73" s="303">
        <v>473.15</v>
      </c>
      <c r="N73" s="318">
        <v>125452250</v>
      </c>
      <c r="O73" s="319">
        <v>-8.6597490085293643E-3</v>
      </c>
    </row>
    <row r="74" spans="1:15" ht="15">
      <c r="A74" s="276">
        <v>64</v>
      </c>
      <c r="B74" s="417" t="s">
        <v>57</v>
      </c>
      <c r="C74" t="s">
        <v>256</v>
      </c>
      <c r="D74" s="511">
        <v>1271.7</v>
      </c>
      <c r="E74" s="511">
        <v>1267.4166666666667</v>
      </c>
      <c r="F74" s="512">
        <v>1251.0833333333335</v>
      </c>
      <c r="G74" s="512">
        <v>1230.4666666666667</v>
      </c>
      <c r="H74" s="512">
        <v>1214.1333333333334</v>
      </c>
      <c r="I74" s="512">
        <v>1288.0333333333335</v>
      </c>
      <c r="J74" s="512">
        <v>1304.366666666667</v>
      </c>
      <c r="K74" s="512">
        <v>1324.9833333333336</v>
      </c>
      <c r="L74" s="513">
        <v>1283.75</v>
      </c>
      <c r="M74" s="513">
        <v>1246.8</v>
      </c>
      <c r="N74" s="514">
        <v>206125</v>
      </c>
      <c r="O74" s="515">
        <v>0.13849765258215962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430.55</v>
      </c>
      <c r="E75" s="315">
        <v>431.95</v>
      </c>
      <c r="F75" s="316">
        <v>422.2</v>
      </c>
      <c r="G75" s="316">
        <v>413.85</v>
      </c>
      <c r="H75" s="316">
        <v>404.1</v>
      </c>
      <c r="I75" s="316">
        <v>440.29999999999995</v>
      </c>
      <c r="J75" s="316">
        <v>450.04999999999995</v>
      </c>
      <c r="K75" s="316">
        <v>458.39999999999992</v>
      </c>
      <c r="L75" s="303">
        <v>441.7</v>
      </c>
      <c r="M75" s="303">
        <v>423.6</v>
      </c>
      <c r="N75" s="318">
        <v>9363000</v>
      </c>
      <c r="O75" s="319">
        <v>1.4464488867219242E-2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8.5500000000000007</v>
      </c>
      <c r="E76" s="315">
        <v>8.5666666666666664</v>
      </c>
      <c r="F76" s="316">
        <v>8.4333333333333336</v>
      </c>
      <c r="G76" s="316">
        <v>8.3166666666666664</v>
      </c>
      <c r="H76" s="316">
        <v>8.1833333333333336</v>
      </c>
      <c r="I76" s="316">
        <v>8.6833333333333336</v>
      </c>
      <c r="J76" s="316">
        <v>8.8166666666666664</v>
      </c>
      <c r="K76" s="316">
        <v>8.9333333333333336</v>
      </c>
      <c r="L76" s="303">
        <v>8.6999999999999993</v>
      </c>
      <c r="M76" s="303">
        <v>8.4499999999999993</v>
      </c>
      <c r="N76" s="318">
        <v>383040000</v>
      </c>
      <c r="O76" s="319">
        <v>1.7478616586091483E-2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33.25</v>
      </c>
      <c r="E77" s="315">
        <v>33.466666666666669</v>
      </c>
      <c r="F77" s="316">
        <v>32.38333333333334</v>
      </c>
      <c r="G77" s="316">
        <v>31.516666666666673</v>
      </c>
      <c r="H77" s="316">
        <v>30.433333333333344</v>
      </c>
      <c r="I77" s="316">
        <v>34.333333333333336</v>
      </c>
      <c r="J77" s="316">
        <v>35.416666666666664</v>
      </c>
      <c r="K77" s="316">
        <v>36.283333333333331</v>
      </c>
      <c r="L77" s="303">
        <v>34.549999999999997</v>
      </c>
      <c r="M77" s="303">
        <v>32.6</v>
      </c>
      <c r="N77" s="318">
        <v>119890000</v>
      </c>
      <c r="O77" s="319">
        <v>1.610305958132045E-2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448.3</v>
      </c>
      <c r="E78" s="315">
        <v>441</v>
      </c>
      <c r="F78" s="316">
        <v>432.25</v>
      </c>
      <c r="G78" s="316">
        <v>416.2</v>
      </c>
      <c r="H78" s="316">
        <v>407.45</v>
      </c>
      <c r="I78" s="316">
        <v>457.05</v>
      </c>
      <c r="J78" s="316">
        <v>465.8</v>
      </c>
      <c r="K78" s="316">
        <v>481.85</v>
      </c>
      <c r="L78" s="303">
        <v>449.75</v>
      </c>
      <c r="M78" s="303">
        <v>424.95</v>
      </c>
      <c r="N78" s="318">
        <v>4736875</v>
      </c>
      <c r="O78" s="319">
        <v>-9.3659563272822946E-2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1618.1</v>
      </c>
      <c r="E79" s="315">
        <v>1608.8999999999999</v>
      </c>
      <c r="F79" s="316">
        <v>1594.5499999999997</v>
      </c>
      <c r="G79" s="316">
        <v>1570.9999999999998</v>
      </c>
      <c r="H79" s="316">
        <v>1556.6499999999996</v>
      </c>
      <c r="I79" s="316">
        <v>1632.4499999999998</v>
      </c>
      <c r="J79" s="316">
        <v>1646.7999999999997</v>
      </c>
      <c r="K79" s="316">
        <v>1670.35</v>
      </c>
      <c r="L79" s="303">
        <v>1623.25</v>
      </c>
      <c r="M79" s="303">
        <v>1585.35</v>
      </c>
      <c r="N79" s="318">
        <v>2839500</v>
      </c>
      <c r="O79" s="319">
        <v>3.820840950639854E-2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791.8</v>
      </c>
      <c r="E80" s="315">
        <v>795.5</v>
      </c>
      <c r="F80" s="316">
        <v>751.55</v>
      </c>
      <c r="G80" s="316">
        <v>711.3</v>
      </c>
      <c r="H80" s="316">
        <v>667.34999999999991</v>
      </c>
      <c r="I80" s="316">
        <v>835.75</v>
      </c>
      <c r="J80" s="316">
        <v>879.7</v>
      </c>
      <c r="K80" s="316">
        <v>919.95</v>
      </c>
      <c r="L80" s="303">
        <v>839.45</v>
      </c>
      <c r="M80" s="303">
        <v>755.25</v>
      </c>
      <c r="N80" s="318">
        <v>20872100</v>
      </c>
      <c r="O80" s="319">
        <v>-6.4999932805031566E-2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177.8</v>
      </c>
      <c r="E81" s="315">
        <v>177.93333333333331</v>
      </c>
      <c r="F81" s="316">
        <v>175.86666666666662</v>
      </c>
      <c r="G81" s="316">
        <v>173.93333333333331</v>
      </c>
      <c r="H81" s="316">
        <v>171.86666666666662</v>
      </c>
      <c r="I81" s="316">
        <v>179.86666666666662</v>
      </c>
      <c r="J81" s="316">
        <v>181.93333333333328</v>
      </c>
      <c r="K81" s="316">
        <v>183.86666666666662</v>
      </c>
      <c r="L81" s="303">
        <v>180</v>
      </c>
      <c r="M81" s="303">
        <v>176</v>
      </c>
      <c r="N81" s="318">
        <v>14425600</v>
      </c>
      <c r="O81" s="319">
        <v>4.7580317202114683E-2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1123.5</v>
      </c>
      <c r="E82" s="315">
        <v>1112.8999999999999</v>
      </c>
      <c r="F82" s="316">
        <v>1099.0999999999997</v>
      </c>
      <c r="G82" s="316">
        <v>1074.6999999999998</v>
      </c>
      <c r="H82" s="316">
        <v>1060.8999999999996</v>
      </c>
      <c r="I82" s="316">
        <v>1137.2999999999997</v>
      </c>
      <c r="J82" s="316">
        <v>1151.0999999999999</v>
      </c>
      <c r="K82" s="316">
        <v>1175.4999999999998</v>
      </c>
      <c r="L82" s="303">
        <v>1126.7</v>
      </c>
      <c r="M82" s="303">
        <v>1088.5</v>
      </c>
      <c r="N82" s="318">
        <v>36592200</v>
      </c>
      <c r="O82" s="319">
        <v>1.7111122229449143E-2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85.3</v>
      </c>
      <c r="E83" s="315">
        <v>84.666666666666671</v>
      </c>
      <c r="F83" s="316">
        <v>83.88333333333334</v>
      </c>
      <c r="G83" s="316">
        <v>82.466666666666669</v>
      </c>
      <c r="H83" s="316">
        <v>81.683333333333337</v>
      </c>
      <c r="I83" s="316">
        <v>86.083333333333343</v>
      </c>
      <c r="J83" s="316">
        <v>86.866666666666674</v>
      </c>
      <c r="K83" s="316">
        <v>88.283333333333346</v>
      </c>
      <c r="L83" s="303">
        <v>85.45</v>
      </c>
      <c r="M83" s="303">
        <v>83.25</v>
      </c>
      <c r="N83" s="318">
        <v>43439100</v>
      </c>
      <c r="O83" s="319">
        <v>-1.4255468340470144E-2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185.4</v>
      </c>
      <c r="E84" s="315">
        <v>183.41666666666666</v>
      </c>
      <c r="F84" s="316">
        <v>180.98333333333332</v>
      </c>
      <c r="G84" s="316">
        <v>176.56666666666666</v>
      </c>
      <c r="H84" s="316">
        <v>174.13333333333333</v>
      </c>
      <c r="I84" s="316">
        <v>187.83333333333331</v>
      </c>
      <c r="J84" s="316">
        <v>190.26666666666665</v>
      </c>
      <c r="K84" s="316">
        <v>194.68333333333331</v>
      </c>
      <c r="L84" s="303">
        <v>185.85</v>
      </c>
      <c r="M84" s="303">
        <v>179</v>
      </c>
      <c r="N84" s="318">
        <v>91385600</v>
      </c>
      <c r="O84" s="319">
        <v>-0.13473716103620664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219.25</v>
      </c>
      <c r="E85" s="315">
        <v>217.51666666666665</v>
      </c>
      <c r="F85" s="316">
        <v>215.1333333333333</v>
      </c>
      <c r="G85" s="316">
        <v>211.01666666666665</v>
      </c>
      <c r="H85" s="316">
        <v>208.6333333333333</v>
      </c>
      <c r="I85" s="316">
        <v>221.6333333333333</v>
      </c>
      <c r="J85" s="316">
        <v>224.01666666666662</v>
      </c>
      <c r="K85" s="316">
        <v>228.1333333333333</v>
      </c>
      <c r="L85" s="303">
        <v>219.9</v>
      </c>
      <c r="M85" s="303">
        <v>213.4</v>
      </c>
      <c r="N85" s="318">
        <v>27845000</v>
      </c>
      <c r="O85" s="319">
        <v>-3.198331305405875E-2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343.15</v>
      </c>
      <c r="E86" s="315">
        <v>340.2833333333333</v>
      </c>
      <c r="F86" s="316">
        <v>335.41666666666663</v>
      </c>
      <c r="G86" s="316">
        <v>327.68333333333334</v>
      </c>
      <c r="H86" s="316">
        <v>322.81666666666666</v>
      </c>
      <c r="I86" s="316">
        <v>348.01666666666659</v>
      </c>
      <c r="J86" s="316">
        <v>352.88333333333327</v>
      </c>
      <c r="K86" s="316">
        <v>360.61666666666656</v>
      </c>
      <c r="L86" s="303">
        <v>345.15</v>
      </c>
      <c r="M86" s="303">
        <v>332.55</v>
      </c>
      <c r="N86" s="318">
        <v>38618100</v>
      </c>
      <c r="O86" s="319">
        <v>6.9964318197719168E-4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2329.0500000000002</v>
      </c>
      <c r="E87" s="315">
        <v>2299.8833333333332</v>
      </c>
      <c r="F87" s="316">
        <v>2261.3166666666666</v>
      </c>
      <c r="G87" s="316">
        <v>2193.5833333333335</v>
      </c>
      <c r="H87" s="316">
        <v>2155.0166666666669</v>
      </c>
      <c r="I87" s="316">
        <v>2367.6166666666663</v>
      </c>
      <c r="J87" s="316">
        <v>2406.1833333333329</v>
      </c>
      <c r="K87" s="316">
        <v>2473.9166666666661</v>
      </c>
      <c r="L87" s="303">
        <v>2338.4499999999998</v>
      </c>
      <c r="M87" s="303">
        <v>2232.15</v>
      </c>
      <c r="N87" s="318">
        <v>1703000</v>
      </c>
      <c r="O87" s="319">
        <v>-3.8124823496187517E-2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1796.6</v>
      </c>
      <c r="E88" s="315">
        <v>1786.3166666666666</v>
      </c>
      <c r="F88" s="316">
        <v>1764.7333333333331</v>
      </c>
      <c r="G88" s="316">
        <v>1732.8666666666666</v>
      </c>
      <c r="H88" s="316">
        <v>1711.2833333333331</v>
      </c>
      <c r="I88" s="316">
        <v>1818.1833333333332</v>
      </c>
      <c r="J88" s="316">
        <v>1839.7666666666667</v>
      </c>
      <c r="K88" s="316">
        <v>1871.6333333333332</v>
      </c>
      <c r="L88" s="303">
        <v>1807.9</v>
      </c>
      <c r="M88" s="303">
        <v>1754.45</v>
      </c>
      <c r="N88" s="318">
        <v>17177200</v>
      </c>
      <c r="O88" s="319">
        <v>3.1242495557369961E-2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68.900000000000006</v>
      </c>
      <c r="E89" s="315">
        <v>69.366666666666674</v>
      </c>
      <c r="F89" s="316">
        <v>67.583333333333343</v>
      </c>
      <c r="G89" s="316">
        <v>66.266666666666666</v>
      </c>
      <c r="H89" s="316">
        <v>64.483333333333334</v>
      </c>
      <c r="I89" s="316">
        <v>70.683333333333351</v>
      </c>
      <c r="J89" s="316">
        <v>72.466666666666683</v>
      </c>
      <c r="K89" s="316">
        <v>73.78333333333336</v>
      </c>
      <c r="L89" s="303">
        <v>71.150000000000006</v>
      </c>
      <c r="M89" s="303">
        <v>68.05</v>
      </c>
      <c r="N89" s="318">
        <v>34589100</v>
      </c>
      <c r="O89" s="319">
        <v>-8.598674084456177E-3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324.3</v>
      </c>
      <c r="E90" s="315">
        <v>322.20000000000005</v>
      </c>
      <c r="F90" s="316">
        <v>316.80000000000007</v>
      </c>
      <c r="G90" s="316">
        <v>309.3</v>
      </c>
      <c r="H90" s="316">
        <v>303.90000000000003</v>
      </c>
      <c r="I90" s="316">
        <v>329.7000000000001</v>
      </c>
      <c r="J90" s="316">
        <v>335.10000000000008</v>
      </c>
      <c r="K90" s="316">
        <v>342.60000000000014</v>
      </c>
      <c r="L90" s="303">
        <v>327.60000000000002</v>
      </c>
      <c r="M90" s="303">
        <v>314.7</v>
      </c>
      <c r="N90" s="318">
        <v>15454000</v>
      </c>
      <c r="O90" s="319">
        <v>6.1838669781503368E-2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1059.95</v>
      </c>
      <c r="E91" s="315">
        <v>1048.9666666666669</v>
      </c>
      <c r="F91" s="316">
        <v>1034.2833333333338</v>
      </c>
      <c r="G91" s="316">
        <v>1008.6166666666668</v>
      </c>
      <c r="H91" s="316">
        <v>993.93333333333362</v>
      </c>
      <c r="I91" s="316">
        <v>1074.6333333333339</v>
      </c>
      <c r="J91" s="316">
        <v>1089.3166666666668</v>
      </c>
      <c r="K91" s="316">
        <v>1114.983333333334</v>
      </c>
      <c r="L91" s="303">
        <v>1063.6500000000001</v>
      </c>
      <c r="M91" s="303">
        <v>1023.3</v>
      </c>
      <c r="N91" s="318">
        <v>12727475</v>
      </c>
      <c r="O91" s="319">
        <v>-7.6891415309018052E-2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912.15</v>
      </c>
      <c r="E92" s="315">
        <v>898.15</v>
      </c>
      <c r="F92" s="316">
        <v>881.25</v>
      </c>
      <c r="G92" s="316">
        <v>850.35</v>
      </c>
      <c r="H92" s="316">
        <v>833.45</v>
      </c>
      <c r="I92" s="316">
        <v>929.05</v>
      </c>
      <c r="J92" s="316">
        <v>945.94999999999982</v>
      </c>
      <c r="K92" s="316">
        <v>976.84999999999991</v>
      </c>
      <c r="L92" s="303">
        <v>915.05</v>
      </c>
      <c r="M92" s="303">
        <v>867.25</v>
      </c>
      <c r="N92" s="318">
        <v>8279000</v>
      </c>
      <c r="O92" s="319">
        <v>-4.2563648874471643E-2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635.4</v>
      </c>
      <c r="E93" s="315">
        <v>635.68333333333339</v>
      </c>
      <c r="F93" s="316">
        <v>624.36666666666679</v>
      </c>
      <c r="G93" s="316">
        <v>613.33333333333337</v>
      </c>
      <c r="H93" s="316">
        <v>602.01666666666677</v>
      </c>
      <c r="I93" s="316">
        <v>646.71666666666681</v>
      </c>
      <c r="J93" s="316">
        <v>658.03333333333342</v>
      </c>
      <c r="K93" s="316">
        <v>669.06666666666683</v>
      </c>
      <c r="L93" s="303">
        <v>647</v>
      </c>
      <c r="M93" s="303">
        <v>624.65</v>
      </c>
      <c r="N93" s="318">
        <v>15965600</v>
      </c>
      <c r="O93" s="319">
        <v>-7.8301722637898041E-3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143.6</v>
      </c>
      <c r="E94" s="315">
        <v>145.75</v>
      </c>
      <c r="F94" s="316">
        <v>139.19999999999999</v>
      </c>
      <c r="G94" s="316">
        <v>134.79999999999998</v>
      </c>
      <c r="H94" s="316">
        <v>128.24999999999997</v>
      </c>
      <c r="I94" s="316">
        <v>150.15</v>
      </c>
      <c r="J94" s="316">
        <v>156.70000000000002</v>
      </c>
      <c r="K94" s="316">
        <v>161.10000000000002</v>
      </c>
      <c r="L94" s="303">
        <v>152.30000000000001</v>
      </c>
      <c r="M94" s="303">
        <v>141.35</v>
      </c>
      <c r="N94" s="318">
        <v>25547932</v>
      </c>
      <c r="O94" s="319">
        <v>7.889975918528408E-2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158.55000000000001</v>
      </c>
      <c r="E95" s="315">
        <v>157.93333333333334</v>
      </c>
      <c r="F95" s="316">
        <v>155.86666666666667</v>
      </c>
      <c r="G95" s="316">
        <v>153.18333333333334</v>
      </c>
      <c r="H95" s="316">
        <v>151.11666666666667</v>
      </c>
      <c r="I95" s="316">
        <v>160.61666666666667</v>
      </c>
      <c r="J95" s="316">
        <v>162.68333333333334</v>
      </c>
      <c r="K95" s="316">
        <v>165.36666666666667</v>
      </c>
      <c r="L95" s="303">
        <v>160</v>
      </c>
      <c r="M95" s="303">
        <v>155.25</v>
      </c>
      <c r="N95" s="318">
        <v>19848000</v>
      </c>
      <c r="O95" s="319">
        <v>-1.956135151155898E-2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375.85</v>
      </c>
      <c r="E96" s="315">
        <v>372.83333333333331</v>
      </c>
      <c r="F96" s="316">
        <v>369.01666666666665</v>
      </c>
      <c r="G96" s="316">
        <v>362.18333333333334</v>
      </c>
      <c r="H96" s="316">
        <v>358.36666666666667</v>
      </c>
      <c r="I96" s="316">
        <v>379.66666666666663</v>
      </c>
      <c r="J96" s="316">
        <v>383.48333333333335</v>
      </c>
      <c r="K96" s="316">
        <v>390.31666666666661</v>
      </c>
      <c r="L96" s="303">
        <v>376.65</v>
      </c>
      <c r="M96" s="303">
        <v>366</v>
      </c>
      <c r="N96" s="318">
        <v>9964000</v>
      </c>
      <c r="O96" s="319">
        <v>-2.5048923679060666E-2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6887.8</v>
      </c>
      <c r="E97" s="315">
        <v>6869.0333333333338</v>
      </c>
      <c r="F97" s="316">
        <v>6803.2166666666672</v>
      </c>
      <c r="G97" s="316">
        <v>6718.6333333333332</v>
      </c>
      <c r="H97" s="316">
        <v>6652.8166666666666</v>
      </c>
      <c r="I97" s="316">
        <v>6953.6166666666677</v>
      </c>
      <c r="J97" s="316">
        <v>7019.4333333333352</v>
      </c>
      <c r="K97" s="316">
        <v>7104.0166666666682</v>
      </c>
      <c r="L97" s="303">
        <v>6934.85</v>
      </c>
      <c r="M97" s="303">
        <v>6784.45</v>
      </c>
      <c r="N97" s="318">
        <v>3165300</v>
      </c>
      <c r="O97" s="319">
        <v>2.2482798720806281E-2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571.15</v>
      </c>
      <c r="E98" s="315">
        <v>566.30000000000007</v>
      </c>
      <c r="F98" s="316">
        <v>559.10000000000014</v>
      </c>
      <c r="G98" s="316">
        <v>547.05000000000007</v>
      </c>
      <c r="H98" s="316">
        <v>539.85000000000014</v>
      </c>
      <c r="I98" s="316">
        <v>578.35000000000014</v>
      </c>
      <c r="J98" s="316">
        <v>585.55000000000018</v>
      </c>
      <c r="K98" s="316">
        <v>597.60000000000014</v>
      </c>
      <c r="L98" s="303">
        <v>573.5</v>
      </c>
      <c r="M98" s="303">
        <v>554.25</v>
      </c>
      <c r="N98" s="318">
        <v>12117500</v>
      </c>
      <c r="O98" s="319">
        <v>-2.1499949530634905E-2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615.6</v>
      </c>
      <c r="E99" s="315">
        <v>614.13333333333333</v>
      </c>
      <c r="F99" s="316">
        <v>608.56666666666661</v>
      </c>
      <c r="G99" s="316">
        <v>601.5333333333333</v>
      </c>
      <c r="H99" s="316">
        <v>595.96666666666658</v>
      </c>
      <c r="I99" s="316">
        <v>621.16666666666663</v>
      </c>
      <c r="J99" s="316">
        <v>626.73333333333346</v>
      </c>
      <c r="K99" s="316">
        <v>633.76666666666665</v>
      </c>
      <c r="L99" s="303">
        <v>619.70000000000005</v>
      </c>
      <c r="M99" s="303">
        <v>607.1</v>
      </c>
      <c r="N99" s="318">
        <v>2397200</v>
      </c>
      <c r="O99" s="319">
        <v>6.0379528464634846E-2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876</v>
      </c>
      <c r="E100" s="315">
        <v>870.68333333333339</v>
      </c>
      <c r="F100" s="316">
        <v>862.86666666666679</v>
      </c>
      <c r="G100" s="316">
        <v>849.73333333333335</v>
      </c>
      <c r="H100" s="316">
        <v>841.91666666666674</v>
      </c>
      <c r="I100" s="316">
        <v>883.81666666666683</v>
      </c>
      <c r="J100" s="316">
        <v>891.63333333333344</v>
      </c>
      <c r="K100" s="316">
        <v>904.76666666666688</v>
      </c>
      <c r="L100" s="303">
        <v>878.5</v>
      </c>
      <c r="M100" s="303">
        <v>857.55</v>
      </c>
      <c r="N100" s="318">
        <v>1723800</v>
      </c>
      <c r="O100" s="319">
        <v>3.4942363112391933E-2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1335.25</v>
      </c>
      <c r="E101" s="315">
        <v>1323.7333333333333</v>
      </c>
      <c r="F101" s="316">
        <v>1309.4666666666667</v>
      </c>
      <c r="G101" s="316">
        <v>1283.6833333333334</v>
      </c>
      <c r="H101" s="316">
        <v>1269.4166666666667</v>
      </c>
      <c r="I101" s="316">
        <v>1349.5166666666667</v>
      </c>
      <c r="J101" s="316">
        <v>1363.7833333333335</v>
      </c>
      <c r="K101" s="316">
        <v>1389.5666666666666</v>
      </c>
      <c r="L101" s="303">
        <v>1338</v>
      </c>
      <c r="M101" s="303">
        <v>1297.95</v>
      </c>
      <c r="N101" s="318">
        <v>1468800</v>
      </c>
      <c r="O101" s="319">
        <v>2.5698324022346369E-2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131.4</v>
      </c>
      <c r="E102" s="315">
        <v>130.43333333333334</v>
      </c>
      <c r="F102" s="316">
        <v>128.01666666666668</v>
      </c>
      <c r="G102" s="316">
        <v>124.63333333333334</v>
      </c>
      <c r="H102" s="316">
        <v>122.21666666666668</v>
      </c>
      <c r="I102" s="316">
        <v>133.81666666666666</v>
      </c>
      <c r="J102" s="316">
        <v>136.23333333333329</v>
      </c>
      <c r="K102" s="316">
        <v>139.61666666666667</v>
      </c>
      <c r="L102" s="303">
        <v>132.85</v>
      </c>
      <c r="M102" s="303">
        <v>127.05</v>
      </c>
      <c r="N102" s="318">
        <v>22624000</v>
      </c>
      <c r="O102" s="319">
        <v>-5.9918557300756251E-2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68680.899999999994</v>
      </c>
      <c r="E103" s="315">
        <v>69191.366666666654</v>
      </c>
      <c r="F103" s="316">
        <v>67732.733333333308</v>
      </c>
      <c r="G103" s="316">
        <v>66784.566666666651</v>
      </c>
      <c r="H103" s="316">
        <v>65325.933333333305</v>
      </c>
      <c r="I103" s="316">
        <v>70139.533333333311</v>
      </c>
      <c r="J103" s="316">
        <v>71598.166666666642</v>
      </c>
      <c r="K103" s="316">
        <v>72546.333333333314</v>
      </c>
      <c r="L103" s="303">
        <v>70650</v>
      </c>
      <c r="M103" s="303">
        <v>68243.199999999997</v>
      </c>
      <c r="N103" s="318">
        <v>33350</v>
      </c>
      <c r="O103" s="319">
        <v>2.9994001199760045E-4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1168.9000000000001</v>
      </c>
      <c r="E104" s="315">
        <v>1175.6666666666667</v>
      </c>
      <c r="F104" s="316">
        <v>1134.3333333333335</v>
      </c>
      <c r="G104" s="316">
        <v>1099.7666666666667</v>
      </c>
      <c r="H104" s="316">
        <v>1058.4333333333334</v>
      </c>
      <c r="I104" s="316">
        <v>1210.2333333333336</v>
      </c>
      <c r="J104" s="316">
        <v>1251.5666666666671</v>
      </c>
      <c r="K104" s="316">
        <v>1286.1333333333337</v>
      </c>
      <c r="L104" s="303">
        <v>1217</v>
      </c>
      <c r="M104" s="303">
        <v>1141.0999999999999</v>
      </c>
      <c r="N104" s="318">
        <v>4161000</v>
      </c>
      <c r="O104" s="319">
        <v>7.9941860465116282E-3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34.5</v>
      </c>
      <c r="E105" s="315">
        <v>34.116666666666667</v>
      </c>
      <c r="F105" s="316">
        <v>33.583333333333336</v>
      </c>
      <c r="G105" s="316">
        <v>32.666666666666671</v>
      </c>
      <c r="H105" s="316">
        <v>32.13333333333334</v>
      </c>
      <c r="I105" s="316">
        <v>35.033333333333331</v>
      </c>
      <c r="J105" s="316">
        <v>35.566666666666663</v>
      </c>
      <c r="K105" s="316">
        <v>36.483333333333327</v>
      </c>
      <c r="L105" s="303">
        <v>34.65</v>
      </c>
      <c r="M105" s="303">
        <v>33.200000000000003</v>
      </c>
      <c r="N105" s="318">
        <v>45815000</v>
      </c>
      <c r="O105" s="319">
        <v>2.0446800454373342E-2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3560.2</v>
      </c>
      <c r="E106" s="315">
        <v>3528.3333333333335</v>
      </c>
      <c r="F106" s="316">
        <v>3464.2166666666672</v>
      </c>
      <c r="G106" s="316">
        <v>3368.2333333333336</v>
      </c>
      <c r="H106" s="316">
        <v>3304.1166666666672</v>
      </c>
      <c r="I106" s="316">
        <v>3624.3166666666671</v>
      </c>
      <c r="J106" s="316">
        <v>3688.4333333333329</v>
      </c>
      <c r="K106" s="316">
        <v>3784.416666666667</v>
      </c>
      <c r="L106" s="303">
        <v>3592.45</v>
      </c>
      <c r="M106" s="303">
        <v>3432.35</v>
      </c>
      <c r="N106" s="318">
        <v>810750</v>
      </c>
      <c r="O106" s="319">
        <v>-6.1633281972265025E-4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16768.3</v>
      </c>
      <c r="E107" s="315">
        <v>16718.466666666664</v>
      </c>
      <c r="F107" s="316">
        <v>16587.133333333328</v>
      </c>
      <c r="G107" s="316">
        <v>16405.966666666664</v>
      </c>
      <c r="H107" s="316">
        <v>16274.633333333328</v>
      </c>
      <c r="I107" s="316">
        <v>16899.633333333328</v>
      </c>
      <c r="J107" s="316">
        <v>17030.966666666664</v>
      </c>
      <c r="K107" s="316">
        <v>17212.133333333328</v>
      </c>
      <c r="L107" s="303">
        <v>16849.8</v>
      </c>
      <c r="M107" s="303">
        <v>16537.3</v>
      </c>
      <c r="N107" s="318">
        <v>446100</v>
      </c>
      <c r="O107" s="319">
        <v>2.1341120970459395E-3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90.65</v>
      </c>
      <c r="E108" s="315">
        <v>90.416666666666671</v>
      </c>
      <c r="F108" s="316">
        <v>88.13333333333334</v>
      </c>
      <c r="G108" s="316">
        <v>85.616666666666674</v>
      </c>
      <c r="H108" s="316">
        <v>83.333333333333343</v>
      </c>
      <c r="I108" s="316">
        <v>92.933333333333337</v>
      </c>
      <c r="J108" s="316">
        <v>95.216666666666669</v>
      </c>
      <c r="K108" s="316">
        <v>97.733333333333334</v>
      </c>
      <c r="L108" s="303">
        <v>92.7</v>
      </c>
      <c r="M108" s="303">
        <v>87.9</v>
      </c>
      <c r="N108" s="318">
        <v>30699400</v>
      </c>
      <c r="O108" s="319">
        <v>0.10091302258529553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92.4</v>
      </c>
      <c r="E109" s="315">
        <v>92.09999999999998</v>
      </c>
      <c r="F109" s="316">
        <v>91.149999999999963</v>
      </c>
      <c r="G109" s="316">
        <v>89.899999999999977</v>
      </c>
      <c r="H109" s="316">
        <v>88.94999999999996</v>
      </c>
      <c r="I109" s="316">
        <v>93.349999999999966</v>
      </c>
      <c r="J109" s="316">
        <v>94.299999999999983</v>
      </c>
      <c r="K109" s="316">
        <v>95.549999999999969</v>
      </c>
      <c r="L109" s="303">
        <v>93.05</v>
      </c>
      <c r="M109" s="303">
        <v>90.85</v>
      </c>
      <c r="N109" s="318">
        <v>51208800</v>
      </c>
      <c r="O109" s="319">
        <v>-9.8093243690069443E-3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72.599999999999994</v>
      </c>
      <c r="E110" s="315">
        <v>72.066666666666677</v>
      </c>
      <c r="F110" s="316">
        <v>71.183333333333351</v>
      </c>
      <c r="G110" s="316">
        <v>69.76666666666668</v>
      </c>
      <c r="H110" s="316">
        <v>68.883333333333354</v>
      </c>
      <c r="I110" s="316">
        <v>73.483333333333348</v>
      </c>
      <c r="J110" s="316">
        <v>74.366666666666674</v>
      </c>
      <c r="K110" s="316">
        <v>75.783333333333346</v>
      </c>
      <c r="L110" s="303">
        <v>72.95</v>
      </c>
      <c r="M110" s="303">
        <v>70.650000000000006</v>
      </c>
      <c r="N110" s="318">
        <v>42542500</v>
      </c>
      <c r="O110" s="319">
        <v>-3.8461538461538464E-2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21780.75</v>
      </c>
      <c r="E111" s="315">
        <v>21871.600000000002</v>
      </c>
      <c r="F111" s="316">
        <v>21452.100000000006</v>
      </c>
      <c r="G111" s="316">
        <v>21123.450000000004</v>
      </c>
      <c r="H111" s="316">
        <v>20703.950000000008</v>
      </c>
      <c r="I111" s="316">
        <v>22200.250000000004</v>
      </c>
      <c r="J111" s="316">
        <v>22619.749999999996</v>
      </c>
      <c r="K111" s="316">
        <v>22948.400000000001</v>
      </c>
      <c r="L111" s="303">
        <v>22291.1</v>
      </c>
      <c r="M111" s="303">
        <v>21542.95</v>
      </c>
      <c r="N111" s="318">
        <v>124230</v>
      </c>
      <c r="O111" s="319">
        <v>0.19096922634454991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1400</v>
      </c>
      <c r="E112" s="315">
        <v>1400.5</v>
      </c>
      <c r="F112" s="316">
        <v>1382.65</v>
      </c>
      <c r="G112" s="316">
        <v>1365.3000000000002</v>
      </c>
      <c r="H112" s="316">
        <v>1347.4500000000003</v>
      </c>
      <c r="I112" s="316">
        <v>1417.85</v>
      </c>
      <c r="J112" s="316">
        <v>1435.6999999999998</v>
      </c>
      <c r="K112" s="316">
        <v>1453.0499999999997</v>
      </c>
      <c r="L112" s="303">
        <v>1418.35</v>
      </c>
      <c r="M112" s="303">
        <v>1383.15</v>
      </c>
      <c r="N112" s="318">
        <v>3073950</v>
      </c>
      <c r="O112" s="319">
        <v>3.2310177705977385E-3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236.65</v>
      </c>
      <c r="E113" s="315">
        <v>237.56666666666669</v>
      </c>
      <c r="F113" s="316">
        <v>234.08333333333337</v>
      </c>
      <c r="G113" s="316">
        <v>231.51666666666668</v>
      </c>
      <c r="H113" s="316">
        <v>228.03333333333336</v>
      </c>
      <c r="I113" s="316">
        <v>240.13333333333338</v>
      </c>
      <c r="J113" s="316">
        <v>243.61666666666667</v>
      </c>
      <c r="K113" s="316">
        <v>246.18333333333339</v>
      </c>
      <c r="L113" s="303">
        <v>241.05</v>
      </c>
      <c r="M113" s="303">
        <v>235</v>
      </c>
      <c r="N113" s="318">
        <v>10659000</v>
      </c>
      <c r="O113" s="319">
        <v>1.1386279533162539E-2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99.6</v>
      </c>
      <c r="E114" s="315">
        <v>99</v>
      </c>
      <c r="F114" s="316">
        <v>98.1</v>
      </c>
      <c r="G114" s="316">
        <v>96.6</v>
      </c>
      <c r="H114" s="316">
        <v>95.699999999999989</v>
      </c>
      <c r="I114" s="316">
        <v>100.5</v>
      </c>
      <c r="J114" s="316">
        <v>101.4</v>
      </c>
      <c r="K114" s="316">
        <v>102.9</v>
      </c>
      <c r="L114" s="303">
        <v>99.9</v>
      </c>
      <c r="M114" s="303">
        <v>97.5</v>
      </c>
      <c r="N114" s="318">
        <v>44658600</v>
      </c>
      <c r="O114" s="319">
        <v>7.2717102503146412E-3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1569.9</v>
      </c>
      <c r="E115" s="315">
        <v>1571.1333333333332</v>
      </c>
      <c r="F115" s="316">
        <v>1547.2666666666664</v>
      </c>
      <c r="G115" s="316">
        <v>1524.6333333333332</v>
      </c>
      <c r="H115" s="316">
        <v>1500.7666666666664</v>
      </c>
      <c r="I115" s="316">
        <v>1593.7666666666664</v>
      </c>
      <c r="J115" s="316">
        <v>1617.6333333333332</v>
      </c>
      <c r="K115" s="316">
        <v>1640.2666666666664</v>
      </c>
      <c r="L115" s="303">
        <v>1595</v>
      </c>
      <c r="M115" s="303">
        <v>1548.5</v>
      </c>
      <c r="N115" s="318">
        <v>2954500</v>
      </c>
      <c r="O115" s="319">
        <v>6.1297462966116122E-3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29.35</v>
      </c>
      <c r="E116" s="315">
        <v>29.533333333333331</v>
      </c>
      <c r="F116" s="316">
        <v>28.716666666666661</v>
      </c>
      <c r="G116" s="316">
        <v>28.083333333333329</v>
      </c>
      <c r="H116" s="316">
        <v>27.266666666666659</v>
      </c>
      <c r="I116" s="316">
        <v>30.166666666666664</v>
      </c>
      <c r="J116" s="316">
        <v>30.983333333333334</v>
      </c>
      <c r="K116" s="316">
        <v>31.616666666666667</v>
      </c>
      <c r="L116" s="303">
        <v>30.35</v>
      </c>
      <c r="M116" s="303">
        <v>28.9</v>
      </c>
      <c r="N116" s="318">
        <v>74930000</v>
      </c>
      <c r="O116" s="319">
        <v>-4.4377125850340133E-3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189.3</v>
      </c>
      <c r="E117" s="315">
        <v>188.03333333333333</v>
      </c>
      <c r="F117" s="316">
        <v>185.41666666666666</v>
      </c>
      <c r="G117" s="316">
        <v>181.53333333333333</v>
      </c>
      <c r="H117" s="316">
        <v>178.91666666666666</v>
      </c>
      <c r="I117" s="316">
        <v>191.91666666666666</v>
      </c>
      <c r="J117" s="316">
        <v>194.53333333333333</v>
      </c>
      <c r="K117" s="316">
        <v>198.41666666666666</v>
      </c>
      <c r="L117" s="303">
        <v>190.65</v>
      </c>
      <c r="M117" s="303">
        <v>184.15</v>
      </c>
      <c r="N117" s="318">
        <v>16808000</v>
      </c>
      <c r="O117" s="319">
        <v>7.1445582281495594E-4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1281.45</v>
      </c>
      <c r="E118" s="315">
        <v>1288.5666666666668</v>
      </c>
      <c r="F118" s="316">
        <v>1259.7833333333338</v>
      </c>
      <c r="G118" s="316">
        <v>1238.116666666667</v>
      </c>
      <c r="H118" s="316">
        <v>1209.3333333333339</v>
      </c>
      <c r="I118" s="316">
        <v>1310.2333333333336</v>
      </c>
      <c r="J118" s="316">
        <v>1339.0166666666669</v>
      </c>
      <c r="K118" s="316">
        <v>1360.6833333333334</v>
      </c>
      <c r="L118" s="303">
        <v>1317.35</v>
      </c>
      <c r="M118" s="303">
        <v>1266.9000000000001</v>
      </c>
      <c r="N118" s="318">
        <v>1653641</v>
      </c>
      <c r="O118" s="319">
        <v>1.8551015292053146E-2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848.85</v>
      </c>
      <c r="E119" s="315">
        <v>846.51666666666677</v>
      </c>
      <c r="F119" s="316">
        <v>842.33333333333348</v>
      </c>
      <c r="G119" s="316">
        <v>835.81666666666672</v>
      </c>
      <c r="H119" s="316">
        <v>831.63333333333344</v>
      </c>
      <c r="I119" s="316">
        <v>853.03333333333353</v>
      </c>
      <c r="J119" s="316">
        <v>857.2166666666667</v>
      </c>
      <c r="K119" s="316">
        <v>863.73333333333358</v>
      </c>
      <c r="L119" s="303">
        <v>850.7</v>
      </c>
      <c r="M119" s="303">
        <v>840</v>
      </c>
      <c r="N119" s="318">
        <v>1366800</v>
      </c>
      <c r="O119" s="319">
        <v>-4.9504950495049506E-3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206.1</v>
      </c>
      <c r="E120" s="315">
        <v>207.33333333333334</v>
      </c>
      <c r="F120" s="316">
        <v>199.66666666666669</v>
      </c>
      <c r="G120" s="316">
        <v>193.23333333333335</v>
      </c>
      <c r="H120" s="316">
        <v>185.56666666666669</v>
      </c>
      <c r="I120" s="316">
        <v>213.76666666666668</v>
      </c>
      <c r="J120" s="316">
        <v>221.43333333333337</v>
      </c>
      <c r="K120" s="316">
        <v>227.86666666666667</v>
      </c>
      <c r="L120" s="303">
        <v>215</v>
      </c>
      <c r="M120" s="303">
        <v>200.9</v>
      </c>
      <c r="N120" s="318">
        <v>21446100</v>
      </c>
      <c r="O120" s="319">
        <v>-7.393461523514247E-2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117</v>
      </c>
      <c r="E121" s="315">
        <v>115.68333333333334</v>
      </c>
      <c r="F121" s="316">
        <v>113.96666666666667</v>
      </c>
      <c r="G121" s="316">
        <v>110.93333333333334</v>
      </c>
      <c r="H121" s="316">
        <v>109.21666666666667</v>
      </c>
      <c r="I121" s="316">
        <v>118.71666666666667</v>
      </c>
      <c r="J121" s="316">
        <v>120.43333333333334</v>
      </c>
      <c r="K121" s="316">
        <v>123.46666666666667</v>
      </c>
      <c r="L121" s="303">
        <v>117.4</v>
      </c>
      <c r="M121" s="303">
        <v>112.65</v>
      </c>
      <c r="N121" s="318">
        <v>25248000</v>
      </c>
      <c r="O121" s="319">
        <v>3.2891507118311243E-2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2005.9</v>
      </c>
      <c r="E122" s="315">
        <v>2029.1833333333334</v>
      </c>
      <c r="F122" s="316">
        <v>1961.7166666666667</v>
      </c>
      <c r="G122" s="316">
        <v>1917.5333333333333</v>
      </c>
      <c r="H122" s="316">
        <v>1850.0666666666666</v>
      </c>
      <c r="I122" s="316">
        <v>2073.3666666666668</v>
      </c>
      <c r="J122" s="316">
        <v>2140.8333333333339</v>
      </c>
      <c r="K122" s="316">
        <v>2185.0166666666669</v>
      </c>
      <c r="L122" s="303">
        <v>2096.65</v>
      </c>
      <c r="M122" s="303">
        <v>1985</v>
      </c>
      <c r="N122" s="318">
        <v>32884605</v>
      </c>
      <c r="O122" s="319">
        <v>3.7916031473994187E-2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39.799999999999997</v>
      </c>
      <c r="E123" s="315">
        <v>39.333333333333336</v>
      </c>
      <c r="F123" s="316">
        <v>38.616666666666674</v>
      </c>
      <c r="G123" s="316">
        <v>37.433333333333337</v>
      </c>
      <c r="H123" s="316">
        <v>36.716666666666676</v>
      </c>
      <c r="I123" s="316">
        <v>40.516666666666673</v>
      </c>
      <c r="J123" s="316">
        <v>41.233333333333327</v>
      </c>
      <c r="K123" s="316">
        <v>42.416666666666671</v>
      </c>
      <c r="L123" s="303">
        <v>40.049999999999997</v>
      </c>
      <c r="M123" s="303">
        <v>38.15</v>
      </c>
      <c r="N123" s="318">
        <v>59261000</v>
      </c>
      <c r="O123" s="319">
        <v>0.18009837306091564</v>
      </c>
    </row>
    <row r="124" spans="1:15" ht="15">
      <c r="A124" s="276">
        <v>114</v>
      </c>
      <c r="B124" s="417" t="s">
        <v>57</v>
      </c>
      <c r="C124" s="276" t="s">
        <v>280</v>
      </c>
      <c r="D124" s="315">
        <v>842.95</v>
      </c>
      <c r="E124" s="315">
        <v>841.4666666666667</v>
      </c>
      <c r="F124" s="316">
        <v>833.18333333333339</v>
      </c>
      <c r="G124" s="316">
        <v>823.41666666666674</v>
      </c>
      <c r="H124" s="316">
        <v>815.13333333333344</v>
      </c>
      <c r="I124" s="316">
        <v>851.23333333333335</v>
      </c>
      <c r="J124" s="316">
        <v>859.51666666666665</v>
      </c>
      <c r="K124" s="316">
        <v>869.2833333333333</v>
      </c>
      <c r="L124" s="303">
        <v>849.75</v>
      </c>
      <c r="M124" s="303">
        <v>831.7</v>
      </c>
      <c r="N124" s="318">
        <v>5011500</v>
      </c>
      <c r="O124" s="319">
        <v>-1.1392217783695813E-2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234.55</v>
      </c>
      <c r="E125" s="315">
        <v>234.29999999999998</v>
      </c>
      <c r="F125" s="316">
        <v>228.59999999999997</v>
      </c>
      <c r="G125" s="316">
        <v>222.64999999999998</v>
      </c>
      <c r="H125" s="316">
        <v>216.94999999999996</v>
      </c>
      <c r="I125" s="316">
        <v>240.24999999999997</v>
      </c>
      <c r="J125" s="316">
        <v>245.94999999999996</v>
      </c>
      <c r="K125" s="316">
        <v>251.89999999999998</v>
      </c>
      <c r="L125" s="303">
        <v>240</v>
      </c>
      <c r="M125" s="303">
        <v>228.35</v>
      </c>
      <c r="N125" s="318">
        <v>120810000</v>
      </c>
      <c r="O125" s="319">
        <v>-3.3643693607218278E-2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22990.45</v>
      </c>
      <c r="E126" s="315">
        <v>22867.116666666669</v>
      </c>
      <c r="F126" s="316">
        <v>22584.233333333337</v>
      </c>
      <c r="G126" s="316">
        <v>22178.01666666667</v>
      </c>
      <c r="H126" s="316">
        <v>21895.133333333339</v>
      </c>
      <c r="I126" s="316">
        <v>23273.333333333336</v>
      </c>
      <c r="J126" s="316">
        <v>23556.216666666667</v>
      </c>
      <c r="K126" s="316">
        <v>23962.433333333334</v>
      </c>
      <c r="L126" s="303">
        <v>23150</v>
      </c>
      <c r="M126" s="303">
        <v>22460.9</v>
      </c>
      <c r="N126" s="318">
        <v>132200</v>
      </c>
      <c r="O126" s="319">
        <v>2.5203567274137261E-2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1375</v>
      </c>
      <c r="E127" s="315">
        <v>1373.4166666666667</v>
      </c>
      <c r="F127" s="316">
        <v>1359.9833333333336</v>
      </c>
      <c r="G127" s="316">
        <v>1344.9666666666669</v>
      </c>
      <c r="H127" s="316">
        <v>1331.5333333333338</v>
      </c>
      <c r="I127" s="316">
        <v>1388.4333333333334</v>
      </c>
      <c r="J127" s="316">
        <v>1401.8666666666663</v>
      </c>
      <c r="K127" s="316">
        <v>1416.8833333333332</v>
      </c>
      <c r="L127" s="303">
        <v>1386.85</v>
      </c>
      <c r="M127" s="303">
        <v>1358.4</v>
      </c>
      <c r="N127" s="318">
        <v>1722050</v>
      </c>
      <c r="O127" s="319">
        <v>-1.1991164405175133E-2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5031.05</v>
      </c>
      <c r="E128" s="315">
        <v>5012.9333333333334</v>
      </c>
      <c r="F128" s="316">
        <v>4969.7166666666672</v>
      </c>
      <c r="G128" s="316">
        <v>4908.3833333333341</v>
      </c>
      <c r="H128" s="316">
        <v>4865.1666666666679</v>
      </c>
      <c r="I128" s="316">
        <v>5074.2666666666664</v>
      </c>
      <c r="J128" s="316">
        <v>5117.4833333333318</v>
      </c>
      <c r="K128" s="316">
        <v>5178.8166666666657</v>
      </c>
      <c r="L128" s="303">
        <v>5056.1499999999996</v>
      </c>
      <c r="M128" s="303">
        <v>4951.6000000000004</v>
      </c>
      <c r="N128" s="318">
        <v>573125</v>
      </c>
      <c r="O128" s="319">
        <v>2.1840873634945399E-2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881.75</v>
      </c>
      <c r="E129" s="315">
        <v>872.73333333333323</v>
      </c>
      <c r="F129" s="316">
        <v>855.91666666666652</v>
      </c>
      <c r="G129" s="316">
        <v>830.08333333333326</v>
      </c>
      <c r="H129" s="316">
        <v>813.26666666666654</v>
      </c>
      <c r="I129" s="316">
        <v>898.56666666666649</v>
      </c>
      <c r="J129" s="316">
        <v>915.38333333333333</v>
      </c>
      <c r="K129" s="316">
        <v>941.21666666666647</v>
      </c>
      <c r="L129" s="303">
        <v>889.55</v>
      </c>
      <c r="M129" s="303">
        <v>846.9</v>
      </c>
      <c r="N129" s="318">
        <v>3961446</v>
      </c>
      <c r="O129" s="319">
        <v>1.2099111696233785E-2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507.65</v>
      </c>
      <c r="E130" s="315">
        <v>503.55</v>
      </c>
      <c r="F130" s="316">
        <v>496.75</v>
      </c>
      <c r="G130" s="316">
        <v>485.84999999999997</v>
      </c>
      <c r="H130" s="316">
        <v>479.04999999999995</v>
      </c>
      <c r="I130" s="316">
        <v>514.45000000000005</v>
      </c>
      <c r="J130" s="316">
        <v>521.25000000000011</v>
      </c>
      <c r="K130" s="316">
        <v>532.15000000000009</v>
      </c>
      <c r="L130" s="303">
        <v>510.35</v>
      </c>
      <c r="M130" s="303">
        <v>492.65</v>
      </c>
      <c r="N130" s="318">
        <v>39278400</v>
      </c>
      <c r="O130" s="319">
        <v>-1.6724193146639148E-3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444.1</v>
      </c>
      <c r="E131" s="315">
        <v>443.63333333333338</v>
      </c>
      <c r="F131" s="316">
        <v>436.06666666666678</v>
      </c>
      <c r="G131" s="316">
        <v>428.03333333333342</v>
      </c>
      <c r="H131" s="316">
        <v>420.46666666666681</v>
      </c>
      <c r="I131" s="316">
        <v>451.66666666666674</v>
      </c>
      <c r="J131" s="316">
        <v>459.23333333333335</v>
      </c>
      <c r="K131" s="316">
        <v>467.26666666666671</v>
      </c>
      <c r="L131" s="303">
        <v>451.2</v>
      </c>
      <c r="M131" s="303">
        <v>435.6</v>
      </c>
      <c r="N131" s="318">
        <v>5782500</v>
      </c>
      <c r="O131" s="319">
        <v>2.119205298013245E-2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319.64999999999998</v>
      </c>
      <c r="E132" s="315">
        <v>317.89999999999998</v>
      </c>
      <c r="F132" s="316">
        <v>314.89999999999998</v>
      </c>
      <c r="G132" s="316">
        <v>310.14999999999998</v>
      </c>
      <c r="H132" s="316">
        <v>307.14999999999998</v>
      </c>
      <c r="I132" s="316">
        <v>322.64999999999998</v>
      </c>
      <c r="J132" s="316">
        <v>325.64999999999998</v>
      </c>
      <c r="K132" s="316">
        <v>330.4</v>
      </c>
      <c r="L132" s="303">
        <v>320.89999999999998</v>
      </c>
      <c r="M132" s="303">
        <v>313.14999999999998</v>
      </c>
      <c r="N132" s="318">
        <v>4504000</v>
      </c>
      <c r="O132" s="319">
        <v>2.5968109339407745E-2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504.8</v>
      </c>
      <c r="E133" s="315">
        <v>502.66666666666669</v>
      </c>
      <c r="F133" s="316">
        <v>499.33333333333337</v>
      </c>
      <c r="G133" s="316">
        <v>493.86666666666667</v>
      </c>
      <c r="H133" s="316">
        <v>490.53333333333336</v>
      </c>
      <c r="I133" s="316">
        <v>508.13333333333338</v>
      </c>
      <c r="J133" s="316">
        <v>511.46666666666675</v>
      </c>
      <c r="K133" s="316">
        <v>516.93333333333339</v>
      </c>
      <c r="L133" s="303">
        <v>506</v>
      </c>
      <c r="M133" s="303">
        <v>497.2</v>
      </c>
      <c r="N133" s="318">
        <v>17806500</v>
      </c>
      <c r="O133" s="319">
        <v>-2.7219113866626342E-3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151.65</v>
      </c>
      <c r="E134" s="315">
        <v>150.04999999999998</v>
      </c>
      <c r="F134" s="316">
        <v>147.94999999999996</v>
      </c>
      <c r="G134" s="316">
        <v>144.24999999999997</v>
      </c>
      <c r="H134" s="316">
        <v>142.14999999999995</v>
      </c>
      <c r="I134" s="316">
        <v>153.74999999999997</v>
      </c>
      <c r="J134" s="316">
        <v>155.85</v>
      </c>
      <c r="K134" s="316">
        <v>159.54999999999998</v>
      </c>
      <c r="L134" s="303">
        <v>152.15</v>
      </c>
      <c r="M134" s="303">
        <v>146.35</v>
      </c>
      <c r="N134" s="318">
        <v>93360300</v>
      </c>
      <c r="O134" s="319">
        <v>9.6465390279823274E-2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57.45</v>
      </c>
      <c r="E135" s="315">
        <v>57.633333333333326</v>
      </c>
      <c r="F135" s="316">
        <v>56.616666666666653</v>
      </c>
      <c r="G135" s="316">
        <v>55.783333333333324</v>
      </c>
      <c r="H135" s="316">
        <v>54.766666666666652</v>
      </c>
      <c r="I135" s="316">
        <v>58.466666666666654</v>
      </c>
      <c r="J135" s="316">
        <v>59.483333333333334</v>
      </c>
      <c r="K135" s="316">
        <v>60.316666666666656</v>
      </c>
      <c r="L135" s="303">
        <v>58.65</v>
      </c>
      <c r="M135" s="303">
        <v>56.8</v>
      </c>
      <c r="N135" s="318">
        <v>87655500</v>
      </c>
      <c r="O135" s="319">
        <v>8.8564325668116835E-3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475.45</v>
      </c>
      <c r="E136" s="315">
        <v>464.81666666666666</v>
      </c>
      <c r="F136" s="316">
        <v>451.33333333333331</v>
      </c>
      <c r="G136" s="316">
        <v>427.21666666666664</v>
      </c>
      <c r="H136" s="316">
        <v>413.73333333333329</v>
      </c>
      <c r="I136" s="316">
        <v>488.93333333333334</v>
      </c>
      <c r="J136" s="316">
        <v>502.41666666666669</v>
      </c>
      <c r="K136" s="316">
        <v>526.5333333333333</v>
      </c>
      <c r="L136" s="303">
        <v>478.3</v>
      </c>
      <c r="M136" s="303">
        <v>440.7</v>
      </c>
      <c r="N136" s="318">
        <v>34668100</v>
      </c>
      <c r="O136" s="319">
        <v>6.937598321971683E-2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2699.25</v>
      </c>
      <c r="E137" s="315">
        <v>2686.15</v>
      </c>
      <c r="F137" s="316">
        <v>2668.4</v>
      </c>
      <c r="G137" s="316">
        <v>2637.55</v>
      </c>
      <c r="H137" s="316">
        <v>2619.8000000000002</v>
      </c>
      <c r="I137" s="316">
        <v>2717</v>
      </c>
      <c r="J137" s="316">
        <v>2734.75</v>
      </c>
      <c r="K137" s="316">
        <v>2765.6</v>
      </c>
      <c r="L137" s="303">
        <v>2703.9</v>
      </c>
      <c r="M137" s="303">
        <v>2655.3</v>
      </c>
      <c r="N137" s="318">
        <v>6375000</v>
      </c>
      <c r="O137" s="319">
        <v>-6.0339585574629307E-3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840.8</v>
      </c>
      <c r="E138" s="315">
        <v>833.65</v>
      </c>
      <c r="F138" s="316">
        <v>823.44999999999993</v>
      </c>
      <c r="G138" s="316">
        <v>806.09999999999991</v>
      </c>
      <c r="H138" s="316">
        <v>795.89999999999986</v>
      </c>
      <c r="I138" s="316">
        <v>851</v>
      </c>
      <c r="J138" s="316">
        <v>861.2</v>
      </c>
      <c r="K138" s="316">
        <v>878.55000000000007</v>
      </c>
      <c r="L138" s="303">
        <v>843.85</v>
      </c>
      <c r="M138" s="303">
        <v>816.3</v>
      </c>
      <c r="N138" s="318">
        <v>10100400</v>
      </c>
      <c r="O138" s="319">
        <v>-5.4354247902634999E-3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1280.5</v>
      </c>
      <c r="E139" s="315">
        <v>1289.5833333333333</v>
      </c>
      <c r="F139" s="316">
        <v>1259.7166666666665</v>
      </c>
      <c r="G139" s="316">
        <v>1238.9333333333332</v>
      </c>
      <c r="H139" s="316">
        <v>1209.0666666666664</v>
      </c>
      <c r="I139" s="316">
        <v>1310.3666666666666</v>
      </c>
      <c r="J139" s="316">
        <v>1340.2333333333333</v>
      </c>
      <c r="K139" s="316">
        <v>1361.0166666666667</v>
      </c>
      <c r="L139" s="303">
        <v>1319.45</v>
      </c>
      <c r="M139" s="303">
        <v>1268.8</v>
      </c>
      <c r="N139" s="318">
        <v>5459250</v>
      </c>
      <c r="O139" s="319">
        <v>-5.7369211856303781E-3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2558.1999999999998</v>
      </c>
      <c r="E140" s="315">
        <v>2527.7999999999997</v>
      </c>
      <c r="F140" s="316">
        <v>2475.7499999999995</v>
      </c>
      <c r="G140" s="316">
        <v>2393.2999999999997</v>
      </c>
      <c r="H140" s="316">
        <v>2341.2499999999995</v>
      </c>
      <c r="I140" s="316">
        <v>2610.2499999999995</v>
      </c>
      <c r="J140" s="316">
        <v>2662.2999999999997</v>
      </c>
      <c r="K140" s="316">
        <v>2744.7499999999995</v>
      </c>
      <c r="L140" s="303">
        <v>2579.85</v>
      </c>
      <c r="M140" s="303">
        <v>2445.35</v>
      </c>
      <c r="N140" s="318">
        <v>1103000</v>
      </c>
      <c r="O140" s="319">
        <v>-4.975231531337497E-2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312.14999999999998</v>
      </c>
      <c r="E141" s="315">
        <v>312.13333333333327</v>
      </c>
      <c r="F141" s="316">
        <v>308.81666666666655</v>
      </c>
      <c r="G141" s="316">
        <v>305.48333333333329</v>
      </c>
      <c r="H141" s="316">
        <v>302.16666666666657</v>
      </c>
      <c r="I141" s="316">
        <v>315.46666666666653</v>
      </c>
      <c r="J141" s="316">
        <v>318.78333333333325</v>
      </c>
      <c r="K141" s="316">
        <v>322.1166666666665</v>
      </c>
      <c r="L141" s="303">
        <v>315.45</v>
      </c>
      <c r="M141" s="303">
        <v>308.8</v>
      </c>
      <c r="N141" s="318">
        <v>2223000</v>
      </c>
      <c r="O141" s="319">
        <v>0.14351851851851852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479.7</v>
      </c>
      <c r="E142" s="315">
        <v>482.63333333333338</v>
      </c>
      <c r="F142" s="316">
        <v>472.76666666666677</v>
      </c>
      <c r="G142" s="316">
        <v>465.83333333333337</v>
      </c>
      <c r="H142" s="316">
        <v>455.96666666666675</v>
      </c>
      <c r="I142" s="316">
        <v>489.56666666666678</v>
      </c>
      <c r="J142" s="316">
        <v>499.43333333333345</v>
      </c>
      <c r="K142" s="316">
        <v>506.36666666666679</v>
      </c>
      <c r="L142" s="303">
        <v>492.5</v>
      </c>
      <c r="M142" s="303">
        <v>475.7</v>
      </c>
      <c r="N142" s="318">
        <v>4617200</v>
      </c>
      <c r="O142" s="319">
        <v>1.7273288093769278E-2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1043.25</v>
      </c>
      <c r="E143" s="315">
        <v>1047.4833333333333</v>
      </c>
      <c r="F143" s="316">
        <v>1034.8666666666668</v>
      </c>
      <c r="G143" s="316">
        <v>1026.4833333333333</v>
      </c>
      <c r="H143" s="316">
        <v>1013.8666666666668</v>
      </c>
      <c r="I143" s="316">
        <v>1055.8666666666668</v>
      </c>
      <c r="J143" s="316">
        <v>1068.4833333333331</v>
      </c>
      <c r="K143" s="316">
        <v>1076.8666666666668</v>
      </c>
      <c r="L143" s="303">
        <v>1060.0999999999999</v>
      </c>
      <c r="M143" s="303">
        <v>1039.0999999999999</v>
      </c>
      <c r="N143" s="318">
        <v>1448300</v>
      </c>
      <c r="O143" s="319">
        <v>-2.5435704192180875E-2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4828.95</v>
      </c>
      <c r="E144" s="315">
        <v>4804.7</v>
      </c>
      <c r="F144" s="316">
        <v>4753.95</v>
      </c>
      <c r="G144" s="316">
        <v>4678.95</v>
      </c>
      <c r="H144" s="316">
        <v>4628.2</v>
      </c>
      <c r="I144" s="316">
        <v>4879.7</v>
      </c>
      <c r="J144" s="316">
        <v>4930.45</v>
      </c>
      <c r="K144" s="316">
        <v>5005.45</v>
      </c>
      <c r="L144" s="303">
        <v>4855.45</v>
      </c>
      <c r="M144" s="303">
        <v>4729.7</v>
      </c>
      <c r="N144" s="318">
        <v>2030400</v>
      </c>
      <c r="O144" s="319">
        <v>-3.8180956892468025E-2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436.2</v>
      </c>
      <c r="E145" s="315">
        <v>436.65000000000003</v>
      </c>
      <c r="F145" s="316">
        <v>430.30000000000007</v>
      </c>
      <c r="G145" s="316">
        <v>424.40000000000003</v>
      </c>
      <c r="H145" s="316">
        <v>418.05000000000007</v>
      </c>
      <c r="I145" s="316">
        <v>442.55000000000007</v>
      </c>
      <c r="J145" s="316">
        <v>448.90000000000009</v>
      </c>
      <c r="K145" s="316">
        <v>454.80000000000007</v>
      </c>
      <c r="L145" s="303">
        <v>443</v>
      </c>
      <c r="M145" s="303">
        <v>430.75</v>
      </c>
      <c r="N145" s="318">
        <v>18817500</v>
      </c>
      <c r="O145" s="319">
        <v>2.0659991538570018E-2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102.2</v>
      </c>
      <c r="E146" s="315">
        <v>101.28333333333335</v>
      </c>
      <c r="F146" s="316">
        <v>99.916666666666686</v>
      </c>
      <c r="G146" s="316">
        <v>97.63333333333334</v>
      </c>
      <c r="H146" s="316">
        <v>96.26666666666668</v>
      </c>
      <c r="I146" s="316">
        <v>103.56666666666669</v>
      </c>
      <c r="J146" s="316">
        <v>104.93333333333334</v>
      </c>
      <c r="K146" s="316">
        <v>107.2166666666667</v>
      </c>
      <c r="L146" s="303">
        <v>102.65</v>
      </c>
      <c r="M146" s="303">
        <v>99</v>
      </c>
      <c r="N146" s="318">
        <v>84766400</v>
      </c>
      <c r="O146" s="319">
        <v>1.027118894554053E-2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764.2</v>
      </c>
      <c r="E147" s="315">
        <v>760.86666666666667</v>
      </c>
      <c r="F147" s="316">
        <v>751.18333333333339</v>
      </c>
      <c r="G147" s="316">
        <v>738.16666666666674</v>
      </c>
      <c r="H147" s="316">
        <v>728.48333333333346</v>
      </c>
      <c r="I147" s="316">
        <v>773.88333333333333</v>
      </c>
      <c r="J147" s="316">
        <v>783.56666666666649</v>
      </c>
      <c r="K147" s="316">
        <v>796.58333333333326</v>
      </c>
      <c r="L147" s="303">
        <v>770.55</v>
      </c>
      <c r="M147" s="303">
        <v>747.85</v>
      </c>
      <c r="N147" s="318">
        <v>2865000</v>
      </c>
      <c r="O147" s="319">
        <v>-6.2434963579604576E-3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347.65</v>
      </c>
      <c r="E148" s="315">
        <v>345.93333333333334</v>
      </c>
      <c r="F148" s="316">
        <v>343.36666666666667</v>
      </c>
      <c r="G148" s="316">
        <v>339.08333333333331</v>
      </c>
      <c r="H148" s="316">
        <v>336.51666666666665</v>
      </c>
      <c r="I148" s="316">
        <v>350.2166666666667</v>
      </c>
      <c r="J148" s="316">
        <v>352.78333333333342</v>
      </c>
      <c r="K148" s="316">
        <v>357.06666666666672</v>
      </c>
      <c r="L148" s="303">
        <v>348.5</v>
      </c>
      <c r="M148" s="303">
        <v>341.65</v>
      </c>
      <c r="N148" s="318">
        <v>25872000</v>
      </c>
      <c r="O148" s="319">
        <v>-2.5081393946702037E-2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195.7</v>
      </c>
      <c r="E149" s="315">
        <v>196.68333333333331</v>
      </c>
      <c r="F149" s="316">
        <v>192.46666666666661</v>
      </c>
      <c r="G149" s="316">
        <v>189.23333333333329</v>
      </c>
      <c r="H149" s="316">
        <v>185.01666666666659</v>
      </c>
      <c r="I149" s="316">
        <v>199.91666666666663</v>
      </c>
      <c r="J149" s="316">
        <v>204.13333333333333</v>
      </c>
      <c r="K149" s="316">
        <v>207.36666666666665</v>
      </c>
      <c r="L149" s="303">
        <v>200.9</v>
      </c>
      <c r="M149" s="303">
        <v>193.45</v>
      </c>
      <c r="N149" s="318">
        <v>30366000</v>
      </c>
      <c r="O149" s="319">
        <v>-4.3017868960953012E-2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44147</v>
      </c>
    </row>
    <row r="7" spans="1:15">
      <c r="A7"/>
    </row>
    <row r="8" spans="1:15" ht="28.5" customHeight="1">
      <c r="A8" s="576" t="s">
        <v>16</v>
      </c>
      <c r="B8" s="577" t="s">
        <v>18</v>
      </c>
      <c r="C8" s="575" t="s">
        <v>19</v>
      </c>
      <c r="D8" s="575" t="s">
        <v>20</v>
      </c>
      <c r="E8" s="575" t="s">
        <v>21</v>
      </c>
      <c r="F8" s="575"/>
      <c r="G8" s="575"/>
      <c r="H8" s="575" t="s">
        <v>22</v>
      </c>
      <c r="I8" s="575"/>
      <c r="J8" s="575"/>
      <c r="K8" s="273"/>
      <c r="L8" s="281"/>
      <c r="M8" s="281"/>
    </row>
    <row r="9" spans="1:15" ht="36" customHeight="1">
      <c r="A9" s="571"/>
      <c r="B9" s="573"/>
      <c r="C9" s="578" t="s">
        <v>23</v>
      </c>
      <c r="D9" s="578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12749.15</v>
      </c>
      <c r="D10" s="302">
        <v>12696.666666666666</v>
      </c>
      <c r="E10" s="302">
        <v>12623.583333333332</v>
      </c>
      <c r="F10" s="302">
        <v>12498.016666666666</v>
      </c>
      <c r="G10" s="302">
        <v>12424.933333333332</v>
      </c>
      <c r="H10" s="302">
        <v>12822.233333333332</v>
      </c>
      <c r="I10" s="302">
        <v>12895.316666666664</v>
      </c>
      <c r="J10" s="302">
        <v>13020.883333333331</v>
      </c>
      <c r="K10" s="301">
        <v>12769.75</v>
      </c>
      <c r="L10" s="301">
        <v>12571.1</v>
      </c>
      <c r="M10" s="306"/>
    </row>
    <row r="11" spans="1:15">
      <c r="A11" s="300">
        <v>2</v>
      </c>
      <c r="B11" s="276" t="s">
        <v>220</v>
      </c>
      <c r="C11" s="303">
        <v>28845</v>
      </c>
      <c r="D11" s="278">
        <v>28695.666666666668</v>
      </c>
      <c r="E11" s="278">
        <v>28360.433333333334</v>
      </c>
      <c r="F11" s="278">
        <v>27875.866666666665</v>
      </c>
      <c r="G11" s="278">
        <v>27540.633333333331</v>
      </c>
      <c r="H11" s="278">
        <v>29180.233333333337</v>
      </c>
      <c r="I11" s="278">
        <v>29515.466666666667</v>
      </c>
      <c r="J11" s="278">
        <v>30000.03333333334</v>
      </c>
      <c r="K11" s="303">
        <v>29030.9</v>
      </c>
      <c r="L11" s="303">
        <v>28211.1</v>
      </c>
      <c r="M11" s="306"/>
    </row>
    <row r="12" spans="1:15">
      <c r="A12" s="300">
        <v>3</v>
      </c>
      <c r="B12" s="284" t="s">
        <v>221</v>
      </c>
      <c r="C12" s="303">
        <v>1432.35</v>
      </c>
      <c r="D12" s="278">
        <v>1426.0166666666664</v>
      </c>
      <c r="E12" s="278">
        <v>1414.6833333333329</v>
      </c>
      <c r="F12" s="278">
        <v>1397.0166666666664</v>
      </c>
      <c r="G12" s="278">
        <v>1385.6833333333329</v>
      </c>
      <c r="H12" s="278">
        <v>1443.6833333333329</v>
      </c>
      <c r="I12" s="278">
        <v>1455.0166666666664</v>
      </c>
      <c r="J12" s="278">
        <v>1472.6833333333329</v>
      </c>
      <c r="K12" s="303">
        <v>1437.35</v>
      </c>
      <c r="L12" s="303">
        <v>1408.35</v>
      </c>
      <c r="M12" s="306"/>
    </row>
    <row r="13" spans="1:15">
      <c r="A13" s="300">
        <v>4</v>
      </c>
      <c r="B13" s="276" t="s">
        <v>222</v>
      </c>
      <c r="C13" s="303">
        <v>3338.85</v>
      </c>
      <c r="D13" s="278">
        <v>3324.5166666666664</v>
      </c>
      <c r="E13" s="278">
        <v>3303.833333333333</v>
      </c>
      <c r="F13" s="278">
        <v>3268.8166666666666</v>
      </c>
      <c r="G13" s="278">
        <v>3248.1333333333332</v>
      </c>
      <c r="H13" s="278">
        <v>3359.5333333333328</v>
      </c>
      <c r="I13" s="278">
        <v>3380.2166666666662</v>
      </c>
      <c r="J13" s="278">
        <v>3415.2333333333327</v>
      </c>
      <c r="K13" s="303">
        <v>3345.2</v>
      </c>
      <c r="L13" s="303">
        <v>3289.5</v>
      </c>
      <c r="M13" s="306"/>
    </row>
    <row r="14" spans="1:15">
      <c r="A14" s="300">
        <v>5</v>
      </c>
      <c r="B14" s="276" t="s">
        <v>223</v>
      </c>
      <c r="C14" s="303">
        <v>21330.45</v>
      </c>
      <c r="D14" s="278">
        <v>21221.300000000003</v>
      </c>
      <c r="E14" s="278">
        <v>21076.950000000004</v>
      </c>
      <c r="F14" s="278">
        <v>20823.45</v>
      </c>
      <c r="G14" s="278">
        <v>20679.100000000002</v>
      </c>
      <c r="H14" s="278">
        <v>21474.800000000007</v>
      </c>
      <c r="I14" s="278">
        <v>21619.150000000005</v>
      </c>
      <c r="J14" s="278">
        <v>21872.650000000009</v>
      </c>
      <c r="K14" s="303">
        <v>21365.65</v>
      </c>
      <c r="L14" s="303">
        <v>20967.8</v>
      </c>
      <c r="M14" s="306"/>
    </row>
    <row r="15" spans="1:15">
      <c r="A15" s="300">
        <v>6</v>
      </c>
      <c r="B15" s="276" t="s">
        <v>224</v>
      </c>
      <c r="C15" s="303">
        <v>2497.65</v>
      </c>
      <c r="D15" s="278">
        <v>2483.5833333333335</v>
      </c>
      <c r="E15" s="278">
        <v>2463.666666666667</v>
      </c>
      <c r="F15" s="278">
        <v>2429.6833333333334</v>
      </c>
      <c r="G15" s="278">
        <v>2409.7666666666669</v>
      </c>
      <c r="H15" s="278">
        <v>2517.5666666666671</v>
      </c>
      <c r="I15" s="278">
        <v>2537.483333333334</v>
      </c>
      <c r="J15" s="278">
        <v>2571.4666666666672</v>
      </c>
      <c r="K15" s="303">
        <v>2503.5</v>
      </c>
      <c r="L15" s="303">
        <v>2449.6</v>
      </c>
      <c r="M15" s="306"/>
    </row>
    <row r="16" spans="1:15">
      <c r="A16" s="300">
        <v>7</v>
      </c>
      <c r="B16" s="276" t="s">
        <v>225</v>
      </c>
      <c r="C16" s="303">
        <v>5048.55</v>
      </c>
      <c r="D16" s="278">
        <v>5039.0166666666664</v>
      </c>
      <c r="E16" s="278">
        <v>5004.2333333333327</v>
      </c>
      <c r="F16" s="278">
        <v>4959.9166666666661</v>
      </c>
      <c r="G16" s="278">
        <v>4925.1333333333323</v>
      </c>
      <c r="H16" s="278">
        <v>5083.333333333333</v>
      </c>
      <c r="I16" s="278">
        <v>5118.1166666666659</v>
      </c>
      <c r="J16" s="278">
        <v>5162.4333333333334</v>
      </c>
      <c r="K16" s="303">
        <v>5073.8</v>
      </c>
      <c r="L16" s="303">
        <v>4994.7</v>
      </c>
      <c r="M16" s="306"/>
    </row>
    <row r="17" spans="1:13">
      <c r="A17" s="300">
        <v>8</v>
      </c>
      <c r="B17" s="276" t="s">
        <v>802</v>
      </c>
      <c r="C17" s="276">
        <v>1047.8</v>
      </c>
      <c r="D17" s="278">
        <v>1052.9999999999998</v>
      </c>
      <c r="E17" s="278">
        <v>1026.1499999999996</v>
      </c>
      <c r="F17" s="278">
        <v>1004.4999999999998</v>
      </c>
      <c r="G17" s="278">
        <v>977.64999999999964</v>
      </c>
      <c r="H17" s="278">
        <v>1074.6499999999996</v>
      </c>
      <c r="I17" s="278">
        <v>1101.4999999999995</v>
      </c>
      <c r="J17" s="278">
        <v>1123.1499999999996</v>
      </c>
      <c r="K17" s="276">
        <v>1079.8499999999999</v>
      </c>
      <c r="L17" s="276">
        <v>1031.3499999999999</v>
      </c>
      <c r="M17" s="276">
        <v>2.5062799999999998</v>
      </c>
    </row>
    <row r="18" spans="1:13">
      <c r="A18" s="300">
        <v>9</v>
      </c>
      <c r="B18" s="276" t="s">
        <v>295</v>
      </c>
      <c r="C18" s="276">
        <v>15420.75</v>
      </c>
      <c r="D18" s="278">
        <v>15478.216666666667</v>
      </c>
      <c r="E18" s="278">
        <v>15307.533333333335</v>
      </c>
      <c r="F18" s="278">
        <v>15194.316666666668</v>
      </c>
      <c r="G18" s="278">
        <v>15023.633333333335</v>
      </c>
      <c r="H18" s="278">
        <v>15591.433333333334</v>
      </c>
      <c r="I18" s="278">
        <v>15762.116666666669</v>
      </c>
      <c r="J18" s="278">
        <v>15875.333333333334</v>
      </c>
      <c r="K18" s="276">
        <v>15648.9</v>
      </c>
      <c r="L18" s="276">
        <v>15365</v>
      </c>
      <c r="M18" s="276">
        <v>0.12429999999999999</v>
      </c>
    </row>
    <row r="19" spans="1:13">
      <c r="A19" s="300">
        <v>10</v>
      </c>
      <c r="B19" s="276" t="s">
        <v>227</v>
      </c>
      <c r="C19" s="276">
        <v>72.5</v>
      </c>
      <c r="D19" s="278">
        <v>72.216666666666669</v>
      </c>
      <c r="E19" s="278">
        <v>71.033333333333331</v>
      </c>
      <c r="F19" s="278">
        <v>69.566666666666663</v>
      </c>
      <c r="G19" s="278">
        <v>68.383333333333326</v>
      </c>
      <c r="H19" s="278">
        <v>73.683333333333337</v>
      </c>
      <c r="I19" s="278">
        <v>74.866666666666674</v>
      </c>
      <c r="J19" s="278">
        <v>76.333333333333343</v>
      </c>
      <c r="K19" s="276">
        <v>73.400000000000006</v>
      </c>
      <c r="L19" s="276">
        <v>70.75</v>
      </c>
      <c r="M19" s="276">
        <v>29.047329999999999</v>
      </c>
    </row>
    <row r="20" spans="1:13">
      <c r="A20" s="300">
        <v>11</v>
      </c>
      <c r="B20" s="276" t="s">
        <v>228</v>
      </c>
      <c r="C20" s="276">
        <v>156.5</v>
      </c>
      <c r="D20" s="278">
        <v>156.65</v>
      </c>
      <c r="E20" s="278">
        <v>154.60000000000002</v>
      </c>
      <c r="F20" s="278">
        <v>152.70000000000002</v>
      </c>
      <c r="G20" s="278">
        <v>150.65000000000003</v>
      </c>
      <c r="H20" s="278">
        <v>158.55000000000001</v>
      </c>
      <c r="I20" s="278">
        <v>160.60000000000002</v>
      </c>
      <c r="J20" s="278">
        <v>162.5</v>
      </c>
      <c r="K20" s="276">
        <v>158.69999999999999</v>
      </c>
      <c r="L20" s="276">
        <v>154.75</v>
      </c>
      <c r="M20" s="276">
        <v>20.59967</v>
      </c>
    </row>
    <row r="21" spans="1:13">
      <c r="A21" s="300">
        <v>12</v>
      </c>
      <c r="B21" s="276" t="s">
        <v>38</v>
      </c>
      <c r="C21" s="276">
        <v>1670.15</v>
      </c>
      <c r="D21" s="278">
        <v>1666.05</v>
      </c>
      <c r="E21" s="278">
        <v>1652.1999999999998</v>
      </c>
      <c r="F21" s="278">
        <v>1634.2499999999998</v>
      </c>
      <c r="G21" s="278">
        <v>1620.3999999999996</v>
      </c>
      <c r="H21" s="278">
        <v>1684</v>
      </c>
      <c r="I21" s="278">
        <v>1697.85</v>
      </c>
      <c r="J21" s="278">
        <v>1715.8000000000002</v>
      </c>
      <c r="K21" s="276">
        <v>1679.9</v>
      </c>
      <c r="L21" s="276">
        <v>1648.1</v>
      </c>
      <c r="M21" s="276">
        <v>21.555209999999999</v>
      </c>
    </row>
    <row r="22" spans="1:13">
      <c r="A22" s="300">
        <v>13</v>
      </c>
      <c r="B22" s="276" t="s">
        <v>296</v>
      </c>
      <c r="C22" s="276">
        <v>234.15</v>
      </c>
      <c r="D22" s="278">
        <v>234.75</v>
      </c>
      <c r="E22" s="278">
        <v>230.8</v>
      </c>
      <c r="F22" s="278">
        <v>227.45000000000002</v>
      </c>
      <c r="G22" s="278">
        <v>223.50000000000003</v>
      </c>
      <c r="H22" s="278">
        <v>238.1</v>
      </c>
      <c r="I22" s="278">
        <v>242.04999999999998</v>
      </c>
      <c r="J22" s="278">
        <v>245.39999999999998</v>
      </c>
      <c r="K22" s="276">
        <v>238.7</v>
      </c>
      <c r="L22" s="276">
        <v>231.4</v>
      </c>
      <c r="M22" s="276">
        <v>11.7227</v>
      </c>
    </row>
    <row r="23" spans="1:13">
      <c r="A23" s="300">
        <v>14</v>
      </c>
      <c r="B23" s="276" t="s">
        <v>41</v>
      </c>
      <c r="C23" s="276">
        <v>371.6</v>
      </c>
      <c r="D23" s="278">
        <v>369.76666666666665</v>
      </c>
      <c r="E23" s="278">
        <v>367.08333333333331</v>
      </c>
      <c r="F23" s="278">
        <v>362.56666666666666</v>
      </c>
      <c r="G23" s="278">
        <v>359.88333333333333</v>
      </c>
      <c r="H23" s="278">
        <v>374.2833333333333</v>
      </c>
      <c r="I23" s="278">
        <v>376.9666666666667</v>
      </c>
      <c r="J23" s="278">
        <v>381.48333333333329</v>
      </c>
      <c r="K23" s="276">
        <v>372.45</v>
      </c>
      <c r="L23" s="276">
        <v>365.25</v>
      </c>
      <c r="M23" s="276">
        <v>43.703659999999999</v>
      </c>
    </row>
    <row r="24" spans="1:13">
      <c r="A24" s="300">
        <v>15</v>
      </c>
      <c r="B24" s="276" t="s">
        <v>43</v>
      </c>
      <c r="C24" s="276">
        <v>36.450000000000003</v>
      </c>
      <c r="D24" s="278">
        <v>36.550000000000004</v>
      </c>
      <c r="E24" s="278">
        <v>36.250000000000007</v>
      </c>
      <c r="F24" s="278">
        <v>36.050000000000004</v>
      </c>
      <c r="G24" s="278">
        <v>35.750000000000007</v>
      </c>
      <c r="H24" s="278">
        <v>36.750000000000007</v>
      </c>
      <c r="I24" s="278">
        <v>37.050000000000004</v>
      </c>
      <c r="J24" s="278">
        <v>37.250000000000007</v>
      </c>
      <c r="K24" s="276">
        <v>36.85</v>
      </c>
      <c r="L24" s="276">
        <v>36.35</v>
      </c>
      <c r="M24" s="276">
        <v>17.743559999999999</v>
      </c>
    </row>
    <row r="25" spans="1:13">
      <c r="A25" s="300">
        <v>16</v>
      </c>
      <c r="B25" s="276" t="s">
        <v>298</v>
      </c>
      <c r="C25" s="276">
        <v>319.2</v>
      </c>
      <c r="D25" s="278">
        <v>318.33333333333331</v>
      </c>
      <c r="E25" s="278">
        <v>312.16666666666663</v>
      </c>
      <c r="F25" s="278">
        <v>305.13333333333333</v>
      </c>
      <c r="G25" s="278">
        <v>298.96666666666664</v>
      </c>
      <c r="H25" s="278">
        <v>325.36666666666662</v>
      </c>
      <c r="I25" s="278">
        <v>331.53333333333325</v>
      </c>
      <c r="J25" s="278">
        <v>338.56666666666661</v>
      </c>
      <c r="K25" s="276">
        <v>324.5</v>
      </c>
      <c r="L25" s="276">
        <v>311.3</v>
      </c>
      <c r="M25" s="276">
        <v>6.2589300000000003</v>
      </c>
    </row>
    <row r="26" spans="1:13">
      <c r="A26" s="300">
        <v>17</v>
      </c>
      <c r="B26" s="276" t="s">
        <v>229</v>
      </c>
      <c r="C26" s="276">
        <v>1550.85</v>
      </c>
      <c r="D26" s="278">
        <v>1546.2166666666665</v>
      </c>
      <c r="E26" s="278">
        <v>1534.633333333333</v>
      </c>
      <c r="F26" s="278">
        <v>1518.4166666666665</v>
      </c>
      <c r="G26" s="278">
        <v>1506.833333333333</v>
      </c>
      <c r="H26" s="278">
        <v>1562.4333333333329</v>
      </c>
      <c r="I26" s="278">
        <v>1574.0166666666664</v>
      </c>
      <c r="J26" s="278">
        <v>1590.2333333333329</v>
      </c>
      <c r="K26" s="276">
        <v>1557.8</v>
      </c>
      <c r="L26" s="276">
        <v>1530</v>
      </c>
      <c r="M26" s="276">
        <v>2.2598400000000001</v>
      </c>
    </row>
    <row r="27" spans="1:13">
      <c r="A27" s="300">
        <v>18</v>
      </c>
      <c r="B27" s="276" t="s">
        <v>230</v>
      </c>
      <c r="C27" s="276">
        <v>2688.55</v>
      </c>
      <c r="D27" s="278">
        <v>2689.6</v>
      </c>
      <c r="E27" s="278">
        <v>2640</v>
      </c>
      <c r="F27" s="278">
        <v>2591.4500000000003</v>
      </c>
      <c r="G27" s="278">
        <v>2541.8500000000004</v>
      </c>
      <c r="H27" s="278">
        <v>2738.1499999999996</v>
      </c>
      <c r="I27" s="278">
        <v>2787.7499999999991</v>
      </c>
      <c r="J27" s="278">
        <v>2836.2999999999993</v>
      </c>
      <c r="K27" s="276">
        <v>2739.2</v>
      </c>
      <c r="L27" s="276">
        <v>2641.05</v>
      </c>
      <c r="M27" s="276">
        <v>1.58307</v>
      </c>
    </row>
    <row r="28" spans="1:13">
      <c r="A28" s="300">
        <v>19</v>
      </c>
      <c r="B28" s="276" t="s">
        <v>45</v>
      </c>
      <c r="C28" s="276">
        <v>826</v>
      </c>
      <c r="D28" s="278">
        <v>825.83333333333337</v>
      </c>
      <c r="E28" s="278">
        <v>813.9666666666667</v>
      </c>
      <c r="F28" s="278">
        <v>801.93333333333328</v>
      </c>
      <c r="G28" s="278">
        <v>790.06666666666661</v>
      </c>
      <c r="H28" s="278">
        <v>837.86666666666679</v>
      </c>
      <c r="I28" s="278">
        <v>849.73333333333335</v>
      </c>
      <c r="J28" s="278">
        <v>861.76666666666688</v>
      </c>
      <c r="K28" s="276">
        <v>837.7</v>
      </c>
      <c r="L28" s="276">
        <v>813.8</v>
      </c>
      <c r="M28" s="276">
        <v>7.2399800000000001</v>
      </c>
    </row>
    <row r="29" spans="1:13">
      <c r="A29" s="300">
        <v>20</v>
      </c>
      <c r="B29" s="276" t="s">
        <v>46</v>
      </c>
      <c r="C29" s="276">
        <v>259.7</v>
      </c>
      <c r="D29" s="278">
        <v>257.36666666666662</v>
      </c>
      <c r="E29" s="278">
        <v>253.83333333333326</v>
      </c>
      <c r="F29" s="278">
        <v>247.96666666666664</v>
      </c>
      <c r="G29" s="278">
        <v>244.43333333333328</v>
      </c>
      <c r="H29" s="278">
        <v>263.23333333333323</v>
      </c>
      <c r="I29" s="278">
        <v>266.76666666666665</v>
      </c>
      <c r="J29" s="278">
        <v>272.63333333333321</v>
      </c>
      <c r="K29" s="276">
        <v>260.89999999999998</v>
      </c>
      <c r="L29" s="276">
        <v>251.5</v>
      </c>
      <c r="M29" s="276">
        <v>93.220129999999997</v>
      </c>
    </row>
    <row r="30" spans="1:13">
      <c r="A30" s="300">
        <v>21</v>
      </c>
      <c r="B30" s="276" t="s">
        <v>47</v>
      </c>
      <c r="C30" s="276">
        <v>2195.35</v>
      </c>
      <c r="D30" s="278">
        <v>2151.3666666666668</v>
      </c>
      <c r="E30" s="278">
        <v>2093.9833333333336</v>
      </c>
      <c r="F30" s="278">
        <v>1992.6166666666668</v>
      </c>
      <c r="G30" s="278">
        <v>1935.2333333333336</v>
      </c>
      <c r="H30" s="278">
        <v>2252.7333333333336</v>
      </c>
      <c r="I30" s="278">
        <v>2310.1166666666668</v>
      </c>
      <c r="J30" s="278">
        <v>2411.4833333333336</v>
      </c>
      <c r="K30" s="276">
        <v>2208.75</v>
      </c>
      <c r="L30" s="276">
        <v>2050</v>
      </c>
      <c r="M30" s="276">
        <v>37.35087</v>
      </c>
    </row>
    <row r="31" spans="1:13">
      <c r="A31" s="300">
        <v>22</v>
      </c>
      <c r="B31" s="276" t="s">
        <v>48</v>
      </c>
      <c r="C31" s="276">
        <v>161.30000000000001</v>
      </c>
      <c r="D31" s="278">
        <v>161.63333333333333</v>
      </c>
      <c r="E31" s="278">
        <v>158.66666666666666</v>
      </c>
      <c r="F31" s="278">
        <v>156.03333333333333</v>
      </c>
      <c r="G31" s="278">
        <v>153.06666666666666</v>
      </c>
      <c r="H31" s="278">
        <v>164.26666666666665</v>
      </c>
      <c r="I31" s="278">
        <v>167.23333333333335</v>
      </c>
      <c r="J31" s="278">
        <v>169.86666666666665</v>
      </c>
      <c r="K31" s="276">
        <v>164.6</v>
      </c>
      <c r="L31" s="276">
        <v>159</v>
      </c>
      <c r="M31" s="276">
        <v>70.666529999999995</v>
      </c>
    </row>
    <row r="32" spans="1:13">
      <c r="A32" s="300">
        <v>23</v>
      </c>
      <c r="B32" s="276" t="s">
        <v>49</v>
      </c>
      <c r="C32" s="276">
        <v>89.25</v>
      </c>
      <c r="D32" s="278">
        <v>89.766666666666666</v>
      </c>
      <c r="E32" s="278">
        <v>88.033333333333331</v>
      </c>
      <c r="F32" s="278">
        <v>86.816666666666663</v>
      </c>
      <c r="G32" s="278">
        <v>85.083333333333329</v>
      </c>
      <c r="H32" s="278">
        <v>90.983333333333334</v>
      </c>
      <c r="I32" s="278">
        <v>92.716666666666654</v>
      </c>
      <c r="J32" s="278">
        <v>93.933333333333337</v>
      </c>
      <c r="K32" s="276">
        <v>91.5</v>
      </c>
      <c r="L32" s="276">
        <v>88.55</v>
      </c>
      <c r="M32" s="276">
        <v>449.09798999999998</v>
      </c>
    </row>
    <row r="33" spans="1:13">
      <c r="A33" s="300">
        <v>24</v>
      </c>
      <c r="B33" s="276" t="s">
        <v>51</v>
      </c>
      <c r="C33" s="276">
        <v>2181.6999999999998</v>
      </c>
      <c r="D33" s="278">
        <v>2187.3333333333335</v>
      </c>
      <c r="E33" s="278">
        <v>2151.666666666667</v>
      </c>
      <c r="F33" s="278">
        <v>2121.6333333333337</v>
      </c>
      <c r="G33" s="278">
        <v>2085.9666666666672</v>
      </c>
      <c r="H33" s="278">
        <v>2217.3666666666668</v>
      </c>
      <c r="I33" s="278">
        <v>2253.0333333333338</v>
      </c>
      <c r="J33" s="278">
        <v>2283.0666666666666</v>
      </c>
      <c r="K33" s="276">
        <v>2223</v>
      </c>
      <c r="L33" s="276">
        <v>2157.3000000000002</v>
      </c>
      <c r="M33" s="276">
        <v>23.87398</v>
      </c>
    </row>
    <row r="34" spans="1:13">
      <c r="A34" s="300">
        <v>25</v>
      </c>
      <c r="B34" s="276" t="s">
        <v>226</v>
      </c>
      <c r="C34" s="276">
        <v>847.15</v>
      </c>
      <c r="D34" s="278">
        <v>842.2833333333333</v>
      </c>
      <c r="E34" s="278">
        <v>812.61666666666656</v>
      </c>
      <c r="F34" s="278">
        <v>778.08333333333326</v>
      </c>
      <c r="G34" s="278">
        <v>748.41666666666652</v>
      </c>
      <c r="H34" s="278">
        <v>876.81666666666661</v>
      </c>
      <c r="I34" s="278">
        <v>906.48333333333335</v>
      </c>
      <c r="J34" s="278">
        <v>941.01666666666665</v>
      </c>
      <c r="K34" s="276">
        <v>871.95</v>
      </c>
      <c r="L34" s="276">
        <v>807.75</v>
      </c>
      <c r="M34" s="276">
        <v>20.229189999999999</v>
      </c>
    </row>
    <row r="35" spans="1:13">
      <c r="A35" s="300">
        <v>26</v>
      </c>
      <c r="B35" s="276" t="s">
        <v>53</v>
      </c>
      <c r="C35" s="276">
        <v>810.8</v>
      </c>
      <c r="D35" s="278">
        <v>797.31666666666661</v>
      </c>
      <c r="E35" s="278">
        <v>779.63333333333321</v>
      </c>
      <c r="F35" s="278">
        <v>748.46666666666658</v>
      </c>
      <c r="G35" s="278">
        <v>730.78333333333319</v>
      </c>
      <c r="H35" s="278">
        <v>828.48333333333323</v>
      </c>
      <c r="I35" s="278">
        <v>846.16666666666663</v>
      </c>
      <c r="J35" s="278">
        <v>877.33333333333326</v>
      </c>
      <c r="K35" s="276">
        <v>815</v>
      </c>
      <c r="L35" s="276">
        <v>766.15</v>
      </c>
      <c r="M35" s="276">
        <v>71.236909999999995</v>
      </c>
    </row>
    <row r="36" spans="1:13">
      <c r="A36" s="300">
        <v>27</v>
      </c>
      <c r="B36" s="276" t="s">
        <v>55</v>
      </c>
      <c r="C36" s="276">
        <v>608.65</v>
      </c>
      <c r="D36" s="278">
        <v>598.73333333333323</v>
      </c>
      <c r="E36" s="278">
        <v>586.31666666666649</v>
      </c>
      <c r="F36" s="278">
        <v>563.98333333333323</v>
      </c>
      <c r="G36" s="278">
        <v>551.56666666666649</v>
      </c>
      <c r="H36" s="278">
        <v>621.06666666666649</v>
      </c>
      <c r="I36" s="278">
        <v>633.48333333333323</v>
      </c>
      <c r="J36" s="278">
        <v>655.81666666666649</v>
      </c>
      <c r="K36" s="276">
        <v>611.15</v>
      </c>
      <c r="L36" s="276">
        <v>576.4</v>
      </c>
      <c r="M36" s="276">
        <v>502.89936999999998</v>
      </c>
    </row>
    <row r="37" spans="1:13">
      <c r="A37" s="300">
        <v>28</v>
      </c>
      <c r="B37" s="276" t="s">
        <v>56</v>
      </c>
      <c r="C37" s="276">
        <v>3023.1</v>
      </c>
      <c r="D37" s="278">
        <v>3016.5500000000006</v>
      </c>
      <c r="E37" s="278">
        <v>2993.1000000000013</v>
      </c>
      <c r="F37" s="278">
        <v>2963.1000000000008</v>
      </c>
      <c r="G37" s="278">
        <v>2939.6500000000015</v>
      </c>
      <c r="H37" s="278">
        <v>3046.5500000000011</v>
      </c>
      <c r="I37" s="278">
        <v>3070.0000000000009</v>
      </c>
      <c r="J37" s="278">
        <v>3100.0000000000009</v>
      </c>
      <c r="K37" s="276">
        <v>3040</v>
      </c>
      <c r="L37" s="276">
        <v>2986.55</v>
      </c>
      <c r="M37" s="276">
        <v>7.8251099999999996</v>
      </c>
    </row>
    <row r="38" spans="1:13">
      <c r="A38" s="300">
        <v>29</v>
      </c>
      <c r="B38" s="276" t="s">
        <v>58</v>
      </c>
      <c r="C38" s="276">
        <v>6944.8</v>
      </c>
      <c r="D38" s="278">
        <v>6836.2333333333327</v>
      </c>
      <c r="E38" s="278">
        <v>6694.7166666666653</v>
      </c>
      <c r="F38" s="278">
        <v>6444.6333333333323</v>
      </c>
      <c r="G38" s="278">
        <v>6303.116666666665</v>
      </c>
      <c r="H38" s="278">
        <v>7086.3166666666657</v>
      </c>
      <c r="I38" s="278">
        <v>7227.8333333333339</v>
      </c>
      <c r="J38" s="278">
        <v>7477.9166666666661</v>
      </c>
      <c r="K38" s="276">
        <v>6977.75</v>
      </c>
      <c r="L38" s="276">
        <v>6586.15</v>
      </c>
      <c r="M38" s="276">
        <v>25.424689999999998</v>
      </c>
    </row>
    <row r="39" spans="1:13">
      <c r="A39" s="300">
        <v>30</v>
      </c>
      <c r="B39" s="276" t="s">
        <v>232</v>
      </c>
      <c r="C39" s="276">
        <v>2649.9</v>
      </c>
      <c r="D39" s="278">
        <v>2640.2999999999997</v>
      </c>
      <c r="E39" s="278">
        <v>2549.5999999999995</v>
      </c>
      <c r="F39" s="278">
        <v>2449.2999999999997</v>
      </c>
      <c r="G39" s="278">
        <v>2358.5999999999995</v>
      </c>
      <c r="H39" s="278">
        <v>2740.5999999999995</v>
      </c>
      <c r="I39" s="278">
        <v>2831.2999999999993</v>
      </c>
      <c r="J39" s="278">
        <v>2931.5999999999995</v>
      </c>
      <c r="K39" s="276">
        <v>2731</v>
      </c>
      <c r="L39" s="276">
        <v>2540</v>
      </c>
      <c r="M39" s="276">
        <v>2.1922899999999998</v>
      </c>
    </row>
    <row r="40" spans="1:13">
      <c r="A40" s="300">
        <v>31</v>
      </c>
      <c r="B40" s="276" t="s">
        <v>59</v>
      </c>
      <c r="C40" s="276">
        <v>4268.8</v>
      </c>
      <c r="D40" s="278">
        <v>4277.4333333333334</v>
      </c>
      <c r="E40" s="278">
        <v>4125.3166666666666</v>
      </c>
      <c r="F40" s="278">
        <v>3981.833333333333</v>
      </c>
      <c r="G40" s="278">
        <v>3829.7166666666662</v>
      </c>
      <c r="H40" s="278">
        <v>4420.916666666667</v>
      </c>
      <c r="I40" s="278">
        <v>4573.0333333333338</v>
      </c>
      <c r="J40" s="278">
        <v>4716.5166666666673</v>
      </c>
      <c r="K40" s="276">
        <v>4429.55</v>
      </c>
      <c r="L40" s="276">
        <v>4133.95</v>
      </c>
      <c r="M40" s="276">
        <v>138.96654000000001</v>
      </c>
    </row>
    <row r="41" spans="1:13">
      <c r="A41" s="300">
        <v>32</v>
      </c>
      <c r="B41" s="276" t="s">
        <v>60</v>
      </c>
      <c r="C41" s="276">
        <v>1513.95</v>
      </c>
      <c r="D41" s="278">
        <v>1524.5666666666666</v>
      </c>
      <c r="E41" s="278">
        <v>1474.3833333333332</v>
      </c>
      <c r="F41" s="278">
        <v>1434.8166666666666</v>
      </c>
      <c r="G41" s="278">
        <v>1384.6333333333332</v>
      </c>
      <c r="H41" s="278">
        <v>1564.1333333333332</v>
      </c>
      <c r="I41" s="278">
        <v>1614.3166666666666</v>
      </c>
      <c r="J41" s="278">
        <v>1653.8833333333332</v>
      </c>
      <c r="K41" s="276">
        <v>1574.75</v>
      </c>
      <c r="L41" s="276">
        <v>1485</v>
      </c>
      <c r="M41" s="276">
        <v>27.75067</v>
      </c>
    </row>
    <row r="42" spans="1:13">
      <c r="A42" s="300">
        <v>33</v>
      </c>
      <c r="B42" s="276" t="s">
        <v>233</v>
      </c>
      <c r="C42" s="276">
        <v>339.15</v>
      </c>
      <c r="D42" s="278">
        <v>340.93333333333334</v>
      </c>
      <c r="E42" s="278">
        <v>330.01666666666665</v>
      </c>
      <c r="F42" s="278">
        <v>320.88333333333333</v>
      </c>
      <c r="G42" s="278">
        <v>309.96666666666664</v>
      </c>
      <c r="H42" s="278">
        <v>350.06666666666666</v>
      </c>
      <c r="I42" s="278">
        <v>360.98333333333329</v>
      </c>
      <c r="J42" s="278">
        <v>370.11666666666667</v>
      </c>
      <c r="K42" s="276">
        <v>351.85</v>
      </c>
      <c r="L42" s="276">
        <v>331.8</v>
      </c>
      <c r="M42" s="276">
        <v>153.16734</v>
      </c>
    </row>
    <row r="43" spans="1:13">
      <c r="A43" s="300">
        <v>34</v>
      </c>
      <c r="B43" s="276" t="s">
        <v>61</v>
      </c>
      <c r="C43" s="276">
        <v>47.2</v>
      </c>
      <c r="D43" s="278">
        <v>47.6</v>
      </c>
      <c r="E43" s="278">
        <v>46.300000000000004</v>
      </c>
      <c r="F43" s="278">
        <v>45.400000000000006</v>
      </c>
      <c r="G43" s="278">
        <v>44.100000000000009</v>
      </c>
      <c r="H43" s="278">
        <v>48.5</v>
      </c>
      <c r="I43" s="278">
        <v>49.8</v>
      </c>
      <c r="J43" s="278">
        <v>50.699999999999996</v>
      </c>
      <c r="K43" s="276">
        <v>48.9</v>
      </c>
      <c r="L43" s="276">
        <v>46.7</v>
      </c>
      <c r="M43" s="276">
        <v>354.70778999999999</v>
      </c>
    </row>
    <row r="44" spans="1:13">
      <c r="A44" s="300">
        <v>35</v>
      </c>
      <c r="B44" s="276" t="s">
        <v>62</v>
      </c>
      <c r="C44" s="276">
        <v>41</v>
      </c>
      <c r="D44" s="278">
        <v>41.233333333333334</v>
      </c>
      <c r="E44" s="278">
        <v>40.56666666666667</v>
      </c>
      <c r="F44" s="278">
        <v>40.133333333333333</v>
      </c>
      <c r="G44" s="278">
        <v>39.466666666666669</v>
      </c>
      <c r="H44" s="278">
        <v>41.666666666666671</v>
      </c>
      <c r="I44" s="278">
        <v>42.333333333333329</v>
      </c>
      <c r="J44" s="278">
        <v>42.766666666666673</v>
      </c>
      <c r="K44" s="276">
        <v>41.9</v>
      </c>
      <c r="L44" s="276">
        <v>40.799999999999997</v>
      </c>
      <c r="M44" s="276">
        <v>23.102060000000002</v>
      </c>
    </row>
    <row r="45" spans="1:13">
      <c r="A45" s="300">
        <v>36</v>
      </c>
      <c r="B45" s="276" t="s">
        <v>63</v>
      </c>
      <c r="C45" s="276">
        <v>1327.35</v>
      </c>
      <c r="D45" s="278">
        <v>1333.6000000000001</v>
      </c>
      <c r="E45" s="278">
        <v>1302.7500000000002</v>
      </c>
      <c r="F45" s="278">
        <v>1278.1500000000001</v>
      </c>
      <c r="G45" s="278">
        <v>1247.3000000000002</v>
      </c>
      <c r="H45" s="278">
        <v>1358.2000000000003</v>
      </c>
      <c r="I45" s="278">
        <v>1389.0500000000002</v>
      </c>
      <c r="J45" s="278">
        <v>1413.6500000000003</v>
      </c>
      <c r="K45" s="276">
        <v>1364.45</v>
      </c>
      <c r="L45" s="276">
        <v>1309</v>
      </c>
      <c r="M45" s="276">
        <v>18.008780000000002</v>
      </c>
    </row>
    <row r="46" spans="1:13">
      <c r="A46" s="300">
        <v>37</v>
      </c>
      <c r="B46" s="276" t="s">
        <v>234</v>
      </c>
      <c r="C46" s="276">
        <v>1206.3</v>
      </c>
      <c r="D46" s="278">
        <v>1213.5833333333333</v>
      </c>
      <c r="E46" s="278">
        <v>1192.7166666666665</v>
      </c>
      <c r="F46" s="278">
        <v>1179.1333333333332</v>
      </c>
      <c r="G46" s="278">
        <v>1158.2666666666664</v>
      </c>
      <c r="H46" s="278">
        <v>1227.1666666666665</v>
      </c>
      <c r="I46" s="278">
        <v>1248.0333333333333</v>
      </c>
      <c r="J46" s="278">
        <v>1261.6166666666666</v>
      </c>
      <c r="K46" s="276">
        <v>1234.45</v>
      </c>
      <c r="L46" s="276">
        <v>1200</v>
      </c>
      <c r="M46" s="276">
        <v>0.50119999999999998</v>
      </c>
    </row>
    <row r="47" spans="1:13">
      <c r="A47" s="300">
        <v>38</v>
      </c>
      <c r="B47" s="276" t="s">
        <v>65</v>
      </c>
      <c r="C47" s="276">
        <v>95.7</v>
      </c>
      <c r="D47" s="278">
        <v>95.866666666666674</v>
      </c>
      <c r="E47" s="278">
        <v>94.333333333333343</v>
      </c>
      <c r="F47" s="278">
        <v>92.966666666666669</v>
      </c>
      <c r="G47" s="278">
        <v>91.433333333333337</v>
      </c>
      <c r="H47" s="278">
        <v>97.233333333333348</v>
      </c>
      <c r="I47" s="278">
        <v>98.76666666666668</v>
      </c>
      <c r="J47" s="278">
        <v>100.13333333333335</v>
      </c>
      <c r="K47" s="276">
        <v>97.4</v>
      </c>
      <c r="L47" s="276">
        <v>94.5</v>
      </c>
      <c r="M47" s="276">
        <v>80.889089999999996</v>
      </c>
    </row>
    <row r="48" spans="1:13">
      <c r="A48" s="300">
        <v>39</v>
      </c>
      <c r="B48" s="276" t="s">
        <v>66</v>
      </c>
      <c r="C48" s="276">
        <v>649.20000000000005</v>
      </c>
      <c r="D48" s="278">
        <v>646.23333333333335</v>
      </c>
      <c r="E48" s="278">
        <v>640.9666666666667</v>
      </c>
      <c r="F48" s="278">
        <v>632.73333333333335</v>
      </c>
      <c r="G48" s="278">
        <v>627.4666666666667</v>
      </c>
      <c r="H48" s="278">
        <v>654.4666666666667</v>
      </c>
      <c r="I48" s="278">
        <v>659.73333333333335</v>
      </c>
      <c r="J48" s="278">
        <v>667.9666666666667</v>
      </c>
      <c r="K48" s="276">
        <v>651.5</v>
      </c>
      <c r="L48" s="276">
        <v>638</v>
      </c>
      <c r="M48" s="276">
        <v>10.397180000000001</v>
      </c>
    </row>
    <row r="49" spans="1:13">
      <c r="A49" s="300">
        <v>40</v>
      </c>
      <c r="B49" s="276" t="s">
        <v>67</v>
      </c>
      <c r="C49" s="276">
        <v>499.75</v>
      </c>
      <c r="D49" s="278">
        <v>508.35000000000008</v>
      </c>
      <c r="E49" s="278">
        <v>486.05000000000018</v>
      </c>
      <c r="F49" s="278">
        <v>472.35000000000008</v>
      </c>
      <c r="G49" s="278">
        <v>450.05000000000018</v>
      </c>
      <c r="H49" s="278">
        <v>522.05000000000018</v>
      </c>
      <c r="I49" s="278">
        <v>544.35</v>
      </c>
      <c r="J49" s="278">
        <v>558.05000000000018</v>
      </c>
      <c r="K49" s="276">
        <v>530.65</v>
      </c>
      <c r="L49" s="276">
        <v>494.65</v>
      </c>
      <c r="M49" s="276">
        <v>60.344360000000002</v>
      </c>
    </row>
    <row r="50" spans="1:13">
      <c r="A50" s="300">
        <v>41</v>
      </c>
      <c r="B50" s="276" t="s">
        <v>69</v>
      </c>
      <c r="C50" s="276">
        <v>478.6</v>
      </c>
      <c r="D50" s="278">
        <v>474.66666666666669</v>
      </c>
      <c r="E50" s="278">
        <v>467.98333333333335</v>
      </c>
      <c r="F50" s="278">
        <v>457.36666666666667</v>
      </c>
      <c r="G50" s="278">
        <v>450.68333333333334</v>
      </c>
      <c r="H50" s="278">
        <v>485.28333333333336</v>
      </c>
      <c r="I50" s="278">
        <v>491.96666666666664</v>
      </c>
      <c r="J50" s="278">
        <v>502.58333333333337</v>
      </c>
      <c r="K50" s="276">
        <v>481.35</v>
      </c>
      <c r="L50" s="276">
        <v>464.05</v>
      </c>
      <c r="M50" s="276">
        <v>157.37415999999999</v>
      </c>
    </row>
    <row r="51" spans="1:13">
      <c r="A51" s="300">
        <v>42</v>
      </c>
      <c r="B51" s="276" t="s">
        <v>70</v>
      </c>
      <c r="C51" s="276">
        <v>27.95</v>
      </c>
      <c r="D51" s="278">
        <v>28.3</v>
      </c>
      <c r="E51" s="278">
        <v>27.35</v>
      </c>
      <c r="F51" s="278">
        <v>26.75</v>
      </c>
      <c r="G51" s="278">
        <v>25.8</v>
      </c>
      <c r="H51" s="278">
        <v>28.900000000000002</v>
      </c>
      <c r="I51" s="278">
        <v>29.849999999999998</v>
      </c>
      <c r="J51" s="278">
        <v>30.450000000000003</v>
      </c>
      <c r="K51" s="276">
        <v>29.25</v>
      </c>
      <c r="L51" s="276">
        <v>27.7</v>
      </c>
      <c r="M51" s="276">
        <v>540.98311999999999</v>
      </c>
    </row>
    <row r="52" spans="1:13">
      <c r="A52" s="300">
        <v>43</v>
      </c>
      <c r="B52" s="276" t="s">
        <v>71</v>
      </c>
      <c r="C52" s="276">
        <v>417.9</v>
      </c>
      <c r="D52" s="278">
        <v>414.88333333333338</v>
      </c>
      <c r="E52" s="278">
        <v>409.26666666666677</v>
      </c>
      <c r="F52" s="278">
        <v>400.63333333333338</v>
      </c>
      <c r="G52" s="278">
        <v>395.01666666666677</v>
      </c>
      <c r="H52" s="278">
        <v>423.51666666666677</v>
      </c>
      <c r="I52" s="278">
        <v>429.13333333333344</v>
      </c>
      <c r="J52" s="278">
        <v>437.76666666666677</v>
      </c>
      <c r="K52" s="276">
        <v>420.5</v>
      </c>
      <c r="L52" s="276">
        <v>406.25</v>
      </c>
      <c r="M52" s="276">
        <v>42.8947</v>
      </c>
    </row>
    <row r="53" spans="1:13">
      <c r="A53" s="300">
        <v>44</v>
      </c>
      <c r="B53" s="276" t="s">
        <v>72</v>
      </c>
      <c r="C53" s="276">
        <v>12238.75</v>
      </c>
      <c r="D53" s="278">
        <v>12144.050000000001</v>
      </c>
      <c r="E53" s="278">
        <v>11840.150000000001</v>
      </c>
      <c r="F53" s="278">
        <v>11441.550000000001</v>
      </c>
      <c r="G53" s="278">
        <v>11137.650000000001</v>
      </c>
      <c r="H53" s="278">
        <v>12542.650000000001</v>
      </c>
      <c r="I53" s="278">
        <v>12846.55</v>
      </c>
      <c r="J53" s="278">
        <v>13245.150000000001</v>
      </c>
      <c r="K53" s="276">
        <v>12447.95</v>
      </c>
      <c r="L53" s="276">
        <v>11745.45</v>
      </c>
      <c r="M53" s="276">
        <v>0.84765999999999997</v>
      </c>
    </row>
    <row r="54" spans="1:13">
      <c r="A54" s="300">
        <v>45</v>
      </c>
      <c r="B54" s="276" t="s">
        <v>74</v>
      </c>
      <c r="C54" s="276">
        <v>394</v>
      </c>
      <c r="D54" s="278">
        <v>391.33333333333331</v>
      </c>
      <c r="E54" s="278">
        <v>384.26666666666665</v>
      </c>
      <c r="F54" s="278">
        <v>374.53333333333336</v>
      </c>
      <c r="G54" s="278">
        <v>367.4666666666667</v>
      </c>
      <c r="H54" s="278">
        <v>401.06666666666661</v>
      </c>
      <c r="I54" s="278">
        <v>408.13333333333333</v>
      </c>
      <c r="J54" s="278">
        <v>417.86666666666656</v>
      </c>
      <c r="K54" s="276">
        <v>398.4</v>
      </c>
      <c r="L54" s="276">
        <v>381.6</v>
      </c>
      <c r="M54" s="276">
        <v>114.95968000000001</v>
      </c>
    </row>
    <row r="55" spans="1:13">
      <c r="A55" s="300">
        <v>46</v>
      </c>
      <c r="B55" s="276" t="s">
        <v>75</v>
      </c>
      <c r="C55" s="276">
        <v>3492.75</v>
      </c>
      <c r="D55" s="278">
        <v>3495.8000000000006</v>
      </c>
      <c r="E55" s="278">
        <v>3450.0000000000014</v>
      </c>
      <c r="F55" s="278">
        <v>3407.2500000000009</v>
      </c>
      <c r="G55" s="278">
        <v>3361.4500000000016</v>
      </c>
      <c r="H55" s="278">
        <v>3538.5500000000011</v>
      </c>
      <c r="I55" s="278">
        <v>3584.3500000000004</v>
      </c>
      <c r="J55" s="278">
        <v>3627.1000000000008</v>
      </c>
      <c r="K55" s="276">
        <v>3541.6</v>
      </c>
      <c r="L55" s="276">
        <v>3453.05</v>
      </c>
      <c r="M55" s="276">
        <v>11.41508</v>
      </c>
    </row>
    <row r="56" spans="1:13">
      <c r="A56" s="300">
        <v>47</v>
      </c>
      <c r="B56" s="276" t="s">
        <v>76</v>
      </c>
      <c r="C56" s="276">
        <v>416.45</v>
      </c>
      <c r="D56" s="278">
        <v>415.51666666666671</v>
      </c>
      <c r="E56" s="278">
        <v>412.03333333333342</v>
      </c>
      <c r="F56" s="278">
        <v>407.61666666666673</v>
      </c>
      <c r="G56" s="278">
        <v>404.13333333333344</v>
      </c>
      <c r="H56" s="278">
        <v>419.93333333333339</v>
      </c>
      <c r="I56" s="278">
        <v>423.41666666666663</v>
      </c>
      <c r="J56" s="278">
        <v>427.83333333333337</v>
      </c>
      <c r="K56" s="276">
        <v>419</v>
      </c>
      <c r="L56" s="276">
        <v>411.1</v>
      </c>
      <c r="M56" s="276">
        <v>58.617229999999999</v>
      </c>
    </row>
    <row r="57" spans="1:13">
      <c r="A57" s="300">
        <v>48</v>
      </c>
      <c r="B57" s="276" t="s">
        <v>77</v>
      </c>
      <c r="C57" s="276">
        <v>94.35</v>
      </c>
      <c r="D57" s="278">
        <v>95.100000000000009</v>
      </c>
      <c r="E57" s="278">
        <v>92.500000000000014</v>
      </c>
      <c r="F57" s="278">
        <v>90.65</v>
      </c>
      <c r="G57" s="278">
        <v>88.050000000000011</v>
      </c>
      <c r="H57" s="278">
        <v>96.950000000000017</v>
      </c>
      <c r="I57" s="278">
        <v>99.550000000000011</v>
      </c>
      <c r="J57" s="278">
        <v>101.40000000000002</v>
      </c>
      <c r="K57" s="276">
        <v>97.7</v>
      </c>
      <c r="L57" s="276">
        <v>93.25</v>
      </c>
      <c r="M57" s="276">
        <v>104.09972999999999</v>
      </c>
    </row>
    <row r="58" spans="1:13">
      <c r="A58" s="300">
        <v>49</v>
      </c>
      <c r="B58" s="276" t="s">
        <v>78</v>
      </c>
      <c r="C58" s="276">
        <v>113.85</v>
      </c>
      <c r="D58" s="278">
        <v>113.88333333333333</v>
      </c>
      <c r="E58" s="278">
        <v>112.91666666666666</v>
      </c>
      <c r="F58" s="278">
        <v>111.98333333333333</v>
      </c>
      <c r="G58" s="278">
        <v>111.01666666666667</v>
      </c>
      <c r="H58" s="278">
        <v>114.81666666666665</v>
      </c>
      <c r="I58" s="278">
        <v>115.78333333333332</v>
      </c>
      <c r="J58" s="278">
        <v>116.71666666666664</v>
      </c>
      <c r="K58" s="276">
        <v>114.85</v>
      </c>
      <c r="L58" s="276">
        <v>112.95</v>
      </c>
      <c r="M58" s="276">
        <v>10.02286</v>
      </c>
    </row>
    <row r="59" spans="1:13">
      <c r="A59" s="300">
        <v>50</v>
      </c>
      <c r="B59" s="276" t="s">
        <v>81</v>
      </c>
      <c r="C59" s="276">
        <v>584.15</v>
      </c>
      <c r="D59" s="278">
        <v>585.4</v>
      </c>
      <c r="E59" s="278">
        <v>577.79999999999995</v>
      </c>
      <c r="F59" s="278">
        <v>571.44999999999993</v>
      </c>
      <c r="G59" s="278">
        <v>563.84999999999991</v>
      </c>
      <c r="H59" s="278">
        <v>591.75</v>
      </c>
      <c r="I59" s="278">
        <v>599.35000000000014</v>
      </c>
      <c r="J59" s="278">
        <v>605.70000000000005</v>
      </c>
      <c r="K59" s="276">
        <v>593</v>
      </c>
      <c r="L59" s="276">
        <v>579.04999999999995</v>
      </c>
      <c r="M59" s="276">
        <v>1.38985</v>
      </c>
    </row>
    <row r="60" spans="1:13">
      <c r="A60" s="300">
        <v>51</v>
      </c>
      <c r="B60" s="276" t="s">
        <v>82</v>
      </c>
      <c r="C60" s="276">
        <v>304.35000000000002</v>
      </c>
      <c r="D60" s="278">
        <v>306.26666666666665</v>
      </c>
      <c r="E60" s="278">
        <v>297.08333333333331</v>
      </c>
      <c r="F60" s="278">
        <v>289.81666666666666</v>
      </c>
      <c r="G60" s="278">
        <v>280.63333333333333</v>
      </c>
      <c r="H60" s="278">
        <v>313.5333333333333</v>
      </c>
      <c r="I60" s="278">
        <v>322.7166666666667</v>
      </c>
      <c r="J60" s="278">
        <v>329.98333333333329</v>
      </c>
      <c r="K60" s="276">
        <v>315.45</v>
      </c>
      <c r="L60" s="276">
        <v>299</v>
      </c>
      <c r="M60" s="276">
        <v>62.907980000000002</v>
      </c>
    </row>
    <row r="61" spans="1:13">
      <c r="A61" s="300">
        <v>52</v>
      </c>
      <c r="B61" s="276" t="s">
        <v>83</v>
      </c>
      <c r="C61" s="276">
        <v>742.35</v>
      </c>
      <c r="D61" s="278">
        <v>735.48333333333323</v>
      </c>
      <c r="E61" s="278">
        <v>725.46666666666647</v>
      </c>
      <c r="F61" s="278">
        <v>708.58333333333326</v>
      </c>
      <c r="G61" s="278">
        <v>698.56666666666649</v>
      </c>
      <c r="H61" s="278">
        <v>752.36666666666645</v>
      </c>
      <c r="I61" s="278">
        <v>762.3833333333331</v>
      </c>
      <c r="J61" s="278">
        <v>779.26666666666642</v>
      </c>
      <c r="K61" s="276">
        <v>745.5</v>
      </c>
      <c r="L61" s="276">
        <v>718.6</v>
      </c>
      <c r="M61" s="276">
        <v>188.92976999999999</v>
      </c>
    </row>
    <row r="62" spans="1:13">
      <c r="A62" s="300">
        <v>53</v>
      </c>
      <c r="B62" s="276" t="s">
        <v>84</v>
      </c>
      <c r="C62" s="276">
        <v>125.85</v>
      </c>
      <c r="D62" s="278">
        <v>125.2</v>
      </c>
      <c r="E62" s="278">
        <v>124.2</v>
      </c>
      <c r="F62" s="278">
        <v>122.55</v>
      </c>
      <c r="G62" s="278">
        <v>121.55</v>
      </c>
      <c r="H62" s="278">
        <v>126.85000000000001</v>
      </c>
      <c r="I62" s="278">
        <v>127.85000000000001</v>
      </c>
      <c r="J62" s="278">
        <v>129.5</v>
      </c>
      <c r="K62" s="276">
        <v>126.2</v>
      </c>
      <c r="L62" s="276">
        <v>123.55</v>
      </c>
      <c r="M62" s="276">
        <v>167.57799</v>
      </c>
    </row>
    <row r="63" spans="1:13">
      <c r="A63" s="300">
        <v>54</v>
      </c>
      <c r="B63" s="276" t="s">
        <v>3634</v>
      </c>
      <c r="C63" s="276">
        <v>2289.6999999999998</v>
      </c>
      <c r="D63" s="278">
        <v>2268.5666666666666</v>
      </c>
      <c r="E63" s="278">
        <v>2235.3833333333332</v>
      </c>
      <c r="F63" s="278">
        <v>2181.0666666666666</v>
      </c>
      <c r="G63" s="278">
        <v>2147.8833333333332</v>
      </c>
      <c r="H63" s="278">
        <v>2322.8833333333332</v>
      </c>
      <c r="I63" s="278">
        <v>2356.0666666666666</v>
      </c>
      <c r="J63" s="278">
        <v>2410.3833333333332</v>
      </c>
      <c r="K63" s="276">
        <v>2301.75</v>
      </c>
      <c r="L63" s="276">
        <v>2214.25</v>
      </c>
      <c r="M63" s="276">
        <v>5.7046999999999999</v>
      </c>
    </row>
    <row r="64" spans="1:13">
      <c r="A64" s="300">
        <v>55</v>
      </c>
      <c r="B64" s="276" t="s">
        <v>85</v>
      </c>
      <c r="C64" s="276">
        <v>1499.35</v>
      </c>
      <c r="D64" s="278">
        <v>1488.8500000000001</v>
      </c>
      <c r="E64" s="278">
        <v>1475.2500000000002</v>
      </c>
      <c r="F64" s="278">
        <v>1451.15</v>
      </c>
      <c r="G64" s="278">
        <v>1437.5500000000002</v>
      </c>
      <c r="H64" s="278">
        <v>1512.9500000000003</v>
      </c>
      <c r="I64" s="278">
        <v>1526.5500000000002</v>
      </c>
      <c r="J64" s="278">
        <v>1550.6500000000003</v>
      </c>
      <c r="K64" s="276">
        <v>1502.45</v>
      </c>
      <c r="L64" s="276">
        <v>1464.75</v>
      </c>
      <c r="M64" s="276">
        <v>7.1707000000000001</v>
      </c>
    </row>
    <row r="65" spans="1:13">
      <c r="A65" s="300">
        <v>56</v>
      </c>
      <c r="B65" s="276" t="s">
        <v>86</v>
      </c>
      <c r="C65" s="276">
        <v>400.25</v>
      </c>
      <c r="D65" s="278">
        <v>398.2833333333333</v>
      </c>
      <c r="E65" s="278">
        <v>388.56666666666661</v>
      </c>
      <c r="F65" s="278">
        <v>376.88333333333333</v>
      </c>
      <c r="G65" s="278">
        <v>367.16666666666663</v>
      </c>
      <c r="H65" s="278">
        <v>409.96666666666658</v>
      </c>
      <c r="I65" s="278">
        <v>419.68333333333328</v>
      </c>
      <c r="J65" s="278">
        <v>431.36666666666656</v>
      </c>
      <c r="K65" s="276">
        <v>408</v>
      </c>
      <c r="L65" s="276">
        <v>386.6</v>
      </c>
      <c r="M65" s="276">
        <v>38.59064</v>
      </c>
    </row>
    <row r="66" spans="1:13">
      <c r="A66" s="300">
        <v>57</v>
      </c>
      <c r="B66" s="276" t="s">
        <v>236</v>
      </c>
      <c r="C66" s="276">
        <v>717.35</v>
      </c>
      <c r="D66" s="278">
        <v>716.54999999999984</v>
      </c>
      <c r="E66" s="278">
        <v>703.34999999999968</v>
      </c>
      <c r="F66" s="278">
        <v>689.3499999999998</v>
      </c>
      <c r="G66" s="278">
        <v>676.14999999999964</v>
      </c>
      <c r="H66" s="278">
        <v>730.54999999999973</v>
      </c>
      <c r="I66" s="278">
        <v>743.74999999999977</v>
      </c>
      <c r="J66" s="278">
        <v>757.74999999999977</v>
      </c>
      <c r="K66" s="276">
        <v>729.75</v>
      </c>
      <c r="L66" s="276">
        <v>702.55</v>
      </c>
      <c r="M66" s="276">
        <v>5.0168699999999999</v>
      </c>
    </row>
    <row r="67" spans="1:13">
      <c r="A67" s="300">
        <v>58</v>
      </c>
      <c r="B67" s="276" t="s">
        <v>237</v>
      </c>
      <c r="C67" s="276">
        <v>296.10000000000002</v>
      </c>
      <c r="D67" s="278">
        <v>296.66666666666669</v>
      </c>
      <c r="E67" s="278">
        <v>292.43333333333339</v>
      </c>
      <c r="F67" s="278">
        <v>288.76666666666671</v>
      </c>
      <c r="G67" s="278">
        <v>284.53333333333342</v>
      </c>
      <c r="H67" s="278">
        <v>300.33333333333337</v>
      </c>
      <c r="I67" s="278">
        <v>304.56666666666661</v>
      </c>
      <c r="J67" s="278">
        <v>308.23333333333335</v>
      </c>
      <c r="K67" s="276">
        <v>300.89999999999998</v>
      </c>
      <c r="L67" s="276">
        <v>293</v>
      </c>
      <c r="M67" s="276">
        <v>10.064399999999999</v>
      </c>
    </row>
    <row r="68" spans="1:13">
      <c r="A68" s="300">
        <v>59</v>
      </c>
      <c r="B68" s="276" t="s">
        <v>235</v>
      </c>
      <c r="C68" s="276">
        <v>180.15</v>
      </c>
      <c r="D68" s="278">
        <v>181.03333333333333</v>
      </c>
      <c r="E68" s="278">
        <v>177.21666666666667</v>
      </c>
      <c r="F68" s="278">
        <v>174.28333333333333</v>
      </c>
      <c r="G68" s="278">
        <v>170.46666666666667</v>
      </c>
      <c r="H68" s="278">
        <v>183.96666666666667</v>
      </c>
      <c r="I68" s="278">
        <v>187.78333333333333</v>
      </c>
      <c r="J68" s="278">
        <v>190.71666666666667</v>
      </c>
      <c r="K68" s="276">
        <v>184.85</v>
      </c>
      <c r="L68" s="276">
        <v>178.1</v>
      </c>
      <c r="M68" s="276">
        <v>18.263750000000002</v>
      </c>
    </row>
    <row r="69" spans="1:13">
      <c r="A69" s="300">
        <v>60</v>
      </c>
      <c r="B69" s="276" t="s">
        <v>87</v>
      </c>
      <c r="C69" s="276">
        <v>456.55</v>
      </c>
      <c r="D69" s="278">
        <v>457.0333333333333</v>
      </c>
      <c r="E69" s="278">
        <v>452.06666666666661</v>
      </c>
      <c r="F69" s="278">
        <v>447.58333333333331</v>
      </c>
      <c r="G69" s="278">
        <v>442.61666666666662</v>
      </c>
      <c r="H69" s="278">
        <v>461.51666666666659</v>
      </c>
      <c r="I69" s="278">
        <v>466.48333333333329</v>
      </c>
      <c r="J69" s="278">
        <v>470.96666666666658</v>
      </c>
      <c r="K69" s="276">
        <v>462</v>
      </c>
      <c r="L69" s="276">
        <v>452.55</v>
      </c>
      <c r="M69" s="276">
        <v>5.0689000000000002</v>
      </c>
    </row>
    <row r="70" spans="1:13">
      <c r="A70" s="300">
        <v>61</v>
      </c>
      <c r="B70" s="276" t="s">
        <v>88</v>
      </c>
      <c r="C70" s="276">
        <v>510</v>
      </c>
      <c r="D70" s="278">
        <v>511.61666666666662</v>
      </c>
      <c r="E70" s="278">
        <v>503.98333333333323</v>
      </c>
      <c r="F70" s="278">
        <v>497.96666666666664</v>
      </c>
      <c r="G70" s="278">
        <v>490.33333333333326</v>
      </c>
      <c r="H70" s="278">
        <v>517.63333333333321</v>
      </c>
      <c r="I70" s="278">
        <v>525.26666666666654</v>
      </c>
      <c r="J70" s="278">
        <v>531.28333333333319</v>
      </c>
      <c r="K70" s="276">
        <v>519.25</v>
      </c>
      <c r="L70" s="276">
        <v>505.6</v>
      </c>
      <c r="M70" s="276">
        <v>49.156529999999997</v>
      </c>
    </row>
    <row r="71" spans="1:13">
      <c r="A71" s="300">
        <v>62</v>
      </c>
      <c r="B71" s="276" t="s">
        <v>238</v>
      </c>
      <c r="C71" s="276">
        <v>906.3</v>
      </c>
      <c r="D71" s="278">
        <v>904.7833333333333</v>
      </c>
      <c r="E71" s="278">
        <v>896.56666666666661</v>
      </c>
      <c r="F71" s="278">
        <v>886.83333333333326</v>
      </c>
      <c r="G71" s="278">
        <v>878.61666666666656</v>
      </c>
      <c r="H71" s="278">
        <v>914.51666666666665</v>
      </c>
      <c r="I71" s="278">
        <v>922.73333333333335</v>
      </c>
      <c r="J71" s="278">
        <v>932.4666666666667</v>
      </c>
      <c r="K71" s="276">
        <v>913</v>
      </c>
      <c r="L71" s="276">
        <v>895.05</v>
      </c>
      <c r="M71" s="276">
        <v>1.47292</v>
      </c>
    </row>
    <row r="72" spans="1:13">
      <c r="A72" s="300">
        <v>63</v>
      </c>
      <c r="B72" s="276" t="s">
        <v>91</v>
      </c>
      <c r="C72" s="276">
        <v>3353.15</v>
      </c>
      <c r="D72" s="278">
        <v>3335.8000000000006</v>
      </c>
      <c r="E72" s="278">
        <v>3299.4000000000015</v>
      </c>
      <c r="F72" s="278">
        <v>3245.650000000001</v>
      </c>
      <c r="G72" s="278">
        <v>3209.2500000000018</v>
      </c>
      <c r="H72" s="278">
        <v>3389.5500000000011</v>
      </c>
      <c r="I72" s="278">
        <v>3425.95</v>
      </c>
      <c r="J72" s="278">
        <v>3479.7000000000007</v>
      </c>
      <c r="K72" s="276">
        <v>3372.2</v>
      </c>
      <c r="L72" s="276">
        <v>3282.05</v>
      </c>
      <c r="M72" s="276">
        <v>20.078130000000002</v>
      </c>
    </row>
    <row r="73" spans="1:13">
      <c r="A73" s="300">
        <v>64</v>
      </c>
      <c r="B73" s="276" t="s">
        <v>93</v>
      </c>
      <c r="C73" s="276">
        <v>182.9</v>
      </c>
      <c r="D73" s="278">
        <v>181.33333333333334</v>
      </c>
      <c r="E73" s="278">
        <v>178.86666666666667</v>
      </c>
      <c r="F73" s="278">
        <v>174.83333333333334</v>
      </c>
      <c r="G73" s="278">
        <v>172.36666666666667</v>
      </c>
      <c r="H73" s="278">
        <v>185.36666666666667</v>
      </c>
      <c r="I73" s="278">
        <v>187.83333333333331</v>
      </c>
      <c r="J73" s="278">
        <v>191.86666666666667</v>
      </c>
      <c r="K73" s="276">
        <v>183.8</v>
      </c>
      <c r="L73" s="276">
        <v>177.3</v>
      </c>
      <c r="M73" s="276">
        <v>157.18886000000001</v>
      </c>
    </row>
    <row r="74" spans="1:13">
      <c r="A74" s="300">
        <v>65</v>
      </c>
      <c r="B74" s="276" t="s">
        <v>231</v>
      </c>
      <c r="C74" s="276">
        <v>2398.1999999999998</v>
      </c>
      <c r="D74" s="278">
        <v>2387.4</v>
      </c>
      <c r="E74" s="278">
        <v>2371.8000000000002</v>
      </c>
      <c r="F74" s="278">
        <v>2345.4</v>
      </c>
      <c r="G74" s="278">
        <v>2329.8000000000002</v>
      </c>
      <c r="H74" s="278">
        <v>2413.8000000000002</v>
      </c>
      <c r="I74" s="278">
        <v>2429.3999999999996</v>
      </c>
      <c r="J74" s="278">
        <v>2455.8000000000002</v>
      </c>
      <c r="K74" s="276">
        <v>2403</v>
      </c>
      <c r="L74" s="276">
        <v>2361</v>
      </c>
      <c r="M74" s="276">
        <v>5.0644299999999998</v>
      </c>
    </row>
    <row r="75" spans="1:13">
      <c r="A75" s="300">
        <v>66</v>
      </c>
      <c r="B75" s="276" t="s">
        <v>94</v>
      </c>
      <c r="C75" s="276">
        <v>4882.1499999999996</v>
      </c>
      <c r="D75" s="278">
        <v>4831.05</v>
      </c>
      <c r="E75" s="278">
        <v>4742.2000000000007</v>
      </c>
      <c r="F75" s="278">
        <v>4602.2500000000009</v>
      </c>
      <c r="G75" s="278">
        <v>4513.4000000000015</v>
      </c>
      <c r="H75" s="278">
        <v>4971</v>
      </c>
      <c r="I75" s="278">
        <v>5059.8500000000004</v>
      </c>
      <c r="J75" s="278">
        <v>5199.7999999999993</v>
      </c>
      <c r="K75" s="276">
        <v>4919.8999999999996</v>
      </c>
      <c r="L75" s="276">
        <v>4691.1000000000004</v>
      </c>
      <c r="M75" s="276">
        <v>27.070440000000001</v>
      </c>
    </row>
    <row r="76" spans="1:13">
      <c r="A76" s="300">
        <v>67</v>
      </c>
      <c r="B76" s="276" t="s">
        <v>239</v>
      </c>
      <c r="C76" s="276">
        <v>53.25</v>
      </c>
      <c r="D76" s="278">
        <v>53.25</v>
      </c>
      <c r="E76" s="278">
        <v>52.8</v>
      </c>
      <c r="F76" s="278">
        <v>52.349999999999994</v>
      </c>
      <c r="G76" s="278">
        <v>51.899999999999991</v>
      </c>
      <c r="H76" s="278">
        <v>53.7</v>
      </c>
      <c r="I76" s="278">
        <v>54.150000000000006</v>
      </c>
      <c r="J76" s="278">
        <v>54.600000000000009</v>
      </c>
      <c r="K76" s="276">
        <v>53.7</v>
      </c>
      <c r="L76" s="276">
        <v>52.8</v>
      </c>
      <c r="M76" s="276">
        <v>8.1973199999999995</v>
      </c>
    </row>
    <row r="77" spans="1:13">
      <c r="A77" s="300">
        <v>68</v>
      </c>
      <c r="B77" s="276" t="s">
        <v>95</v>
      </c>
      <c r="C77" s="276">
        <v>2326.6999999999998</v>
      </c>
      <c r="D77" s="278">
        <v>2293.7999999999997</v>
      </c>
      <c r="E77" s="278">
        <v>2254.5999999999995</v>
      </c>
      <c r="F77" s="278">
        <v>2182.4999999999995</v>
      </c>
      <c r="G77" s="278">
        <v>2143.2999999999993</v>
      </c>
      <c r="H77" s="278">
        <v>2365.8999999999996</v>
      </c>
      <c r="I77" s="278">
        <v>2405.0999999999995</v>
      </c>
      <c r="J77" s="278">
        <v>2477.1999999999998</v>
      </c>
      <c r="K77" s="276">
        <v>2333</v>
      </c>
      <c r="L77" s="276">
        <v>2221.6999999999998</v>
      </c>
      <c r="M77" s="276">
        <v>21.278490000000001</v>
      </c>
    </row>
    <row r="78" spans="1:13">
      <c r="A78" s="300">
        <v>69</v>
      </c>
      <c r="B78" s="276" t="s">
        <v>240</v>
      </c>
      <c r="C78" s="276">
        <v>378.85</v>
      </c>
      <c r="D78" s="278">
        <v>379.0333333333333</v>
      </c>
      <c r="E78" s="278">
        <v>374.06666666666661</v>
      </c>
      <c r="F78" s="278">
        <v>369.2833333333333</v>
      </c>
      <c r="G78" s="278">
        <v>364.31666666666661</v>
      </c>
      <c r="H78" s="278">
        <v>383.81666666666661</v>
      </c>
      <c r="I78" s="278">
        <v>388.7833333333333</v>
      </c>
      <c r="J78" s="278">
        <v>393.56666666666661</v>
      </c>
      <c r="K78" s="276">
        <v>384</v>
      </c>
      <c r="L78" s="276">
        <v>374.25</v>
      </c>
      <c r="M78" s="276">
        <v>6.4204100000000004</v>
      </c>
    </row>
    <row r="79" spans="1:13">
      <c r="A79" s="300">
        <v>70</v>
      </c>
      <c r="B79" s="276" t="s">
        <v>241</v>
      </c>
      <c r="C79" s="276">
        <v>1057.05</v>
      </c>
      <c r="D79" s="278">
        <v>1054.6833333333334</v>
      </c>
      <c r="E79" s="278">
        <v>1037.3666666666668</v>
      </c>
      <c r="F79" s="278">
        <v>1017.6833333333334</v>
      </c>
      <c r="G79" s="278">
        <v>1000.3666666666668</v>
      </c>
      <c r="H79" s="278">
        <v>1074.3666666666668</v>
      </c>
      <c r="I79" s="278">
        <v>1091.6833333333334</v>
      </c>
      <c r="J79" s="278">
        <v>1111.3666666666668</v>
      </c>
      <c r="K79" s="276">
        <v>1072</v>
      </c>
      <c r="L79" s="276">
        <v>1035</v>
      </c>
      <c r="M79" s="276">
        <v>1.72099</v>
      </c>
    </row>
    <row r="80" spans="1:13">
      <c r="A80" s="300">
        <v>71</v>
      </c>
      <c r="B80" s="276" t="s">
        <v>97</v>
      </c>
      <c r="C80" s="276">
        <v>1366.85</v>
      </c>
      <c r="D80" s="278">
        <v>1357.0666666666666</v>
      </c>
      <c r="E80" s="278">
        <v>1340.7833333333333</v>
      </c>
      <c r="F80" s="278">
        <v>1314.7166666666667</v>
      </c>
      <c r="G80" s="278">
        <v>1298.4333333333334</v>
      </c>
      <c r="H80" s="278">
        <v>1383.1333333333332</v>
      </c>
      <c r="I80" s="278">
        <v>1399.4166666666665</v>
      </c>
      <c r="J80" s="278">
        <v>1425.4833333333331</v>
      </c>
      <c r="K80" s="276">
        <v>1373.35</v>
      </c>
      <c r="L80" s="276">
        <v>1331</v>
      </c>
      <c r="M80" s="276">
        <v>15.796530000000001</v>
      </c>
    </row>
    <row r="81" spans="1:13">
      <c r="A81" s="300">
        <v>72</v>
      </c>
      <c r="B81" s="276" t="s">
        <v>98</v>
      </c>
      <c r="C81" s="276">
        <v>163.5</v>
      </c>
      <c r="D81" s="278">
        <v>164.29999999999998</v>
      </c>
      <c r="E81" s="278">
        <v>161.89999999999998</v>
      </c>
      <c r="F81" s="278">
        <v>160.29999999999998</v>
      </c>
      <c r="G81" s="278">
        <v>157.89999999999998</v>
      </c>
      <c r="H81" s="278">
        <v>165.89999999999998</v>
      </c>
      <c r="I81" s="278">
        <v>168.3</v>
      </c>
      <c r="J81" s="278">
        <v>169.89999999999998</v>
      </c>
      <c r="K81" s="276">
        <v>166.7</v>
      </c>
      <c r="L81" s="276">
        <v>162.69999999999999</v>
      </c>
      <c r="M81" s="276">
        <v>51.115310000000001</v>
      </c>
    </row>
    <row r="82" spans="1:13">
      <c r="A82" s="300">
        <v>73</v>
      </c>
      <c r="B82" s="276" t="s">
        <v>99</v>
      </c>
      <c r="C82" s="276">
        <v>57.45</v>
      </c>
      <c r="D82" s="278">
        <v>57.800000000000004</v>
      </c>
      <c r="E82" s="278">
        <v>56.150000000000006</v>
      </c>
      <c r="F82" s="278">
        <v>54.85</v>
      </c>
      <c r="G82" s="278">
        <v>53.2</v>
      </c>
      <c r="H82" s="278">
        <v>59.100000000000009</v>
      </c>
      <c r="I82" s="278">
        <v>60.75</v>
      </c>
      <c r="J82" s="278">
        <v>62.050000000000011</v>
      </c>
      <c r="K82" s="276">
        <v>59.45</v>
      </c>
      <c r="L82" s="276">
        <v>56.5</v>
      </c>
      <c r="M82" s="276">
        <v>465.46566999999999</v>
      </c>
    </row>
    <row r="83" spans="1:13">
      <c r="A83" s="300">
        <v>74</v>
      </c>
      <c r="B83" s="276" t="s">
        <v>370</v>
      </c>
      <c r="C83" s="276">
        <v>131.4</v>
      </c>
      <c r="D83" s="278">
        <v>130.19999999999999</v>
      </c>
      <c r="E83" s="278">
        <v>127.89999999999998</v>
      </c>
      <c r="F83" s="278">
        <v>124.39999999999999</v>
      </c>
      <c r="G83" s="278">
        <v>122.09999999999998</v>
      </c>
      <c r="H83" s="278">
        <v>133.69999999999999</v>
      </c>
      <c r="I83" s="278">
        <v>136</v>
      </c>
      <c r="J83" s="278">
        <v>139.49999999999997</v>
      </c>
      <c r="K83" s="276">
        <v>132.5</v>
      </c>
      <c r="L83" s="276">
        <v>126.7</v>
      </c>
      <c r="M83" s="276">
        <v>18.887869999999999</v>
      </c>
    </row>
    <row r="84" spans="1:13">
      <c r="A84" s="300">
        <v>75</v>
      </c>
      <c r="B84" s="276" t="s">
        <v>244</v>
      </c>
      <c r="C84" s="276">
        <v>67.900000000000006</v>
      </c>
      <c r="D84" s="278">
        <v>68.116666666666674</v>
      </c>
      <c r="E84" s="278">
        <v>67.283333333333346</v>
      </c>
      <c r="F84" s="278">
        <v>66.666666666666671</v>
      </c>
      <c r="G84" s="278">
        <v>65.833333333333343</v>
      </c>
      <c r="H84" s="278">
        <v>68.733333333333348</v>
      </c>
      <c r="I84" s="278">
        <v>69.566666666666663</v>
      </c>
      <c r="J84" s="278">
        <v>70.183333333333351</v>
      </c>
      <c r="K84" s="276">
        <v>68.95</v>
      </c>
      <c r="L84" s="276">
        <v>67.5</v>
      </c>
      <c r="M84" s="276">
        <v>19.783919999999998</v>
      </c>
    </row>
    <row r="85" spans="1:13">
      <c r="A85" s="300">
        <v>76</v>
      </c>
      <c r="B85" s="276" t="s">
        <v>100</v>
      </c>
      <c r="C85" s="276">
        <v>92.95</v>
      </c>
      <c r="D85" s="278">
        <v>92.616666666666674</v>
      </c>
      <c r="E85" s="278">
        <v>90.833333333333343</v>
      </c>
      <c r="F85" s="278">
        <v>88.716666666666669</v>
      </c>
      <c r="G85" s="278">
        <v>86.933333333333337</v>
      </c>
      <c r="H85" s="278">
        <v>94.733333333333348</v>
      </c>
      <c r="I85" s="278">
        <v>96.51666666666668</v>
      </c>
      <c r="J85" s="278">
        <v>98.633333333333354</v>
      </c>
      <c r="K85" s="276">
        <v>94.4</v>
      </c>
      <c r="L85" s="276">
        <v>90.5</v>
      </c>
      <c r="M85" s="276">
        <v>380.91052000000002</v>
      </c>
    </row>
    <row r="86" spans="1:13">
      <c r="A86" s="300">
        <v>77</v>
      </c>
      <c r="B86" s="276" t="s">
        <v>245</v>
      </c>
      <c r="C86" s="276">
        <v>123.5</v>
      </c>
      <c r="D86" s="278">
        <v>123.76666666666667</v>
      </c>
      <c r="E86" s="278">
        <v>122.43333333333334</v>
      </c>
      <c r="F86" s="278">
        <v>121.36666666666667</v>
      </c>
      <c r="G86" s="278">
        <v>120.03333333333335</v>
      </c>
      <c r="H86" s="278">
        <v>124.83333333333333</v>
      </c>
      <c r="I86" s="278">
        <v>126.16666666666667</v>
      </c>
      <c r="J86" s="278">
        <v>127.23333333333332</v>
      </c>
      <c r="K86" s="276">
        <v>125.1</v>
      </c>
      <c r="L86" s="276">
        <v>122.7</v>
      </c>
      <c r="M86" s="276">
        <v>2.8194300000000001</v>
      </c>
    </row>
    <row r="87" spans="1:13">
      <c r="A87" s="300">
        <v>78</v>
      </c>
      <c r="B87" s="276" t="s">
        <v>101</v>
      </c>
      <c r="C87" s="276">
        <v>480.8</v>
      </c>
      <c r="D87" s="278">
        <v>479.26666666666665</v>
      </c>
      <c r="E87" s="278">
        <v>474.0333333333333</v>
      </c>
      <c r="F87" s="278">
        <v>467.26666666666665</v>
      </c>
      <c r="G87" s="278">
        <v>462.0333333333333</v>
      </c>
      <c r="H87" s="278">
        <v>486.0333333333333</v>
      </c>
      <c r="I87" s="278">
        <v>491.26666666666665</v>
      </c>
      <c r="J87" s="278">
        <v>498.0333333333333</v>
      </c>
      <c r="K87" s="276">
        <v>484.5</v>
      </c>
      <c r="L87" s="276">
        <v>472.5</v>
      </c>
      <c r="M87" s="276">
        <v>38.812570000000001</v>
      </c>
    </row>
    <row r="88" spans="1:13">
      <c r="A88" s="300">
        <v>79</v>
      </c>
      <c r="B88" s="276" t="s">
        <v>103</v>
      </c>
      <c r="C88" s="276">
        <v>24.5</v>
      </c>
      <c r="D88" s="278">
        <v>24.366666666666664</v>
      </c>
      <c r="E88" s="278">
        <v>24.033333333333328</v>
      </c>
      <c r="F88" s="278">
        <v>23.566666666666663</v>
      </c>
      <c r="G88" s="278">
        <v>23.233333333333327</v>
      </c>
      <c r="H88" s="278">
        <v>24.833333333333329</v>
      </c>
      <c r="I88" s="278">
        <v>25.166666666666664</v>
      </c>
      <c r="J88" s="278">
        <v>25.633333333333329</v>
      </c>
      <c r="K88" s="276">
        <v>24.7</v>
      </c>
      <c r="L88" s="276">
        <v>23.9</v>
      </c>
      <c r="M88" s="276">
        <v>90.521299999999997</v>
      </c>
    </row>
    <row r="89" spans="1:13">
      <c r="A89" s="300">
        <v>80</v>
      </c>
      <c r="B89" s="276" t="s">
        <v>246</v>
      </c>
      <c r="C89" s="276">
        <v>500.95</v>
      </c>
      <c r="D89" s="278">
        <v>497.43333333333334</v>
      </c>
      <c r="E89" s="278">
        <v>493.01666666666665</v>
      </c>
      <c r="F89" s="278">
        <v>485.08333333333331</v>
      </c>
      <c r="G89" s="278">
        <v>480.66666666666663</v>
      </c>
      <c r="H89" s="278">
        <v>505.36666666666667</v>
      </c>
      <c r="I89" s="278">
        <v>509.7833333333333</v>
      </c>
      <c r="J89" s="278">
        <v>517.7166666666667</v>
      </c>
      <c r="K89" s="276">
        <v>501.85</v>
      </c>
      <c r="L89" s="276">
        <v>489.5</v>
      </c>
      <c r="M89" s="276">
        <v>0.69828999999999997</v>
      </c>
    </row>
    <row r="90" spans="1:13">
      <c r="A90" s="300">
        <v>81</v>
      </c>
      <c r="B90" s="276" t="s">
        <v>104</v>
      </c>
      <c r="C90" s="276">
        <v>688.9</v>
      </c>
      <c r="D90" s="278">
        <v>685.23333333333323</v>
      </c>
      <c r="E90" s="278">
        <v>679.86666666666645</v>
      </c>
      <c r="F90" s="278">
        <v>670.83333333333326</v>
      </c>
      <c r="G90" s="278">
        <v>665.46666666666647</v>
      </c>
      <c r="H90" s="278">
        <v>694.26666666666642</v>
      </c>
      <c r="I90" s="278">
        <v>699.63333333333321</v>
      </c>
      <c r="J90" s="278">
        <v>708.6666666666664</v>
      </c>
      <c r="K90" s="276">
        <v>690.6</v>
      </c>
      <c r="L90" s="276">
        <v>676.2</v>
      </c>
      <c r="M90" s="276">
        <v>7.6507800000000001</v>
      </c>
    </row>
    <row r="91" spans="1:13">
      <c r="A91" s="300">
        <v>82</v>
      </c>
      <c r="B91" s="276" t="s">
        <v>247</v>
      </c>
      <c r="C91" s="276">
        <v>381.8</v>
      </c>
      <c r="D91" s="278">
        <v>381.43333333333334</v>
      </c>
      <c r="E91" s="278">
        <v>375.36666666666667</v>
      </c>
      <c r="F91" s="278">
        <v>368.93333333333334</v>
      </c>
      <c r="G91" s="278">
        <v>362.86666666666667</v>
      </c>
      <c r="H91" s="278">
        <v>387.86666666666667</v>
      </c>
      <c r="I91" s="278">
        <v>393.93333333333339</v>
      </c>
      <c r="J91" s="278">
        <v>400.36666666666667</v>
      </c>
      <c r="K91" s="276">
        <v>387.5</v>
      </c>
      <c r="L91" s="276">
        <v>375</v>
      </c>
      <c r="M91" s="276">
        <v>2.8971</v>
      </c>
    </row>
    <row r="92" spans="1:13">
      <c r="A92" s="300">
        <v>83</v>
      </c>
      <c r="B92" s="276" t="s">
        <v>248</v>
      </c>
      <c r="C92" s="276">
        <v>991.4</v>
      </c>
      <c r="D92" s="278">
        <v>980.58333333333337</v>
      </c>
      <c r="E92" s="278">
        <v>966.16666666666674</v>
      </c>
      <c r="F92" s="278">
        <v>940.93333333333339</v>
      </c>
      <c r="G92" s="278">
        <v>926.51666666666677</v>
      </c>
      <c r="H92" s="278">
        <v>1005.8166666666667</v>
      </c>
      <c r="I92" s="278">
        <v>1020.2333333333335</v>
      </c>
      <c r="J92" s="278">
        <v>1045.4666666666667</v>
      </c>
      <c r="K92" s="276">
        <v>995</v>
      </c>
      <c r="L92" s="276">
        <v>955.35</v>
      </c>
      <c r="M92" s="276">
        <v>15.459989999999999</v>
      </c>
    </row>
    <row r="93" spans="1:13">
      <c r="A93" s="300">
        <v>84</v>
      </c>
      <c r="B93" s="276" t="s">
        <v>105</v>
      </c>
      <c r="C93" s="276">
        <v>803.1</v>
      </c>
      <c r="D93" s="278">
        <v>800.56666666666661</v>
      </c>
      <c r="E93" s="278">
        <v>792.53333333333319</v>
      </c>
      <c r="F93" s="278">
        <v>781.96666666666658</v>
      </c>
      <c r="G93" s="278">
        <v>773.93333333333317</v>
      </c>
      <c r="H93" s="278">
        <v>811.13333333333321</v>
      </c>
      <c r="I93" s="278">
        <v>819.16666666666652</v>
      </c>
      <c r="J93" s="278">
        <v>829.73333333333323</v>
      </c>
      <c r="K93" s="276">
        <v>808.6</v>
      </c>
      <c r="L93" s="276">
        <v>790</v>
      </c>
      <c r="M93" s="276">
        <v>25.1037</v>
      </c>
    </row>
    <row r="94" spans="1:13">
      <c r="A94" s="300">
        <v>85</v>
      </c>
      <c r="B94" s="276" t="s">
        <v>250</v>
      </c>
      <c r="C94" s="276">
        <v>186.1</v>
      </c>
      <c r="D94" s="278">
        <v>186.93333333333331</v>
      </c>
      <c r="E94" s="278">
        <v>183.86666666666662</v>
      </c>
      <c r="F94" s="278">
        <v>181.6333333333333</v>
      </c>
      <c r="G94" s="278">
        <v>178.56666666666661</v>
      </c>
      <c r="H94" s="278">
        <v>189.16666666666663</v>
      </c>
      <c r="I94" s="278">
        <v>192.23333333333329</v>
      </c>
      <c r="J94" s="278">
        <v>194.46666666666664</v>
      </c>
      <c r="K94" s="276">
        <v>190</v>
      </c>
      <c r="L94" s="276">
        <v>184.7</v>
      </c>
      <c r="M94" s="276">
        <v>10.23249</v>
      </c>
    </row>
    <row r="95" spans="1:13">
      <c r="A95" s="300">
        <v>86</v>
      </c>
      <c r="B95" s="276" t="s">
        <v>386</v>
      </c>
      <c r="C95" s="276">
        <v>308.8</v>
      </c>
      <c r="D95" s="278">
        <v>309.66666666666669</v>
      </c>
      <c r="E95" s="278">
        <v>306.13333333333338</v>
      </c>
      <c r="F95" s="278">
        <v>303.4666666666667</v>
      </c>
      <c r="G95" s="278">
        <v>299.93333333333339</v>
      </c>
      <c r="H95" s="278">
        <v>312.33333333333337</v>
      </c>
      <c r="I95" s="278">
        <v>315.86666666666667</v>
      </c>
      <c r="J95" s="278">
        <v>318.53333333333336</v>
      </c>
      <c r="K95" s="276">
        <v>313.2</v>
      </c>
      <c r="L95" s="276">
        <v>307</v>
      </c>
      <c r="M95" s="276">
        <v>4.0020300000000004</v>
      </c>
    </row>
    <row r="96" spans="1:13">
      <c r="A96" s="300">
        <v>87</v>
      </c>
      <c r="B96" s="276" t="s">
        <v>106</v>
      </c>
      <c r="C96" s="276">
        <v>814.8</v>
      </c>
      <c r="D96" s="278">
        <v>821.23333333333323</v>
      </c>
      <c r="E96" s="278">
        <v>799.56666666666649</v>
      </c>
      <c r="F96" s="278">
        <v>784.33333333333326</v>
      </c>
      <c r="G96" s="278">
        <v>762.66666666666652</v>
      </c>
      <c r="H96" s="278">
        <v>836.46666666666647</v>
      </c>
      <c r="I96" s="278">
        <v>858.13333333333321</v>
      </c>
      <c r="J96" s="278">
        <v>873.36666666666645</v>
      </c>
      <c r="K96" s="276">
        <v>842.9</v>
      </c>
      <c r="L96" s="276">
        <v>806</v>
      </c>
      <c r="M96" s="276">
        <v>29.361350000000002</v>
      </c>
    </row>
    <row r="97" spans="1:13">
      <c r="A97" s="300">
        <v>88</v>
      </c>
      <c r="B97" s="276" t="s">
        <v>108</v>
      </c>
      <c r="C97" s="276">
        <v>826.05</v>
      </c>
      <c r="D97" s="278">
        <v>820.13333333333333</v>
      </c>
      <c r="E97" s="278">
        <v>811.26666666666665</v>
      </c>
      <c r="F97" s="278">
        <v>796.48333333333335</v>
      </c>
      <c r="G97" s="278">
        <v>787.61666666666667</v>
      </c>
      <c r="H97" s="278">
        <v>834.91666666666663</v>
      </c>
      <c r="I97" s="278">
        <v>843.78333333333319</v>
      </c>
      <c r="J97" s="278">
        <v>858.56666666666661</v>
      </c>
      <c r="K97" s="276">
        <v>829</v>
      </c>
      <c r="L97" s="276">
        <v>805.35</v>
      </c>
      <c r="M97" s="276">
        <v>97.794839999999994</v>
      </c>
    </row>
    <row r="98" spans="1:13">
      <c r="A98" s="300">
        <v>89</v>
      </c>
      <c r="B98" s="276" t="s">
        <v>109</v>
      </c>
      <c r="C98" s="276">
        <v>2324.3000000000002</v>
      </c>
      <c r="D98" s="278">
        <v>2311.4333333333334</v>
      </c>
      <c r="E98" s="278">
        <v>2285.8666666666668</v>
      </c>
      <c r="F98" s="278">
        <v>2247.4333333333334</v>
      </c>
      <c r="G98" s="278">
        <v>2221.8666666666668</v>
      </c>
      <c r="H98" s="278">
        <v>2349.8666666666668</v>
      </c>
      <c r="I98" s="278">
        <v>2375.4333333333334</v>
      </c>
      <c r="J98" s="278">
        <v>2413.8666666666668</v>
      </c>
      <c r="K98" s="276">
        <v>2337</v>
      </c>
      <c r="L98" s="276">
        <v>2273</v>
      </c>
      <c r="M98" s="276">
        <v>72.353129999999993</v>
      </c>
    </row>
    <row r="99" spans="1:13">
      <c r="A99" s="300">
        <v>90</v>
      </c>
      <c r="B99" s="276" t="s">
        <v>252</v>
      </c>
      <c r="C99" s="276">
        <v>2443.75</v>
      </c>
      <c r="D99" s="278">
        <v>2450.6666666666665</v>
      </c>
      <c r="E99" s="278">
        <v>2404.583333333333</v>
      </c>
      <c r="F99" s="278">
        <v>2365.4166666666665</v>
      </c>
      <c r="G99" s="278">
        <v>2319.333333333333</v>
      </c>
      <c r="H99" s="278">
        <v>2489.833333333333</v>
      </c>
      <c r="I99" s="278">
        <v>2535.9166666666661</v>
      </c>
      <c r="J99" s="278">
        <v>2575.083333333333</v>
      </c>
      <c r="K99" s="276">
        <v>2496.75</v>
      </c>
      <c r="L99" s="276">
        <v>2411.5</v>
      </c>
      <c r="M99" s="276">
        <v>3.0570599999999999</v>
      </c>
    </row>
    <row r="100" spans="1:13">
      <c r="A100" s="300">
        <v>91</v>
      </c>
      <c r="B100" s="276" t="s">
        <v>110</v>
      </c>
      <c r="C100" s="276">
        <v>1389.95</v>
      </c>
      <c r="D100" s="278">
        <v>1391.75</v>
      </c>
      <c r="E100" s="278">
        <v>1368.7</v>
      </c>
      <c r="F100" s="278">
        <v>1347.45</v>
      </c>
      <c r="G100" s="278">
        <v>1324.4</v>
      </c>
      <c r="H100" s="278">
        <v>1413</v>
      </c>
      <c r="I100" s="278">
        <v>1436.0500000000002</v>
      </c>
      <c r="J100" s="278">
        <v>1457.3</v>
      </c>
      <c r="K100" s="276">
        <v>1414.8</v>
      </c>
      <c r="L100" s="276">
        <v>1370.5</v>
      </c>
      <c r="M100" s="276">
        <v>180.58097000000001</v>
      </c>
    </row>
    <row r="101" spans="1:13">
      <c r="A101" s="300">
        <v>92</v>
      </c>
      <c r="B101" s="276" t="s">
        <v>253</v>
      </c>
      <c r="C101" s="276">
        <v>623.45000000000005</v>
      </c>
      <c r="D101" s="278">
        <v>621.5</v>
      </c>
      <c r="E101" s="278">
        <v>616.20000000000005</v>
      </c>
      <c r="F101" s="278">
        <v>608.95000000000005</v>
      </c>
      <c r="G101" s="278">
        <v>603.65000000000009</v>
      </c>
      <c r="H101" s="278">
        <v>628.75</v>
      </c>
      <c r="I101" s="278">
        <v>634.04999999999995</v>
      </c>
      <c r="J101" s="278">
        <v>641.29999999999995</v>
      </c>
      <c r="K101" s="276">
        <v>626.79999999999995</v>
      </c>
      <c r="L101" s="276">
        <v>614.25</v>
      </c>
      <c r="M101" s="276">
        <v>65.269859999999994</v>
      </c>
    </row>
    <row r="102" spans="1:13">
      <c r="A102" s="300">
        <v>93</v>
      </c>
      <c r="B102" s="276" t="s">
        <v>111</v>
      </c>
      <c r="C102" s="276">
        <v>3060.15</v>
      </c>
      <c r="D102" s="278">
        <v>3029.4499999999994</v>
      </c>
      <c r="E102" s="278">
        <v>2983.8999999999987</v>
      </c>
      <c r="F102" s="278">
        <v>2907.6499999999992</v>
      </c>
      <c r="G102" s="278">
        <v>2862.0999999999985</v>
      </c>
      <c r="H102" s="278">
        <v>3105.6999999999989</v>
      </c>
      <c r="I102" s="278">
        <v>3151.2499999999991</v>
      </c>
      <c r="J102" s="278">
        <v>3227.4999999999991</v>
      </c>
      <c r="K102" s="276">
        <v>3075</v>
      </c>
      <c r="L102" s="276">
        <v>2953.2</v>
      </c>
      <c r="M102" s="276">
        <v>28.299160000000001</v>
      </c>
    </row>
    <row r="103" spans="1:13">
      <c r="A103" s="300">
        <v>94</v>
      </c>
      <c r="B103" s="276" t="s">
        <v>114</v>
      </c>
      <c r="C103" s="276">
        <v>204.05</v>
      </c>
      <c r="D103" s="278">
        <v>201.46666666666667</v>
      </c>
      <c r="E103" s="278">
        <v>194.68333333333334</v>
      </c>
      <c r="F103" s="278">
        <v>185.31666666666666</v>
      </c>
      <c r="G103" s="278">
        <v>178.53333333333333</v>
      </c>
      <c r="H103" s="278">
        <v>210.83333333333334</v>
      </c>
      <c r="I103" s="278">
        <v>217.6166666666667</v>
      </c>
      <c r="J103" s="278">
        <v>226.98333333333335</v>
      </c>
      <c r="K103" s="276">
        <v>208.25</v>
      </c>
      <c r="L103" s="276">
        <v>192.1</v>
      </c>
      <c r="M103" s="276">
        <v>429.59437000000003</v>
      </c>
    </row>
    <row r="104" spans="1:13">
      <c r="A104" s="300">
        <v>95</v>
      </c>
      <c r="B104" s="276" t="s">
        <v>115</v>
      </c>
      <c r="C104" s="276">
        <v>214.7</v>
      </c>
      <c r="D104" s="278">
        <v>213.73333333333335</v>
      </c>
      <c r="E104" s="278">
        <v>210.06666666666669</v>
      </c>
      <c r="F104" s="278">
        <v>205.43333333333334</v>
      </c>
      <c r="G104" s="278">
        <v>201.76666666666668</v>
      </c>
      <c r="H104" s="278">
        <v>218.3666666666667</v>
      </c>
      <c r="I104" s="278">
        <v>222.03333333333333</v>
      </c>
      <c r="J104" s="278">
        <v>226.66666666666671</v>
      </c>
      <c r="K104" s="276">
        <v>217.4</v>
      </c>
      <c r="L104" s="276">
        <v>209.1</v>
      </c>
      <c r="M104" s="276">
        <v>90.703199999999995</v>
      </c>
    </row>
    <row r="105" spans="1:13">
      <c r="A105" s="300">
        <v>96</v>
      </c>
      <c r="B105" s="276" t="s">
        <v>116</v>
      </c>
      <c r="C105" s="276">
        <v>2131.15</v>
      </c>
      <c r="D105" s="278">
        <v>2124.7833333333333</v>
      </c>
      <c r="E105" s="278">
        <v>2110.9666666666667</v>
      </c>
      <c r="F105" s="278">
        <v>2090.7833333333333</v>
      </c>
      <c r="G105" s="278">
        <v>2076.9666666666667</v>
      </c>
      <c r="H105" s="278">
        <v>2144.9666666666667</v>
      </c>
      <c r="I105" s="278">
        <v>2158.7833333333333</v>
      </c>
      <c r="J105" s="278">
        <v>2178.9666666666667</v>
      </c>
      <c r="K105" s="276">
        <v>2138.6</v>
      </c>
      <c r="L105" s="276">
        <v>2104.6</v>
      </c>
      <c r="M105" s="276">
        <v>27.599419999999999</v>
      </c>
    </row>
    <row r="106" spans="1:13">
      <c r="A106" s="300">
        <v>97</v>
      </c>
      <c r="B106" s="276" t="s">
        <v>254</v>
      </c>
      <c r="C106" s="276">
        <v>224.45</v>
      </c>
      <c r="D106" s="278">
        <v>222.15</v>
      </c>
      <c r="E106" s="278">
        <v>218.8</v>
      </c>
      <c r="F106" s="278">
        <v>213.15</v>
      </c>
      <c r="G106" s="278">
        <v>209.8</v>
      </c>
      <c r="H106" s="278">
        <v>227.8</v>
      </c>
      <c r="I106" s="278">
        <v>231.14999999999998</v>
      </c>
      <c r="J106" s="278">
        <v>236.8</v>
      </c>
      <c r="K106" s="276">
        <v>225.5</v>
      </c>
      <c r="L106" s="276">
        <v>216.5</v>
      </c>
      <c r="M106" s="276">
        <v>17.479209999999998</v>
      </c>
    </row>
    <row r="107" spans="1:13">
      <c r="A107" s="300">
        <v>98</v>
      </c>
      <c r="B107" s="276" t="s">
        <v>255</v>
      </c>
      <c r="C107" s="276">
        <v>32.4</v>
      </c>
      <c r="D107" s="278">
        <v>32.35</v>
      </c>
      <c r="E107" s="278">
        <v>31.85</v>
      </c>
      <c r="F107" s="278">
        <v>31.3</v>
      </c>
      <c r="G107" s="278">
        <v>30.8</v>
      </c>
      <c r="H107" s="278">
        <v>32.900000000000006</v>
      </c>
      <c r="I107" s="278">
        <v>33.400000000000006</v>
      </c>
      <c r="J107" s="278">
        <v>33.950000000000003</v>
      </c>
      <c r="K107" s="276">
        <v>32.85</v>
      </c>
      <c r="L107" s="276">
        <v>31.8</v>
      </c>
      <c r="M107" s="276">
        <v>11.229799999999999</v>
      </c>
    </row>
    <row r="108" spans="1:13">
      <c r="A108" s="300">
        <v>99</v>
      </c>
      <c r="B108" s="276" t="s">
        <v>117</v>
      </c>
      <c r="C108" s="276">
        <v>159.44999999999999</v>
      </c>
      <c r="D108" s="278">
        <v>160.75</v>
      </c>
      <c r="E108" s="278">
        <v>156</v>
      </c>
      <c r="F108" s="278">
        <v>152.55000000000001</v>
      </c>
      <c r="G108" s="278">
        <v>147.80000000000001</v>
      </c>
      <c r="H108" s="278">
        <v>164.2</v>
      </c>
      <c r="I108" s="278">
        <v>168.95</v>
      </c>
      <c r="J108" s="278">
        <v>172.39999999999998</v>
      </c>
      <c r="K108" s="276">
        <v>165.5</v>
      </c>
      <c r="L108" s="276">
        <v>157.30000000000001</v>
      </c>
      <c r="M108" s="276">
        <v>213.36609000000001</v>
      </c>
    </row>
    <row r="109" spans="1:13">
      <c r="A109" s="300">
        <v>100</v>
      </c>
      <c r="B109" s="276" t="s">
        <v>118</v>
      </c>
      <c r="C109" s="276">
        <v>486.55</v>
      </c>
      <c r="D109" s="278">
        <v>483.06666666666666</v>
      </c>
      <c r="E109" s="278">
        <v>475.58333333333331</v>
      </c>
      <c r="F109" s="278">
        <v>464.61666666666667</v>
      </c>
      <c r="G109" s="278">
        <v>457.13333333333333</v>
      </c>
      <c r="H109" s="278">
        <v>494.0333333333333</v>
      </c>
      <c r="I109" s="278">
        <v>501.51666666666665</v>
      </c>
      <c r="J109" s="278">
        <v>512.48333333333335</v>
      </c>
      <c r="K109" s="276">
        <v>490.55</v>
      </c>
      <c r="L109" s="276">
        <v>472.1</v>
      </c>
      <c r="M109" s="276">
        <v>456.09278999999998</v>
      </c>
    </row>
    <row r="110" spans="1:13">
      <c r="A110" s="300">
        <v>101</v>
      </c>
      <c r="B110" s="276" t="s">
        <v>256</v>
      </c>
      <c r="C110" s="276">
        <v>1265.3499999999999</v>
      </c>
      <c r="D110" s="278">
        <v>1262.9000000000001</v>
      </c>
      <c r="E110" s="278">
        <v>1243.8500000000001</v>
      </c>
      <c r="F110" s="278">
        <v>1222.3500000000001</v>
      </c>
      <c r="G110" s="278">
        <v>1203.3000000000002</v>
      </c>
      <c r="H110" s="278">
        <v>1284.4000000000001</v>
      </c>
      <c r="I110" s="278">
        <v>1303.4500000000003</v>
      </c>
      <c r="J110" s="278">
        <v>1324.95</v>
      </c>
      <c r="K110" s="276">
        <v>1281.95</v>
      </c>
      <c r="L110" s="276">
        <v>1241.4000000000001</v>
      </c>
      <c r="M110" s="276">
        <v>13.512449999999999</v>
      </c>
    </row>
    <row r="111" spans="1:13">
      <c r="A111" s="300">
        <v>102</v>
      </c>
      <c r="B111" s="276" t="s">
        <v>119</v>
      </c>
      <c r="C111" s="276">
        <v>428.55</v>
      </c>
      <c r="D111" s="278">
        <v>430.75</v>
      </c>
      <c r="E111" s="278">
        <v>421.05</v>
      </c>
      <c r="F111" s="278">
        <v>413.55</v>
      </c>
      <c r="G111" s="278">
        <v>403.85</v>
      </c>
      <c r="H111" s="278">
        <v>438.25</v>
      </c>
      <c r="I111" s="278">
        <v>447.95000000000005</v>
      </c>
      <c r="J111" s="278">
        <v>455.45</v>
      </c>
      <c r="K111" s="276">
        <v>440.45</v>
      </c>
      <c r="L111" s="276">
        <v>423.25</v>
      </c>
      <c r="M111" s="276">
        <v>33.991250000000001</v>
      </c>
    </row>
    <row r="112" spans="1:13">
      <c r="A112" s="300">
        <v>103</v>
      </c>
      <c r="B112" s="276" t="s">
        <v>257</v>
      </c>
      <c r="C112" s="276">
        <v>37.6</v>
      </c>
      <c r="D112" s="278">
        <v>37.633333333333333</v>
      </c>
      <c r="E112" s="278">
        <v>36.916666666666664</v>
      </c>
      <c r="F112" s="278">
        <v>36.233333333333334</v>
      </c>
      <c r="G112" s="278">
        <v>35.516666666666666</v>
      </c>
      <c r="H112" s="278">
        <v>38.316666666666663</v>
      </c>
      <c r="I112" s="278">
        <v>39.033333333333331</v>
      </c>
      <c r="J112" s="278">
        <v>39.716666666666661</v>
      </c>
      <c r="K112" s="276">
        <v>38.35</v>
      </c>
      <c r="L112" s="276">
        <v>36.950000000000003</v>
      </c>
      <c r="M112" s="276">
        <v>21.408480000000001</v>
      </c>
    </row>
    <row r="113" spans="1:13">
      <c r="A113" s="300">
        <v>104</v>
      </c>
      <c r="B113" s="276" t="s">
        <v>120</v>
      </c>
      <c r="C113" s="276">
        <v>8.4499999999999993</v>
      </c>
      <c r="D113" s="278">
        <v>8.5</v>
      </c>
      <c r="E113" s="278">
        <v>8.35</v>
      </c>
      <c r="F113" s="278">
        <v>8.25</v>
      </c>
      <c r="G113" s="278">
        <v>8.1</v>
      </c>
      <c r="H113" s="278">
        <v>8.6</v>
      </c>
      <c r="I113" s="278">
        <v>8.7499999999999982</v>
      </c>
      <c r="J113" s="278">
        <v>8.85</v>
      </c>
      <c r="K113" s="276">
        <v>8.65</v>
      </c>
      <c r="L113" s="276">
        <v>8.4</v>
      </c>
      <c r="M113" s="276">
        <v>1345.5877499999999</v>
      </c>
    </row>
    <row r="114" spans="1:13">
      <c r="A114" s="300">
        <v>105</v>
      </c>
      <c r="B114" s="276" t="s">
        <v>121</v>
      </c>
      <c r="C114" s="276">
        <v>33.25</v>
      </c>
      <c r="D114" s="278">
        <v>33.5</v>
      </c>
      <c r="E114" s="278">
        <v>32.450000000000003</v>
      </c>
      <c r="F114" s="278">
        <v>31.650000000000006</v>
      </c>
      <c r="G114" s="278">
        <v>30.600000000000009</v>
      </c>
      <c r="H114" s="278">
        <v>34.299999999999997</v>
      </c>
      <c r="I114" s="278">
        <v>35.349999999999994</v>
      </c>
      <c r="J114" s="278">
        <v>36.149999999999991</v>
      </c>
      <c r="K114" s="276">
        <v>34.549999999999997</v>
      </c>
      <c r="L114" s="276">
        <v>32.700000000000003</v>
      </c>
      <c r="M114" s="276">
        <v>382.09748000000002</v>
      </c>
    </row>
    <row r="115" spans="1:13">
      <c r="A115" s="300">
        <v>106</v>
      </c>
      <c r="B115" s="276" t="s">
        <v>122</v>
      </c>
      <c r="C115" s="276">
        <v>448.3</v>
      </c>
      <c r="D115" s="278">
        <v>440.91666666666669</v>
      </c>
      <c r="E115" s="278">
        <v>431.33333333333337</v>
      </c>
      <c r="F115" s="278">
        <v>414.36666666666667</v>
      </c>
      <c r="G115" s="278">
        <v>404.78333333333336</v>
      </c>
      <c r="H115" s="278">
        <v>457.88333333333338</v>
      </c>
      <c r="I115" s="278">
        <v>467.46666666666675</v>
      </c>
      <c r="J115" s="278">
        <v>484.43333333333339</v>
      </c>
      <c r="K115" s="276">
        <v>450.5</v>
      </c>
      <c r="L115" s="276">
        <v>423.95</v>
      </c>
      <c r="M115" s="276">
        <v>73.212770000000006</v>
      </c>
    </row>
    <row r="116" spans="1:13">
      <c r="A116" s="300">
        <v>107</v>
      </c>
      <c r="B116" s="276" t="s">
        <v>260</v>
      </c>
      <c r="C116" s="276">
        <v>108.5</v>
      </c>
      <c r="D116" s="278">
        <v>109.66666666666667</v>
      </c>
      <c r="E116" s="278">
        <v>105.83333333333334</v>
      </c>
      <c r="F116" s="278">
        <v>103.16666666666667</v>
      </c>
      <c r="G116" s="278">
        <v>99.333333333333343</v>
      </c>
      <c r="H116" s="278">
        <v>112.33333333333334</v>
      </c>
      <c r="I116" s="278">
        <v>116.16666666666669</v>
      </c>
      <c r="J116" s="278">
        <v>118.83333333333334</v>
      </c>
      <c r="K116" s="276">
        <v>113.5</v>
      </c>
      <c r="L116" s="276">
        <v>107</v>
      </c>
      <c r="M116" s="276">
        <v>33.661859999999997</v>
      </c>
    </row>
    <row r="117" spans="1:13">
      <c r="A117" s="300">
        <v>108</v>
      </c>
      <c r="B117" s="276" t="s">
        <v>123</v>
      </c>
      <c r="C117" s="276">
        <v>1619.5</v>
      </c>
      <c r="D117" s="278">
        <v>1615.7</v>
      </c>
      <c r="E117" s="278">
        <v>1599.4</v>
      </c>
      <c r="F117" s="278">
        <v>1579.3</v>
      </c>
      <c r="G117" s="278">
        <v>1563</v>
      </c>
      <c r="H117" s="278">
        <v>1635.8000000000002</v>
      </c>
      <c r="I117" s="278">
        <v>1652.1</v>
      </c>
      <c r="J117" s="278">
        <v>1672.2000000000003</v>
      </c>
      <c r="K117" s="276">
        <v>1632</v>
      </c>
      <c r="L117" s="276">
        <v>1595.6</v>
      </c>
      <c r="M117" s="276">
        <v>20.720310000000001</v>
      </c>
    </row>
    <row r="118" spans="1:13">
      <c r="A118" s="300">
        <v>109</v>
      </c>
      <c r="B118" s="276" t="s">
        <v>124</v>
      </c>
      <c r="C118" s="276">
        <v>787.95</v>
      </c>
      <c r="D118" s="278">
        <v>793.16666666666663</v>
      </c>
      <c r="E118" s="278">
        <v>747.2833333333333</v>
      </c>
      <c r="F118" s="278">
        <v>706.61666666666667</v>
      </c>
      <c r="G118" s="278">
        <v>660.73333333333335</v>
      </c>
      <c r="H118" s="278">
        <v>833.83333333333326</v>
      </c>
      <c r="I118" s="278">
        <v>879.7166666666667</v>
      </c>
      <c r="J118" s="278">
        <v>920.38333333333321</v>
      </c>
      <c r="K118" s="276">
        <v>839.05</v>
      </c>
      <c r="L118" s="276">
        <v>752.5</v>
      </c>
      <c r="M118" s="276">
        <v>515.61819000000003</v>
      </c>
    </row>
    <row r="119" spans="1:13">
      <c r="A119" s="300">
        <v>110</v>
      </c>
      <c r="B119" s="276" t="s">
        <v>125</v>
      </c>
      <c r="C119" s="276">
        <v>176.9</v>
      </c>
      <c r="D119" s="278">
        <v>177.29999999999998</v>
      </c>
      <c r="E119" s="278">
        <v>174.99999999999997</v>
      </c>
      <c r="F119" s="278">
        <v>173.1</v>
      </c>
      <c r="G119" s="278">
        <v>170.79999999999998</v>
      </c>
      <c r="H119" s="278">
        <v>179.19999999999996</v>
      </c>
      <c r="I119" s="278">
        <v>181.49999999999997</v>
      </c>
      <c r="J119" s="278">
        <v>183.39999999999995</v>
      </c>
      <c r="K119" s="276">
        <v>179.6</v>
      </c>
      <c r="L119" s="276">
        <v>175.4</v>
      </c>
      <c r="M119" s="276">
        <v>62.44361</v>
      </c>
    </row>
    <row r="120" spans="1:13">
      <c r="A120" s="300">
        <v>111</v>
      </c>
      <c r="B120" s="276" t="s">
        <v>126</v>
      </c>
      <c r="C120" s="276">
        <v>1122.5</v>
      </c>
      <c r="D120" s="278">
        <v>1111.95</v>
      </c>
      <c r="E120" s="278">
        <v>1097.5500000000002</v>
      </c>
      <c r="F120" s="278">
        <v>1072.6000000000001</v>
      </c>
      <c r="G120" s="278">
        <v>1058.2000000000003</v>
      </c>
      <c r="H120" s="278">
        <v>1136.9000000000001</v>
      </c>
      <c r="I120" s="278">
        <v>1151.3000000000002</v>
      </c>
      <c r="J120" s="278">
        <v>1176.25</v>
      </c>
      <c r="K120" s="276">
        <v>1126.3499999999999</v>
      </c>
      <c r="L120" s="276">
        <v>1087</v>
      </c>
      <c r="M120" s="276">
        <v>125.148</v>
      </c>
    </row>
    <row r="121" spans="1:13">
      <c r="A121" s="300">
        <v>112</v>
      </c>
      <c r="B121" s="276" t="s">
        <v>127</v>
      </c>
      <c r="C121" s="276">
        <v>85</v>
      </c>
      <c r="D121" s="278">
        <v>84.45</v>
      </c>
      <c r="E121" s="278">
        <v>83.7</v>
      </c>
      <c r="F121" s="278">
        <v>82.4</v>
      </c>
      <c r="G121" s="278">
        <v>81.650000000000006</v>
      </c>
      <c r="H121" s="278">
        <v>85.75</v>
      </c>
      <c r="I121" s="278">
        <v>86.5</v>
      </c>
      <c r="J121" s="278">
        <v>87.8</v>
      </c>
      <c r="K121" s="276">
        <v>85.2</v>
      </c>
      <c r="L121" s="276">
        <v>83.15</v>
      </c>
      <c r="M121" s="276">
        <v>183.99868000000001</v>
      </c>
    </row>
    <row r="122" spans="1:13">
      <c r="A122" s="300">
        <v>113</v>
      </c>
      <c r="B122" s="276" t="s">
        <v>262</v>
      </c>
      <c r="C122" s="276">
        <v>2041</v>
      </c>
      <c r="D122" s="278">
        <v>2064.3333333333335</v>
      </c>
      <c r="E122" s="278">
        <v>1983.666666666667</v>
      </c>
      <c r="F122" s="278">
        <v>1926.3333333333335</v>
      </c>
      <c r="G122" s="278">
        <v>1845.666666666667</v>
      </c>
      <c r="H122" s="278">
        <v>2121.666666666667</v>
      </c>
      <c r="I122" s="278">
        <v>2202.3333333333339</v>
      </c>
      <c r="J122" s="278">
        <v>2259.666666666667</v>
      </c>
      <c r="K122" s="276">
        <v>2145</v>
      </c>
      <c r="L122" s="276">
        <v>2007</v>
      </c>
      <c r="M122" s="276">
        <v>17.02955</v>
      </c>
    </row>
    <row r="123" spans="1:13">
      <c r="A123" s="300">
        <v>114</v>
      </c>
      <c r="B123" s="276" t="s">
        <v>2931</v>
      </c>
      <c r="C123" s="276">
        <v>1371.25</v>
      </c>
      <c r="D123" s="278">
        <v>1373.75</v>
      </c>
      <c r="E123" s="278">
        <v>1340.5</v>
      </c>
      <c r="F123" s="278">
        <v>1309.75</v>
      </c>
      <c r="G123" s="278">
        <v>1276.5</v>
      </c>
      <c r="H123" s="278">
        <v>1404.5</v>
      </c>
      <c r="I123" s="278">
        <v>1437.75</v>
      </c>
      <c r="J123" s="278">
        <v>1468.5</v>
      </c>
      <c r="K123" s="276">
        <v>1407</v>
      </c>
      <c r="L123" s="276">
        <v>1343</v>
      </c>
      <c r="M123" s="276">
        <v>6.1189600000000004</v>
      </c>
    </row>
    <row r="124" spans="1:13">
      <c r="A124" s="300">
        <v>115</v>
      </c>
      <c r="B124" s="276" t="s">
        <v>128</v>
      </c>
      <c r="C124" s="276">
        <v>185.3</v>
      </c>
      <c r="D124" s="278">
        <v>183.26666666666668</v>
      </c>
      <c r="E124" s="278">
        <v>180.63333333333335</v>
      </c>
      <c r="F124" s="278">
        <v>175.96666666666667</v>
      </c>
      <c r="G124" s="278">
        <v>173.33333333333334</v>
      </c>
      <c r="H124" s="278">
        <v>187.93333333333337</v>
      </c>
      <c r="I124" s="278">
        <v>190.56666666666669</v>
      </c>
      <c r="J124" s="278">
        <v>195.23333333333338</v>
      </c>
      <c r="K124" s="276">
        <v>185.9</v>
      </c>
      <c r="L124" s="276">
        <v>178.6</v>
      </c>
      <c r="M124" s="276">
        <v>633.18643999999995</v>
      </c>
    </row>
    <row r="125" spans="1:13">
      <c r="A125" s="300">
        <v>116</v>
      </c>
      <c r="B125" s="276" t="s">
        <v>129</v>
      </c>
      <c r="C125" s="276">
        <v>219.15</v>
      </c>
      <c r="D125" s="278">
        <v>217.25</v>
      </c>
      <c r="E125" s="278">
        <v>214.5</v>
      </c>
      <c r="F125" s="278">
        <v>209.85</v>
      </c>
      <c r="G125" s="278">
        <v>207.1</v>
      </c>
      <c r="H125" s="278">
        <v>221.9</v>
      </c>
      <c r="I125" s="278">
        <v>224.65</v>
      </c>
      <c r="J125" s="278">
        <v>229.3</v>
      </c>
      <c r="K125" s="276">
        <v>220</v>
      </c>
      <c r="L125" s="276">
        <v>212.6</v>
      </c>
      <c r="M125" s="276">
        <v>83.164439999999999</v>
      </c>
    </row>
    <row r="126" spans="1:13">
      <c r="A126" s="300">
        <v>117</v>
      </c>
      <c r="B126" s="276" t="s">
        <v>263</v>
      </c>
      <c r="C126" s="276">
        <v>59.9</v>
      </c>
      <c r="D126" s="278">
        <v>59.9</v>
      </c>
      <c r="E126" s="278">
        <v>59.15</v>
      </c>
      <c r="F126" s="278">
        <v>58.4</v>
      </c>
      <c r="G126" s="278">
        <v>57.65</v>
      </c>
      <c r="H126" s="278">
        <v>60.65</v>
      </c>
      <c r="I126" s="278">
        <v>61.4</v>
      </c>
      <c r="J126" s="278">
        <v>62.15</v>
      </c>
      <c r="K126" s="276">
        <v>60.65</v>
      </c>
      <c r="L126" s="276">
        <v>59.15</v>
      </c>
      <c r="M126" s="276">
        <v>7.6691099999999999</v>
      </c>
    </row>
    <row r="127" spans="1:13">
      <c r="A127" s="300">
        <v>118</v>
      </c>
      <c r="B127" s="276" t="s">
        <v>130</v>
      </c>
      <c r="C127" s="276">
        <v>342.75</v>
      </c>
      <c r="D127" s="278">
        <v>339.83333333333331</v>
      </c>
      <c r="E127" s="278">
        <v>334.91666666666663</v>
      </c>
      <c r="F127" s="278">
        <v>327.08333333333331</v>
      </c>
      <c r="G127" s="278">
        <v>322.16666666666663</v>
      </c>
      <c r="H127" s="278">
        <v>347.66666666666663</v>
      </c>
      <c r="I127" s="278">
        <v>352.58333333333326</v>
      </c>
      <c r="J127" s="278">
        <v>360.41666666666663</v>
      </c>
      <c r="K127" s="276">
        <v>344.75</v>
      </c>
      <c r="L127" s="276">
        <v>332</v>
      </c>
      <c r="M127" s="276">
        <v>92.118679999999998</v>
      </c>
    </row>
    <row r="128" spans="1:13">
      <c r="A128" s="300">
        <v>119</v>
      </c>
      <c r="B128" s="276" t="s">
        <v>264</v>
      </c>
      <c r="C128" s="276">
        <v>688.85</v>
      </c>
      <c r="D128" s="278">
        <v>688.61666666666667</v>
      </c>
      <c r="E128" s="278">
        <v>681.48333333333335</v>
      </c>
      <c r="F128" s="278">
        <v>674.11666666666667</v>
      </c>
      <c r="G128" s="278">
        <v>666.98333333333335</v>
      </c>
      <c r="H128" s="278">
        <v>695.98333333333335</v>
      </c>
      <c r="I128" s="278">
        <v>703.11666666666679</v>
      </c>
      <c r="J128" s="278">
        <v>710.48333333333335</v>
      </c>
      <c r="K128" s="276">
        <v>695.75</v>
      </c>
      <c r="L128" s="276">
        <v>681.25</v>
      </c>
      <c r="M128" s="276">
        <v>1.57796</v>
      </c>
    </row>
    <row r="129" spans="1:13">
      <c r="A129" s="300">
        <v>120</v>
      </c>
      <c r="B129" s="276" t="s">
        <v>131</v>
      </c>
      <c r="C129" s="276">
        <v>2327.75</v>
      </c>
      <c r="D129" s="278">
        <v>2297.5499999999997</v>
      </c>
      <c r="E129" s="278">
        <v>2255.1999999999994</v>
      </c>
      <c r="F129" s="278">
        <v>2182.6499999999996</v>
      </c>
      <c r="G129" s="278">
        <v>2140.2999999999993</v>
      </c>
      <c r="H129" s="278">
        <v>2370.0999999999995</v>
      </c>
      <c r="I129" s="278">
        <v>2412.4499999999998</v>
      </c>
      <c r="J129" s="278">
        <v>2484.9999999999995</v>
      </c>
      <c r="K129" s="276">
        <v>2339.9</v>
      </c>
      <c r="L129" s="276">
        <v>2225</v>
      </c>
      <c r="M129" s="276">
        <v>10.970739999999999</v>
      </c>
    </row>
    <row r="130" spans="1:13">
      <c r="A130" s="300">
        <v>121</v>
      </c>
      <c r="B130" s="276" t="s">
        <v>133</v>
      </c>
      <c r="C130" s="276">
        <v>1807.85</v>
      </c>
      <c r="D130" s="278">
        <v>1795.4333333333334</v>
      </c>
      <c r="E130" s="278">
        <v>1772.4166666666667</v>
      </c>
      <c r="F130" s="278">
        <v>1736.9833333333333</v>
      </c>
      <c r="G130" s="278">
        <v>1713.9666666666667</v>
      </c>
      <c r="H130" s="278">
        <v>1830.8666666666668</v>
      </c>
      <c r="I130" s="278">
        <v>1853.8833333333332</v>
      </c>
      <c r="J130" s="278">
        <v>1889.3166666666668</v>
      </c>
      <c r="K130" s="276">
        <v>1818.45</v>
      </c>
      <c r="L130" s="276">
        <v>1760</v>
      </c>
      <c r="M130" s="276">
        <v>105.34339</v>
      </c>
    </row>
    <row r="131" spans="1:13">
      <c r="A131" s="300">
        <v>122</v>
      </c>
      <c r="B131" s="276" t="s">
        <v>134</v>
      </c>
      <c r="C131" s="276">
        <v>68.7</v>
      </c>
      <c r="D131" s="278">
        <v>69.233333333333334</v>
      </c>
      <c r="E131" s="278">
        <v>67.466666666666669</v>
      </c>
      <c r="F131" s="278">
        <v>66.233333333333334</v>
      </c>
      <c r="G131" s="278">
        <v>64.466666666666669</v>
      </c>
      <c r="H131" s="278">
        <v>70.466666666666669</v>
      </c>
      <c r="I131" s="278">
        <v>72.233333333333348</v>
      </c>
      <c r="J131" s="278">
        <v>73.466666666666669</v>
      </c>
      <c r="K131" s="276">
        <v>71</v>
      </c>
      <c r="L131" s="276">
        <v>68</v>
      </c>
      <c r="M131" s="276">
        <v>177.65899999999999</v>
      </c>
    </row>
    <row r="132" spans="1:13">
      <c r="A132" s="300">
        <v>123</v>
      </c>
      <c r="B132" s="276" t="s">
        <v>358</v>
      </c>
      <c r="C132" s="276">
        <v>2156.1</v>
      </c>
      <c r="D132" s="278">
        <v>2164.4666666666667</v>
      </c>
      <c r="E132" s="278">
        <v>2123.6833333333334</v>
      </c>
      <c r="F132" s="278">
        <v>2091.2666666666669</v>
      </c>
      <c r="G132" s="278">
        <v>2050.4833333333336</v>
      </c>
      <c r="H132" s="278">
        <v>2196.8833333333332</v>
      </c>
      <c r="I132" s="278">
        <v>2237.666666666667</v>
      </c>
      <c r="J132" s="278">
        <v>2270.083333333333</v>
      </c>
      <c r="K132" s="276">
        <v>2205.25</v>
      </c>
      <c r="L132" s="276">
        <v>2132.0500000000002</v>
      </c>
      <c r="M132" s="276">
        <v>1.0024599999999999</v>
      </c>
    </row>
    <row r="133" spans="1:13">
      <c r="A133" s="300">
        <v>124</v>
      </c>
      <c r="B133" s="276" t="s">
        <v>135</v>
      </c>
      <c r="C133" s="276">
        <v>323.75</v>
      </c>
      <c r="D133" s="278">
        <v>321.84999999999997</v>
      </c>
      <c r="E133" s="278">
        <v>316.89999999999992</v>
      </c>
      <c r="F133" s="278">
        <v>310.04999999999995</v>
      </c>
      <c r="G133" s="278">
        <v>305.09999999999991</v>
      </c>
      <c r="H133" s="278">
        <v>328.69999999999993</v>
      </c>
      <c r="I133" s="278">
        <v>333.65</v>
      </c>
      <c r="J133" s="278">
        <v>340.49999999999994</v>
      </c>
      <c r="K133" s="276">
        <v>326.8</v>
      </c>
      <c r="L133" s="276">
        <v>315</v>
      </c>
      <c r="M133" s="276">
        <v>131.44657000000001</v>
      </c>
    </row>
    <row r="134" spans="1:13">
      <c r="A134" s="300">
        <v>125</v>
      </c>
      <c r="B134" s="276" t="s">
        <v>136</v>
      </c>
      <c r="C134" s="276">
        <v>1059.45</v>
      </c>
      <c r="D134" s="278">
        <v>1047.8333333333333</v>
      </c>
      <c r="E134" s="278">
        <v>1032.8666666666666</v>
      </c>
      <c r="F134" s="278">
        <v>1006.2833333333333</v>
      </c>
      <c r="G134" s="278">
        <v>991.31666666666661</v>
      </c>
      <c r="H134" s="278">
        <v>1074.4166666666665</v>
      </c>
      <c r="I134" s="278">
        <v>1089.3833333333332</v>
      </c>
      <c r="J134" s="278">
        <v>1115.9666666666665</v>
      </c>
      <c r="K134" s="276">
        <v>1062.8</v>
      </c>
      <c r="L134" s="276">
        <v>1021.25</v>
      </c>
      <c r="M134" s="276">
        <v>102.54627000000001</v>
      </c>
    </row>
    <row r="135" spans="1:13">
      <c r="A135" s="300">
        <v>126</v>
      </c>
      <c r="B135" s="276" t="s">
        <v>266</v>
      </c>
      <c r="C135" s="276">
        <v>2980.05</v>
      </c>
      <c r="D135" s="278">
        <v>2995.0166666666664</v>
      </c>
      <c r="E135" s="278">
        <v>2885.0333333333328</v>
      </c>
      <c r="F135" s="278">
        <v>2790.0166666666664</v>
      </c>
      <c r="G135" s="278">
        <v>2680.0333333333328</v>
      </c>
      <c r="H135" s="278">
        <v>3090.0333333333328</v>
      </c>
      <c r="I135" s="278">
        <v>3200.0166666666664</v>
      </c>
      <c r="J135" s="278">
        <v>3295.0333333333328</v>
      </c>
      <c r="K135" s="276">
        <v>3105</v>
      </c>
      <c r="L135" s="276">
        <v>2900</v>
      </c>
      <c r="M135" s="276">
        <v>6.7016900000000001</v>
      </c>
    </row>
    <row r="136" spans="1:13">
      <c r="A136" s="300">
        <v>127</v>
      </c>
      <c r="B136" s="276" t="s">
        <v>265</v>
      </c>
      <c r="C136" s="276">
        <v>1651.65</v>
      </c>
      <c r="D136" s="278">
        <v>1661.2</v>
      </c>
      <c r="E136" s="278">
        <v>1617.5</v>
      </c>
      <c r="F136" s="278">
        <v>1583.35</v>
      </c>
      <c r="G136" s="278">
        <v>1539.6499999999999</v>
      </c>
      <c r="H136" s="278">
        <v>1695.3500000000001</v>
      </c>
      <c r="I136" s="278">
        <v>1739.0500000000004</v>
      </c>
      <c r="J136" s="278">
        <v>1773.2000000000003</v>
      </c>
      <c r="K136" s="276">
        <v>1704.9</v>
      </c>
      <c r="L136" s="276">
        <v>1627.05</v>
      </c>
      <c r="M136" s="276">
        <v>1.3026500000000001</v>
      </c>
    </row>
    <row r="137" spans="1:13">
      <c r="A137" s="300">
        <v>128</v>
      </c>
      <c r="B137" s="276" t="s">
        <v>137</v>
      </c>
      <c r="C137" s="276">
        <v>911.1</v>
      </c>
      <c r="D137" s="278">
        <v>896.5</v>
      </c>
      <c r="E137" s="278">
        <v>879.6</v>
      </c>
      <c r="F137" s="278">
        <v>848.1</v>
      </c>
      <c r="G137" s="278">
        <v>831.2</v>
      </c>
      <c r="H137" s="278">
        <v>928</v>
      </c>
      <c r="I137" s="278">
        <v>944.90000000000009</v>
      </c>
      <c r="J137" s="278">
        <v>976.4</v>
      </c>
      <c r="K137" s="276">
        <v>913.4</v>
      </c>
      <c r="L137" s="276">
        <v>865</v>
      </c>
      <c r="M137" s="276">
        <v>75.484120000000004</v>
      </c>
    </row>
    <row r="138" spans="1:13">
      <c r="A138" s="300">
        <v>129</v>
      </c>
      <c r="B138" s="276" t="s">
        <v>138</v>
      </c>
      <c r="C138" s="276">
        <v>633.20000000000005</v>
      </c>
      <c r="D138" s="278">
        <v>633.30000000000007</v>
      </c>
      <c r="E138" s="278">
        <v>622.05000000000018</v>
      </c>
      <c r="F138" s="278">
        <v>610.90000000000009</v>
      </c>
      <c r="G138" s="278">
        <v>599.6500000000002</v>
      </c>
      <c r="H138" s="278">
        <v>644.45000000000016</v>
      </c>
      <c r="I138" s="278">
        <v>655.69999999999993</v>
      </c>
      <c r="J138" s="278">
        <v>666.85000000000014</v>
      </c>
      <c r="K138" s="276">
        <v>644.54999999999995</v>
      </c>
      <c r="L138" s="276">
        <v>622.15</v>
      </c>
      <c r="M138" s="276">
        <v>75.615269999999995</v>
      </c>
    </row>
    <row r="139" spans="1:13">
      <c r="A139" s="300">
        <v>130</v>
      </c>
      <c r="B139" s="276" t="s">
        <v>139</v>
      </c>
      <c r="C139" s="276">
        <v>142.94999999999999</v>
      </c>
      <c r="D139" s="278">
        <v>145.21666666666667</v>
      </c>
      <c r="E139" s="278">
        <v>138.63333333333333</v>
      </c>
      <c r="F139" s="278">
        <v>134.31666666666666</v>
      </c>
      <c r="G139" s="278">
        <v>127.73333333333332</v>
      </c>
      <c r="H139" s="278">
        <v>149.53333333333333</v>
      </c>
      <c r="I139" s="278">
        <v>156.11666666666665</v>
      </c>
      <c r="J139" s="278">
        <v>160.43333333333334</v>
      </c>
      <c r="K139" s="276">
        <v>151.80000000000001</v>
      </c>
      <c r="L139" s="276">
        <v>140.9</v>
      </c>
      <c r="M139" s="276">
        <v>151.28783999999999</v>
      </c>
    </row>
    <row r="140" spans="1:13">
      <c r="A140" s="300">
        <v>131</v>
      </c>
      <c r="B140" s="276" t="s">
        <v>140</v>
      </c>
      <c r="C140" s="276">
        <v>158.5</v>
      </c>
      <c r="D140" s="278">
        <v>158.03333333333333</v>
      </c>
      <c r="E140" s="278">
        <v>155.81666666666666</v>
      </c>
      <c r="F140" s="278">
        <v>153.13333333333333</v>
      </c>
      <c r="G140" s="278">
        <v>150.91666666666666</v>
      </c>
      <c r="H140" s="278">
        <v>160.71666666666667</v>
      </c>
      <c r="I140" s="278">
        <v>162.93333333333331</v>
      </c>
      <c r="J140" s="278">
        <v>165.61666666666667</v>
      </c>
      <c r="K140" s="276">
        <v>160.25</v>
      </c>
      <c r="L140" s="276">
        <v>155.35</v>
      </c>
      <c r="M140" s="276">
        <v>93.530209999999997</v>
      </c>
    </row>
    <row r="141" spans="1:13">
      <c r="A141" s="300">
        <v>132</v>
      </c>
      <c r="B141" s="276" t="s">
        <v>141</v>
      </c>
      <c r="C141" s="276">
        <v>375.5</v>
      </c>
      <c r="D141" s="278">
        <v>372.15000000000003</v>
      </c>
      <c r="E141" s="278">
        <v>367.65000000000009</v>
      </c>
      <c r="F141" s="278">
        <v>359.80000000000007</v>
      </c>
      <c r="G141" s="278">
        <v>355.30000000000013</v>
      </c>
      <c r="H141" s="278">
        <v>380.00000000000006</v>
      </c>
      <c r="I141" s="278">
        <v>384.49999999999994</v>
      </c>
      <c r="J141" s="278">
        <v>392.35</v>
      </c>
      <c r="K141" s="276">
        <v>376.65</v>
      </c>
      <c r="L141" s="276">
        <v>364.3</v>
      </c>
      <c r="M141" s="276">
        <v>32.681019999999997</v>
      </c>
    </row>
    <row r="142" spans="1:13">
      <c r="A142" s="300">
        <v>133</v>
      </c>
      <c r="B142" s="276" t="s">
        <v>142</v>
      </c>
      <c r="C142" s="276">
        <v>6857.35</v>
      </c>
      <c r="D142" s="278">
        <v>6838.1500000000005</v>
      </c>
      <c r="E142" s="278">
        <v>6772.3000000000011</v>
      </c>
      <c r="F142" s="278">
        <v>6687.2500000000009</v>
      </c>
      <c r="G142" s="278">
        <v>6621.4000000000015</v>
      </c>
      <c r="H142" s="278">
        <v>6923.2000000000007</v>
      </c>
      <c r="I142" s="278">
        <v>6989.0500000000011</v>
      </c>
      <c r="J142" s="278">
        <v>7074.1</v>
      </c>
      <c r="K142" s="276">
        <v>6904</v>
      </c>
      <c r="L142" s="276">
        <v>6753.1</v>
      </c>
      <c r="M142" s="276">
        <v>14.819179999999999</v>
      </c>
    </row>
    <row r="143" spans="1:13">
      <c r="A143" s="300">
        <v>134</v>
      </c>
      <c r="B143" s="276" t="s">
        <v>143</v>
      </c>
      <c r="C143" s="276">
        <v>569.04999999999995</v>
      </c>
      <c r="D143" s="278">
        <v>564.68333333333328</v>
      </c>
      <c r="E143" s="278">
        <v>557.96666666666658</v>
      </c>
      <c r="F143" s="278">
        <v>546.88333333333333</v>
      </c>
      <c r="G143" s="278">
        <v>540.16666666666663</v>
      </c>
      <c r="H143" s="278">
        <v>575.76666666666654</v>
      </c>
      <c r="I143" s="278">
        <v>582.48333333333323</v>
      </c>
      <c r="J143" s="278">
        <v>593.56666666666649</v>
      </c>
      <c r="K143" s="276">
        <v>571.4</v>
      </c>
      <c r="L143" s="276">
        <v>553.6</v>
      </c>
      <c r="M143" s="276">
        <v>36.455240000000003</v>
      </c>
    </row>
    <row r="144" spans="1:13">
      <c r="A144" s="300">
        <v>135</v>
      </c>
      <c r="B144" s="276" t="s">
        <v>144</v>
      </c>
      <c r="C144" s="276">
        <v>612.9</v>
      </c>
      <c r="D144" s="278">
        <v>611.5</v>
      </c>
      <c r="E144" s="278">
        <v>605.9</v>
      </c>
      <c r="F144" s="278">
        <v>598.9</v>
      </c>
      <c r="G144" s="278">
        <v>593.29999999999995</v>
      </c>
      <c r="H144" s="278">
        <v>618.5</v>
      </c>
      <c r="I144" s="278">
        <v>624.09999999999991</v>
      </c>
      <c r="J144" s="278">
        <v>631.1</v>
      </c>
      <c r="K144" s="276">
        <v>617.1</v>
      </c>
      <c r="L144" s="276">
        <v>604.5</v>
      </c>
      <c r="M144" s="276">
        <v>10.5344</v>
      </c>
    </row>
    <row r="145" spans="1:13">
      <c r="A145" s="300">
        <v>136</v>
      </c>
      <c r="B145" s="276" t="s">
        <v>145</v>
      </c>
      <c r="C145" s="276">
        <v>872.35</v>
      </c>
      <c r="D145" s="278">
        <v>867.63333333333333</v>
      </c>
      <c r="E145" s="278">
        <v>860.7166666666667</v>
      </c>
      <c r="F145" s="278">
        <v>849.08333333333337</v>
      </c>
      <c r="G145" s="278">
        <v>842.16666666666674</v>
      </c>
      <c r="H145" s="278">
        <v>879.26666666666665</v>
      </c>
      <c r="I145" s="278">
        <v>886.18333333333339</v>
      </c>
      <c r="J145" s="278">
        <v>897.81666666666661</v>
      </c>
      <c r="K145" s="276">
        <v>874.55</v>
      </c>
      <c r="L145" s="276">
        <v>856</v>
      </c>
      <c r="M145" s="276">
        <v>10.28912</v>
      </c>
    </row>
    <row r="146" spans="1:13">
      <c r="A146" s="300">
        <v>137</v>
      </c>
      <c r="B146" s="276" t="s">
        <v>146</v>
      </c>
      <c r="C146" s="276">
        <v>1329.65</v>
      </c>
      <c r="D146" s="278">
        <v>1318.5666666666666</v>
      </c>
      <c r="E146" s="278">
        <v>1304.1333333333332</v>
      </c>
      <c r="F146" s="278">
        <v>1278.6166666666666</v>
      </c>
      <c r="G146" s="278">
        <v>1264.1833333333332</v>
      </c>
      <c r="H146" s="278">
        <v>1344.0833333333333</v>
      </c>
      <c r="I146" s="278">
        <v>1358.5166666666667</v>
      </c>
      <c r="J146" s="278">
        <v>1384.0333333333333</v>
      </c>
      <c r="K146" s="276">
        <v>1333</v>
      </c>
      <c r="L146" s="276">
        <v>1293.05</v>
      </c>
      <c r="M146" s="276">
        <v>12.73141</v>
      </c>
    </row>
    <row r="147" spans="1:13">
      <c r="A147" s="300">
        <v>138</v>
      </c>
      <c r="B147" s="276" t="s">
        <v>147</v>
      </c>
      <c r="C147" s="276">
        <v>131.4</v>
      </c>
      <c r="D147" s="278">
        <v>130.23333333333335</v>
      </c>
      <c r="E147" s="278">
        <v>128.06666666666669</v>
      </c>
      <c r="F147" s="278">
        <v>124.73333333333335</v>
      </c>
      <c r="G147" s="278">
        <v>122.56666666666669</v>
      </c>
      <c r="H147" s="278">
        <v>133.56666666666669</v>
      </c>
      <c r="I147" s="278">
        <v>135.73333333333332</v>
      </c>
      <c r="J147" s="278">
        <v>139.06666666666669</v>
      </c>
      <c r="K147" s="276">
        <v>132.4</v>
      </c>
      <c r="L147" s="276">
        <v>126.9</v>
      </c>
      <c r="M147" s="276">
        <v>263.08307000000002</v>
      </c>
    </row>
    <row r="148" spans="1:13">
      <c r="A148" s="300">
        <v>139</v>
      </c>
      <c r="B148" s="276" t="s">
        <v>268</v>
      </c>
      <c r="C148" s="276">
        <v>1310.0999999999999</v>
      </c>
      <c r="D148" s="278">
        <v>1311.3500000000001</v>
      </c>
      <c r="E148" s="278">
        <v>1298.7500000000002</v>
      </c>
      <c r="F148" s="278">
        <v>1287.4000000000001</v>
      </c>
      <c r="G148" s="278">
        <v>1274.8000000000002</v>
      </c>
      <c r="H148" s="278">
        <v>1322.7000000000003</v>
      </c>
      <c r="I148" s="278">
        <v>1335.3000000000002</v>
      </c>
      <c r="J148" s="278">
        <v>1346.6500000000003</v>
      </c>
      <c r="K148" s="276">
        <v>1323.95</v>
      </c>
      <c r="L148" s="276">
        <v>1300</v>
      </c>
      <c r="M148" s="276">
        <v>2.5432199999999998</v>
      </c>
    </row>
    <row r="149" spans="1:13">
      <c r="A149" s="300">
        <v>140</v>
      </c>
      <c r="B149" s="276" t="s">
        <v>148</v>
      </c>
      <c r="C149" s="276">
        <v>68589.149999999994</v>
      </c>
      <c r="D149" s="278">
        <v>68999.433333333334</v>
      </c>
      <c r="E149" s="278">
        <v>67508.866666666669</v>
      </c>
      <c r="F149" s="278">
        <v>66428.583333333328</v>
      </c>
      <c r="G149" s="278">
        <v>64938.016666666663</v>
      </c>
      <c r="H149" s="278">
        <v>70079.716666666674</v>
      </c>
      <c r="I149" s="278">
        <v>71570.283333333355</v>
      </c>
      <c r="J149" s="278">
        <v>72650.56666666668</v>
      </c>
      <c r="K149" s="276">
        <v>70490</v>
      </c>
      <c r="L149" s="276">
        <v>67919.149999999994</v>
      </c>
      <c r="M149" s="276">
        <v>0.43328</v>
      </c>
    </row>
    <row r="150" spans="1:13">
      <c r="A150" s="300">
        <v>141</v>
      </c>
      <c r="B150" s="276" t="s">
        <v>267</v>
      </c>
      <c r="C150" s="276">
        <v>27.85</v>
      </c>
      <c r="D150" s="278">
        <v>27.95</v>
      </c>
      <c r="E150" s="278">
        <v>27.5</v>
      </c>
      <c r="F150" s="278">
        <v>27.150000000000002</v>
      </c>
      <c r="G150" s="278">
        <v>26.700000000000003</v>
      </c>
      <c r="H150" s="278">
        <v>28.299999999999997</v>
      </c>
      <c r="I150" s="278">
        <v>28.749999999999993</v>
      </c>
      <c r="J150" s="278">
        <v>29.099999999999994</v>
      </c>
      <c r="K150" s="276">
        <v>28.4</v>
      </c>
      <c r="L150" s="276">
        <v>27.6</v>
      </c>
      <c r="M150" s="276">
        <v>12.491070000000001</v>
      </c>
    </row>
    <row r="151" spans="1:13">
      <c r="A151" s="300">
        <v>142</v>
      </c>
      <c r="B151" s="276" t="s">
        <v>149</v>
      </c>
      <c r="C151" s="276">
        <v>1166.6500000000001</v>
      </c>
      <c r="D151" s="278">
        <v>1174.1833333333334</v>
      </c>
      <c r="E151" s="278">
        <v>1133.4666666666667</v>
      </c>
      <c r="F151" s="278">
        <v>1100.2833333333333</v>
      </c>
      <c r="G151" s="278">
        <v>1059.5666666666666</v>
      </c>
      <c r="H151" s="278">
        <v>1207.3666666666668</v>
      </c>
      <c r="I151" s="278">
        <v>1248.0833333333335</v>
      </c>
      <c r="J151" s="278">
        <v>1281.2666666666669</v>
      </c>
      <c r="K151" s="276">
        <v>1214.9000000000001</v>
      </c>
      <c r="L151" s="276">
        <v>1141</v>
      </c>
      <c r="M151" s="276">
        <v>43.203180000000003</v>
      </c>
    </row>
    <row r="152" spans="1:13">
      <c r="A152" s="300">
        <v>143</v>
      </c>
      <c r="B152" s="276" t="s">
        <v>3161</v>
      </c>
      <c r="C152" s="276">
        <v>285.10000000000002</v>
      </c>
      <c r="D152" s="278">
        <v>284.78333333333336</v>
      </c>
      <c r="E152" s="278">
        <v>282.56666666666672</v>
      </c>
      <c r="F152" s="278">
        <v>280.03333333333336</v>
      </c>
      <c r="G152" s="278">
        <v>277.81666666666672</v>
      </c>
      <c r="H152" s="278">
        <v>287.31666666666672</v>
      </c>
      <c r="I152" s="278">
        <v>289.5333333333333</v>
      </c>
      <c r="J152" s="278">
        <v>292.06666666666672</v>
      </c>
      <c r="K152" s="276">
        <v>287</v>
      </c>
      <c r="L152" s="276">
        <v>282.25</v>
      </c>
      <c r="M152" s="276">
        <v>3.1078100000000002</v>
      </c>
    </row>
    <row r="153" spans="1:13">
      <c r="A153" s="300">
        <v>144</v>
      </c>
      <c r="B153" s="276" t="s">
        <v>269</v>
      </c>
      <c r="C153" s="276">
        <v>899.95</v>
      </c>
      <c r="D153" s="278">
        <v>892.23333333333323</v>
      </c>
      <c r="E153" s="278">
        <v>879.71666666666647</v>
      </c>
      <c r="F153" s="278">
        <v>859.48333333333323</v>
      </c>
      <c r="G153" s="278">
        <v>846.96666666666647</v>
      </c>
      <c r="H153" s="278">
        <v>912.46666666666647</v>
      </c>
      <c r="I153" s="278">
        <v>924.98333333333312</v>
      </c>
      <c r="J153" s="278">
        <v>945.21666666666647</v>
      </c>
      <c r="K153" s="276">
        <v>904.75</v>
      </c>
      <c r="L153" s="276">
        <v>872</v>
      </c>
      <c r="M153" s="276">
        <v>3.5802299999999998</v>
      </c>
    </row>
    <row r="154" spans="1:13">
      <c r="A154" s="300">
        <v>145</v>
      </c>
      <c r="B154" s="276" t="s">
        <v>150</v>
      </c>
      <c r="C154" s="276">
        <v>34.25</v>
      </c>
      <c r="D154" s="278">
        <v>33.983333333333334</v>
      </c>
      <c r="E154" s="278">
        <v>33.466666666666669</v>
      </c>
      <c r="F154" s="278">
        <v>32.683333333333337</v>
      </c>
      <c r="G154" s="278">
        <v>32.166666666666671</v>
      </c>
      <c r="H154" s="278">
        <v>34.766666666666666</v>
      </c>
      <c r="I154" s="278">
        <v>35.283333333333331</v>
      </c>
      <c r="J154" s="278">
        <v>36.066666666666663</v>
      </c>
      <c r="K154" s="276">
        <v>34.5</v>
      </c>
      <c r="L154" s="276">
        <v>33.200000000000003</v>
      </c>
      <c r="M154" s="276">
        <v>94.464929999999995</v>
      </c>
    </row>
    <row r="155" spans="1:13">
      <c r="A155" s="300">
        <v>146</v>
      </c>
      <c r="B155" s="276" t="s">
        <v>261</v>
      </c>
      <c r="C155" s="276">
        <v>3544.25</v>
      </c>
      <c r="D155" s="278">
        <v>3527.7999999999997</v>
      </c>
      <c r="E155" s="278">
        <v>3466.6499999999996</v>
      </c>
      <c r="F155" s="278">
        <v>3389.0499999999997</v>
      </c>
      <c r="G155" s="278">
        <v>3327.8999999999996</v>
      </c>
      <c r="H155" s="278">
        <v>3605.3999999999996</v>
      </c>
      <c r="I155" s="278">
        <v>3666.55</v>
      </c>
      <c r="J155" s="278">
        <v>3744.1499999999996</v>
      </c>
      <c r="K155" s="276">
        <v>3588.95</v>
      </c>
      <c r="L155" s="276">
        <v>3450.2</v>
      </c>
      <c r="M155" s="276">
        <v>7.7398100000000003</v>
      </c>
    </row>
    <row r="156" spans="1:13">
      <c r="A156" s="300">
        <v>147</v>
      </c>
      <c r="B156" s="276" t="s">
        <v>153</v>
      </c>
      <c r="C156" s="276">
        <v>16697.599999999999</v>
      </c>
      <c r="D156" s="278">
        <v>16666.883333333331</v>
      </c>
      <c r="E156" s="278">
        <v>16505.716666666664</v>
      </c>
      <c r="F156" s="278">
        <v>16313.833333333332</v>
      </c>
      <c r="G156" s="278">
        <v>16152.666666666664</v>
      </c>
      <c r="H156" s="278">
        <v>16858.766666666663</v>
      </c>
      <c r="I156" s="278">
        <v>17019.933333333334</v>
      </c>
      <c r="J156" s="278">
        <v>17211.816666666662</v>
      </c>
      <c r="K156" s="276">
        <v>16828.05</v>
      </c>
      <c r="L156" s="276">
        <v>16475</v>
      </c>
      <c r="M156" s="276">
        <v>2.4831099999999999</v>
      </c>
    </row>
    <row r="157" spans="1:13">
      <c r="A157" s="300">
        <v>148</v>
      </c>
      <c r="B157" s="276" t="s">
        <v>270</v>
      </c>
      <c r="C157" s="276">
        <v>21</v>
      </c>
      <c r="D157" s="278">
        <v>21.05</v>
      </c>
      <c r="E157" s="278">
        <v>20.85</v>
      </c>
      <c r="F157" s="278">
        <v>20.7</v>
      </c>
      <c r="G157" s="278">
        <v>20.5</v>
      </c>
      <c r="H157" s="278">
        <v>21.200000000000003</v>
      </c>
      <c r="I157" s="278">
        <v>21.4</v>
      </c>
      <c r="J157" s="278">
        <v>21.550000000000004</v>
      </c>
      <c r="K157" s="276">
        <v>21.25</v>
      </c>
      <c r="L157" s="276">
        <v>20.9</v>
      </c>
      <c r="M157" s="276">
        <v>25.911359999999998</v>
      </c>
    </row>
    <row r="158" spans="1:13">
      <c r="A158" s="300">
        <v>149</v>
      </c>
      <c r="B158" s="276" t="s">
        <v>155</v>
      </c>
      <c r="C158" s="276">
        <v>90.75</v>
      </c>
      <c r="D158" s="278">
        <v>90.466666666666654</v>
      </c>
      <c r="E158" s="278">
        <v>88.483333333333306</v>
      </c>
      <c r="F158" s="278">
        <v>86.216666666666654</v>
      </c>
      <c r="G158" s="278">
        <v>84.233333333333306</v>
      </c>
      <c r="H158" s="278">
        <v>92.733333333333306</v>
      </c>
      <c r="I158" s="278">
        <v>94.716666666666654</v>
      </c>
      <c r="J158" s="278">
        <v>96.983333333333306</v>
      </c>
      <c r="K158" s="276">
        <v>92.45</v>
      </c>
      <c r="L158" s="276">
        <v>88.2</v>
      </c>
      <c r="M158" s="276">
        <v>229.03317000000001</v>
      </c>
    </row>
    <row r="159" spans="1:13">
      <c r="A159" s="300">
        <v>150</v>
      </c>
      <c r="B159" s="276" t="s">
        <v>156</v>
      </c>
      <c r="C159" s="276">
        <v>92.9</v>
      </c>
      <c r="D159" s="278">
        <v>92.7</v>
      </c>
      <c r="E159" s="278">
        <v>91.9</v>
      </c>
      <c r="F159" s="278">
        <v>90.9</v>
      </c>
      <c r="G159" s="278">
        <v>90.100000000000009</v>
      </c>
      <c r="H159" s="278">
        <v>93.7</v>
      </c>
      <c r="I159" s="278">
        <v>94.499999999999986</v>
      </c>
      <c r="J159" s="278">
        <v>95.5</v>
      </c>
      <c r="K159" s="276">
        <v>93.5</v>
      </c>
      <c r="L159" s="276">
        <v>91.7</v>
      </c>
      <c r="M159" s="276">
        <v>518.01855</v>
      </c>
    </row>
    <row r="160" spans="1:13">
      <c r="A160" s="300">
        <v>151</v>
      </c>
      <c r="B160" s="276" t="s">
        <v>271</v>
      </c>
      <c r="C160" s="276">
        <v>429.45</v>
      </c>
      <c r="D160" s="278">
        <v>432.98333333333335</v>
      </c>
      <c r="E160" s="278">
        <v>421.9666666666667</v>
      </c>
      <c r="F160" s="278">
        <v>414.48333333333335</v>
      </c>
      <c r="G160" s="278">
        <v>403.4666666666667</v>
      </c>
      <c r="H160" s="278">
        <v>440.4666666666667</v>
      </c>
      <c r="I160" s="278">
        <v>451.48333333333335</v>
      </c>
      <c r="J160" s="278">
        <v>458.9666666666667</v>
      </c>
      <c r="K160" s="276">
        <v>444</v>
      </c>
      <c r="L160" s="276">
        <v>425.5</v>
      </c>
      <c r="M160" s="276">
        <v>2.8780199999999998</v>
      </c>
    </row>
    <row r="161" spans="1:13">
      <c r="A161" s="300">
        <v>152</v>
      </c>
      <c r="B161" s="276" t="s">
        <v>272</v>
      </c>
      <c r="C161" s="276">
        <v>3078.15</v>
      </c>
      <c r="D161" s="278">
        <v>3074.3166666666671</v>
      </c>
      <c r="E161" s="278">
        <v>3056.8333333333339</v>
      </c>
      <c r="F161" s="278">
        <v>3035.5166666666669</v>
      </c>
      <c r="G161" s="278">
        <v>3018.0333333333338</v>
      </c>
      <c r="H161" s="278">
        <v>3095.6333333333341</v>
      </c>
      <c r="I161" s="278">
        <v>3113.1166666666668</v>
      </c>
      <c r="J161" s="278">
        <v>3134.4333333333343</v>
      </c>
      <c r="K161" s="276">
        <v>3091.8</v>
      </c>
      <c r="L161" s="276">
        <v>3053</v>
      </c>
      <c r="M161" s="276">
        <v>0.19477</v>
      </c>
    </row>
    <row r="162" spans="1:13">
      <c r="A162" s="300">
        <v>153</v>
      </c>
      <c r="B162" s="276" t="s">
        <v>157</v>
      </c>
      <c r="C162" s="276">
        <v>90.5</v>
      </c>
      <c r="D162" s="278">
        <v>90.233333333333334</v>
      </c>
      <c r="E162" s="278">
        <v>89.266666666666666</v>
      </c>
      <c r="F162" s="278">
        <v>88.033333333333331</v>
      </c>
      <c r="G162" s="278">
        <v>87.066666666666663</v>
      </c>
      <c r="H162" s="278">
        <v>91.466666666666669</v>
      </c>
      <c r="I162" s="278">
        <v>92.433333333333337</v>
      </c>
      <c r="J162" s="278">
        <v>93.666666666666671</v>
      </c>
      <c r="K162" s="276">
        <v>91.2</v>
      </c>
      <c r="L162" s="276">
        <v>89</v>
      </c>
      <c r="M162" s="276">
        <v>8.7104499999999998</v>
      </c>
    </row>
    <row r="163" spans="1:13">
      <c r="A163" s="300">
        <v>154</v>
      </c>
      <c r="B163" s="276" t="s">
        <v>158</v>
      </c>
      <c r="C163" s="276">
        <v>72.349999999999994</v>
      </c>
      <c r="D163" s="278">
        <v>71.866666666666674</v>
      </c>
      <c r="E163" s="278">
        <v>71.033333333333346</v>
      </c>
      <c r="F163" s="278">
        <v>69.716666666666669</v>
      </c>
      <c r="G163" s="278">
        <v>68.88333333333334</v>
      </c>
      <c r="H163" s="278">
        <v>73.183333333333351</v>
      </c>
      <c r="I163" s="278">
        <v>74.016666666666666</v>
      </c>
      <c r="J163" s="278">
        <v>75.333333333333357</v>
      </c>
      <c r="K163" s="276">
        <v>72.7</v>
      </c>
      <c r="L163" s="276">
        <v>70.55</v>
      </c>
      <c r="M163" s="276">
        <v>235.31792999999999</v>
      </c>
    </row>
    <row r="164" spans="1:13">
      <c r="A164" s="300">
        <v>155</v>
      </c>
      <c r="B164" s="276" t="s">
        <v>159</v>
      </c>
      <c r="C164" s="276">
        <v>21729.200000000001</v>
      </c>
      <c r="D164" s="278">
        <v>21820.766666666666</v>
      </c>
      <c r="E164" s="278">
        <v>21393.633333333331</v>
      </c>
      <c r="F164" s="278">
        <v>21058.066666666666</v>
      </c>
      <c r="G164" s="278">
        <v>20630.933333333331</v>
      </c>
      <c r="H164" s="278">
        <v>22156.333333333332</v>
      </c>
      <c r="I164" s="278">
        <v>22583.466666666671</v>
      </c>
      <c r="J164" s="278">
        <v>22919.033333333333</v>
      </c>
      <c r="K164" s="276">
        <v>22247.9</v>
      </c>
      <c r="L164" s="276">
        <v>21485.200000000001</v>
      </c>
      <c r="M164" s="276">
        <v>0.68310000000000004</v>
      </c>
    </row>
    <row r="165" spans="1:13">
      <c r="A165" s="300">
        <v>156</v>
      </c>
      <c r="B165" s="276" t="s">
        <v>160</v>
      </c>
      <c r="C165" s="276">
        <v>1395.4</v>
      </c>
      <c r="D165" s="278">
        <v>1397.0833333333333</v>
      </c>
      <c r="E165" s="278">
        <v>1379.6166666666666</v>
      </c>
      <c r="F165" s="278">
        <v>1363.8333333333333</v>
      </c>
      <c r="G165" s="278">
        <v>1346.3666666666666</v>
      </c>
      <c r="H165" s="278">
        <v>1412.8666666666666</v>
      </c>
      <c r="I165" s="278">
        <v>1430.3333333333333</v>
      </c>
      <c r="J165" s="278">
        <v>1446.1166666666666</v>
      </c>
      <c r="K165" s="276">
        <v>1414.55</v>
      </c>
      <c r="L165" s="276">
        <v>1381.3</v>
      </c>
      <c r="M165" s="276">
        <v>9.2567299999999992</v>
      </c>
    </row>
    <row r="166" spans="1:13">
      <c r="A166" s="300">
        <v>157</v>
      </c>
      <c r="B166" s="276" t="s">
        <v>161</v>
      </c>
      <c r="C166" s="276">
        <v>240.95</v>
      </c>
      <c r="D166" s="278">
        <v>241.70000000000002</v>
      </c>
      <c r="E166" s="278">
        <v>238.40000000000003</v>
      </c>
      <c r="F166" s="278">
        <v>235.85000000000002</v>
      </c>
      <c r="G166" s="278">
        <v>232.55000000000004</v>
      </c>
      <c r="H166" s="278">
        <v>244.25000000000003</v>
      </c>
      <c r="I166" s="278">
        <v>247.55000000000004</v>
      </c>
      <c r="J166" s="278">
        <v>250.10000000000002</v>
      </c>
      <c r="K166" s="276">
        <v>245</v>
      </c>
      <c r="L166" s="276">
        <v>239.15</v>
      </c>
      <c r="M166" s="276">
        <v>36.397120000000001</v>
      </c>
    </row>
    <row r="167" spans="1:13">
      <c r="A167" s="300">
        <v>158</v>
      </c>
      <c r="B167" s="276" t="s">
        <v>162</v>
      </c>
      <c r="C167" s="276">
        <v>99.15</v>
      </c>
      <c r="D167" s="278">
        <v>98.600000000000009</v>
      </c>
      <c r="E167" s="278">
        <v>97.750000000000014</v>
      </c>
      <c r="F167" s="278">
        <v>96.350000000000009</v>
      </c>
      <c r="G167" s="278">
        <v>95.500000000000014</v>
      </c>
      <c r="H167" s="278">
        <v>100.00000000000001</v>
      </c>
      <c r="I167" s="278">
        <v>100.85000000000001</v>
      </c>
      <c r="J167" s="278">
        <v>102.25000000000001</v>
      </c>
      <c r="K167" s="276">
        <v>99.45</v>
      </c>
      <c r="L167" s="276">
        <v>97.2</v>
      </c>
      <c r="M167" s="276">
        <v>68.788619999999995</v>
      </c>
    </row>
    <row r="168" spans="1:13">
      <c r="A168" s="300">
        <v>159</v>
      </c>
      <c r="B168" s="276" t="s">
        <v>275</v>
      </c>
      <c r="C168" s="276">
        <v>5201.7</v>
      </c>
      <c r="D168" s="278">
        <v>5183.5666666666666</v>
      </c>
      <c r="E168" s="278">
        <v>5118.1333333333332</v>
      </c>
      <c r="F168" s="278">
        <v>5034.5666666666666</v>
      </c>
      <c r="G168" s="278">
        <v>4969.1333333333332</v>
      </c>
      <c r="H168" s="278">
        <v>5267.1333333333332</v>
      </c>
      <c r="I168" s="278">
        <v>5332.5666666666657</v>
      </c>
      <c r="J168" s="278">
        <v>5416.1333333333332</v>
      </c>
      <c r="K168" s="276">
        <v>5249</v>
      </c>
      <c r="L168" s="276">
        <v>5100</v>
      </c>
      <c r="M168" s="276">
        <v>3.4977999999999998</v>
      </c>
    </row>
    <row r="169" spans="1:13">
      <c r="A169" s="300">
        <v>160</v>
      </c>
      <c r="B169" s="276" t="s">
        <v>277</v>
      </c>
      <c r="C169" s="276">
        <v>10989.3</v>
      </c>
      <c r="D169" s="278">
        <v>11044.1</v>
      </c>
      <c r="E169" s="278">
        <v>10595.2</v>
      </c>
      <c r="F169" s="278">
        <v>10201.1</v>
      </c>
      <c r="G169" s="278">
        <v>9752.2000000000007</v>
      </c>
      <c r="H169" s="278">
        <v>11438.2</v>
      </c>
      <c r="I169" s="278">
        <v>11887.099999999999</v>
      </c>
      <c r="J169" s="278">
        <v>12281.2</v>
      </c>
      <c r="K169" s="276">
        <v>11493</v>
      </c>
      <c r="L169" s="276">
        <v>10650</v>
      </c>
      <c r="M169" s="276">
        <v>0.35294999999999999</v>
      </c>
    </row>
    <row r="170" spans="1:13">
      <c r="A170" s="300">
        <v>161</v>
      </c>
      <c r="B170" s="276" t="s">
        <v>163</v>
      </c>
      <c r="C170" s="276">
        <v>1564.25</v>
      </c>
      <c r="D170" s="278">
        <v>1566.9000000000003</v>
      </c>
      <c r="E170" s="278">
        <v>1539.2500000000007</v>
      </c>
      <c r="F170" s="278">
        <v>1514.2500000000005</v>
      </c>
      <c r="G170" s="278">
        <v>1486.6000000000008</v>
      </c>
      <c r="H170" s="278">
        <v>1591.9000000000005</v>
      </c>
      <c r="I170" s="278">
        <v>1619.5500000000002</v>
      </c>
      <c r="J170" s="278">
        <v>1644.5500000000004</v>
      </c>
      <c r="K170" s="276">
        <v>1594.55</v>
      </c>
      <c r="L170" s="276">
        <v>1541.9</v>
      </c>
      <c r="M170" s="276">
        <v>10.6904</v>
      </c>
    </row>
    <row r="171" spans="1:13">
      <c r="A171" s="300">
        <v>162</v>
      </c>
      <c r="B171" s="276" t="s">
        <v>273</v>
      </c>
      <c r="C171" s="276">
        <v>2287.3000000000002</v>
      </c>
      <c r="D171" s="278">
        <v>2291.6166666666668</v>
      </c>
      <c r="E171" s="278">
        <v>2258.2333333333336</v>
      </c>
      <c r="F171" s="278">
        <v>2229.166666666667</v>
      </c>
      <c r="G171" s="278">
        <v>2195.7833333333338</v>
      </c>
      <c r="H171" s="278">
        <v>2320.6833333333334</v>
      </c>
      <c r="I171" s="278">
        <v>2354.0666666666666</v>
      </c>
      <c r="J171" s="278">
        <v>2383.1333333333332</v>
      </c>
      <c r="K171" s="276">
        <v>2325</v>
      </c>
      <c r="L171" s="276">
        <v>2262.5500000000002</v>
      </c>
      <c r="M171" s="276">
        <v>11.16577</v>
      </c>
    </row>
    <row r="172" spans="1:13">
      <c r="A172" s="300">
        <v>163</v>
      </c>
      <c r="B172" s="276" t="s">
        <v>164</v>
      </c>
      <c r="C172" s="276">
        <v>29.25</v>
      </c>
      <c r="D172" s="278">
        <v>29.466666666666669</v>
      </c>
      <c r="E172" s="278">
        <v>28.633333333333336</v>
      </c>
      <c r="F172" s="278">
        <v>28.016666666666669</v>
      </c>
      <c r="G172" s="278">
        <v>27.183333333333337</v>
      </c>
      <c r="H172" s="278">
        <v>30.083333333333336</v>
      </c>
      <c r="I172" s="278">
        <v>30.916666666666664</v>
      </c>
      <c r="J172" s="278">
        <v>31.533333333333335</v>
      </c>
      <c r="K172" s="276">
        <v>30.3</v>
      </c>
      <c r="L172" s="276">
        <v>28.85</v>
      </c>
      <c r="M172" s="276">
        <v>492.78768000000002</v>
      </c>
    </row>
    <row r="173" spans="1:13">
      <c r="A173" s="300">
        <v>164</v>
      </c>
      <c r="B173" s="276" t="s">
        <v>274</v>
      </c>
      <c r="C173" s="276">
        <v>375.45</v>
      </c>
      <c r="D173" s="278">
        <v>376.93333333333339</v>
      </c>
      <c r="E173" s="278">
        <v>369.36666666666679</v>
      </c>
      <c r="F173" s="278">
        <v>363.28333333333342</v>
      </c>
      <c r="G173" s="278">
        <v>355.71666666666681</v>
      </c>
      <c r="H173" s="278">
        <v>383.01666666666677</v>
      </c>
      <c r="I173" s="278">
        <v>390.58333333333337</v>
      </c>
      <c r="J173" s="278">
        <v>396.66666666666674</v>
      </c>
      <c r="K173" s="276">
        <v>384.5</v>
      </c>
      <c r="L173" s="276">
        <v>370.85</v>
      </c>
      <c r="M173" s="276">
        <v>1.8280400000000001</v>
      </c>
    </row>
    <row r="174" spans="1:13">
      <c r="A174" s="300">
        <v>165</v>
      </c>
      <c r="B174" s="276" t="s">
        <v>491</v>
      </c>
      <c r="C174" s="276">
        <v>929.7</v>
      </c>
      <c r="D174" s="278">
        <v>928.80000000000007</v>
      </c>
      <c r="E174" s="278">
        <v>924.90000000000009</v>
      </c>
      <c r="F174" s="278">
        <v>920.1</v>
      </c>
      <c r="G174" s="278">
        <v>916.2</v>
      </c>
      <c r="H174" s="278">
        <v>933.60000000000014</v>
      </c>
      <c r="I174" s="278">
        <v>937.5</v>
      </c>
      <c r="J174" s="278">
        <v>942.30000000000018</v>
      </c>
      <c r="K174" s="276">
        <v>932.7</v>
      </c>
      <c r="L174" s="276">
        <v>924</v>
      </c>
      <c r="M174" s="276">
        <v>1.2549399999999999</v>
      </c>
    </row>
    <row r="175" spans="1:13">
      <c r="A175" s="300">
        <v>166</v>
      </c>
      <c r="B175" s="276" t="s">
        <v>165</v>
      </c>
      <c r="C175" s="276">
        <v>189.65</v>
      </c>
      <c r="D175" s="278">
        <v>188.18333333333331</v>
      </c>
      <c r="E175" s="278">
        <v>185.36666666666662</v>
      </c>
      <c r="F175" s="278">
        <v>181.08333333333331</v>
      </c>
      <c r="G175" s="278">
        <v>178.26666666666662</v>
      </c>
      <c r="H175" s="278">
        <v>192.46666666666661</v>
      </c>
      <c r="I175" s="278">
        <v>195.28333333333327</v>
      </c>
      <c r="J175" s="278">
        <v>199.56666666666661</v>
      </c>
      <c r="K175" s="276">
        <v>191</v>
      </c>
      <c r="L175" s="276">
        <v>183.9</v>
      </c>
      <c r="M175" s="276">
        <v>87.200779999999995</v>
      </c>
    </row>
    <row r="176" spans="1:13">
      <c r="A176" s="300">
        <v>167</v>
      </c>
      <c r="B176" s="276" t="s">
        <v>276</v>
      </c>
      <c r="C176" s="276">
        <v>259.39999999999998</v>
      </c>
      <c r="D176" s="278">
        <v>258.46666666666664</v>
      </c>
      <c r="E176" s="278">
        <v>255.0333333333333</v>
      </c>
      <c r="F176" s="278">
        <v>250.66666666666666</v>
      </c>
      <c r="G176" s="278">
        <v>247.23333333333332</v>
      </c>
      <c r="H176" s="278">
        <v>262.83333333333326</v>
      </c>
      <c r="I176" s="278">
        <v>266.26666666666654</v>
      </c>
      <c r="J176" s="278">
        <v>270.63333333333327</v>
      </c>
      <c r="K176" s="276">
        <v>261.89999999999998</v>
      </c>
      <c r="L176" s="276">
        <v>254.1</v>
      </c>
      <c r="M176" s="276">
        <v>4.3757599999999996</v>
      </c>
    </row>
    <row r="177" spans="1:13">
      <c r="A177" s="300">
        <v>168</v>
      </c>
      <c r="B177" s="276" t="s">
        <v>278</v>
      </c>
      <c r="C177" s="276">
        <v>400.1</v>
      </c>
      <c r="D177" s="278">
        <v>401.35000000000008</v>
      </c>
      <c r="E177" s="278">
        <v>394.40000000000015</v>
      </c>
      <c r="F177" s="278">
        <v>388.70000000000005</v>
      </c>
      <c r="G177" s="278">
        <v>381.75000000000011</v>
      </c>
      <c r="H177" s="278">
        <v>407.05000000000018</v>
      </c>
      <c r="I177" s="278">
        <v>414.00000000000011</v>
      </c>
      <c r="J177" s="278">
        <v>419.70000000000022</v>
      </c>
      <c r="K177" s="276">
        <v>408.3</v>
      </c>
      <c r="L177" s="276">
        <v>395.65</v>
      </c>
      <c r="M177" s="276">
        <v>0.55274000000000001</v>
      </c>
    </row>
    <row r="178" spans="1:13">
      <c r="A178" s="300">
        <v>169</v>
      </c>
      <c r="B178" s="276" t="s">
        <v>279</v>
      </c>
      <c r="C178" s="276">
        <v>451.45</v>
      </c>
      <c r="D178" s="278">
        <v>450.98333333333335</v>
      </c>
      <c r="E178" s="278">
        <v>447.4666666666667</v>
      </c>
      <c r="F178" s="278">
        <v>443.48333333333335</v>
      </c>
      <c r="G178" s="278">
        <v>439.9666666666667</v>
      </c>
      <c r="H178" s="278">
        <v>454.9666666666667</v>
      </c>
      <c r="I178" s="278">
        <v>458.48333333333335</v>
      </c>
      <c r="J178" s="278">
        <v>462.4666666666667</v>
      </c>
      <c r="K178" s="276">
        <v>454.5</v>
      </c>
      <c r="L178" s="276">
        <v>447</v>
      </c>
      <c r="M178" s="276">
        <v>0.88697000000000004</v>
      </c>
    </row>
    <row r="179" spans="1:13">
      <c r="A179" s="300">
        <v>170</v>
      </c>
      <c r="B179" s="276" t="s">
        <v>167</v>
      </c>
      <c r="C179" s="276">
        <v>845.8</v>
      </c>
      <c r="D179" s="278">
        <v>843.93333333333339</v>
      </c>
      <c r="E179" s="278">
        <v>837.86666666666679</v>
      </c>
      <c r="F179" s="278">
        <v>829.93333333333339</v>
      </c>
      <c r="G179" s="278">
        <v>823.86666666666679</v>
      </c>
      <c r="H179" s="278">
        <v>851.86666666666679</v>
      </c>
      <c r="I179" s="278">
        <v>857.93333333333339</v>
      </c>
      <c r="J179" s="278">
        <v>865.86666666666679</v>
      </c>
      <c r="K179" s="276">
        <v>850</v>
      </c>
      <c r="L179" s="276">
        <v>836</v>
      </c>
      <c r="M179" s="276">
        <v>4.5249100000000002</v>
      </c>
    </row>
    <row r="180" spans="1:13">
      <c r="A180" s="300">
        <v>171</v>
      </c>
      <c r="B180" s="276" t="s">
        <v>168</v>
      </c>
      <c r="C180" s="276">
        <v>205.65</v>
      </c>
      <c r="D180" s="278">
        <v>206.70000000000002</v>
      </c>
      <c r="E180" s="278">
        <v>199.70000000000005</v>
      </c>
      <c r="F180" s="278">
        <v>193.75000000000003</v>
      </c>
      <c r="G180" s="278">
        <v>186.75000000000006</v>
      </c>
      <c r="H180" s="278">
        <v>212.65000000000003</v>
      </c>
      <c r="I180" s="278">
        <v>219.64999999999998</v>
      </c>
      <c r="J180" s="278">
        <v>225.60000000000002</v>
      </c>
      <c r="K180" s="276">
        <v>213.7</v>
      </c>
      <c r="L180" s="276">
        <v>200.75</v>
      </c>
      <c r="M180" s="276">
        <v>295.36878999999999</v>
      </c>
    </row>
    <row r="181" spans="1:13">
      <c r="A181" s="300">
        <v>172</v>
      </c>
      <c r="B181" s="276" t="s">
        <v>169</v>
      </c>
      <c r="C181" s="276">
        <v>116.5</v>
      </c>
      <c r="D181" s="278">
        <v>115.10000000000001</v>
      </c>
      <c r="E181" s="278">
        <v>113.30000000000001</v>
      </c>
      <c r="F181" s="278">
        <v>110.10000000000001</v>
      </c>
      <c r="G181" s="278">
        <v>108.30000000000001</v>
      </c>
      <c r="H181" s="278">
        <v>118.30000000000001</v>
      </c>
      <c r="I181" s="278">
        <v>120.1</v>
      </c>
      <c r="J181" s="278">
        <v>123.30000000000001</v>
      </c>
      <c r="K181" s="276">
        <v>116.9</v>
      </c>
      <c r="L181" s="276">
        <v>111.9</v>
      </c>
      <c r="M181" s="276">
        <v>138.20025999999999</v>
      </c>
    </row>
    <row r="182" spans="1:13">
      <c r="A182" s="300">
        <v>173</v>
      </c>
      <c r="B182" s="276" t="s">
        <v>170</v>
      </c>
      <c r="C182" s="276">
        <v>1997.2</v>
      </c>
      <c r="D182" s="278">
        <v>2023.4333333333332</v>
      </c>
      <c r="E182" s="278">
        <v>1951.8666666666663</v>
      </c>
      <c r="F182" s="278">
        <v>1906.5333333333331</v>
      </c>
      <c r="G182" s="278">
        <v>1834.9666666666662</v>
      </c>
      <c r="H182" s="278">
        <v>2068.7666666666664</v>
      </c>
      <c r="I182" s="278">
        <v>2140.3333333333335</v>
      </c>
      <c r="J182" s="278">
        <v>2185.6666666666665</v>
      </c>
      <c r="K182" s="276">
        <v>2095</v>
      </c>
      <c r="L182" s="276">
        <v>1978.1</v>
      </c>
      <c r="M182" s="276">
        <v>261.78476999999998</v>
      </c>
    </row>
    <row r="183" spans="1:13">
      <c r="A183" s="300">
        <v>174</v>
      </c>
      <c r="B183" s="276" t="s">
        <v>171</v>
      </c>
      <c r="C183" s="276">
        <v>39.6</v>
      </c>
      <c r="D183" s="278">
        <v>39.166666666666664</v>
      </c>
      <c r="E183" s="278">
        <v>38.43333333333333</v>
      </c>
      <c r="F183" s="278">
        <v>37.266666666666666</v>
      </c>
      <c r="G183" s="278">
        <v>36.533333333333331</v>
      </c>
      <c r="H183" s="278">
        <v>40.333333333333329</v>
      </c>
      <c r="I183" s="278">
        <v>41.066666666666663</v>
      </c>
      <c r="J183" s="278">
        <v>42.233333333333327</v>
      </c>
      <c r="K183" s="276">
        <v>39.9</v>
      </c>
      <c r="L183" s="276">
        <v>38</v>
      </c>
      <c r="M183" s="276">
        <v>476.15634999999997</v>
      </c>
    </row>
    <row r="184" spans="1:13">
      <c r="A184" s="300">
        <v>175</v>
      </c>
      <c r="B184" s="276" t="s">
        <v>3523</v>
      </c>
      <c r="C184" s="276">
        <v>805.75</v>
      </c>
      <c r="D184" s="278">
        <v>816.2833333333333</v>
      </c>
      <c r="E184" s="278">
        <v>790.56666666666661</v>
      </c>
      <c r="F184" s="278">
        <v>775.38333333333333</v>
      </c>
      <c r="G184" s="278">
        <v>749.66666666666663</v>
      </c>
      <c r="H184" s="278">
        <v>831.46666666666658</v>
      </c>
      <c r="I184" s="278">
        <v>857.18333333333328</v>
      </c>
      <c r="J184" s="278">
        <v>872.36666666666656</v>
      </c>
      <c r="K184" s="276">
        <v>842</v>
      </c>
      <c r="L184" s="276">
        <v>801.1</v>
      </c>
      <c r="M184" s="276">
        <v>29.26323</v>
      </c>
    </row>
    <row r="185" spans="1:13">
      <c r="A185" s="300">
        <v>176</v>
      </c>
      <c r="B185" s="276" t="s">
        <v>280</v>
      </c>
      <c r="C185" s="276">
        <v>839.55</v>
      </c>
      <c r="D185" s="278">
        <v>839.38333333333333</v>
      </c>
      <c r="E185" s="278">
        <v>831.76666666666665</v>
      </c>
      <c r="F185" s="278">
        <v>823.98333333333335</v>
      </c>
      <c r="G185" s="278">
        <v>816.36666666666667</v>
      </c>
      <c r="H185" s="278">
        <v>847.16666666666663</v>
      </c>
      <c r="I185" s="278">
        <v>854.78333333333319</v>
      </c>
      <c r="J185" s="278">
        <v>862.56666666666661</v>
      </c>
      <c r="K185" s="276">
        <v>847</v>
      </c>
      <c r="L185" s="276">
        <v>831.6</v>
      </c>
      <c r="M185" s="276">
        <v>18.229299999999999</v>
      </c>
    </row>
    <row r="186" spans="1:13">
      <c r="A186" s="300">
        <v>177</v>
      </c>
      <c r="B186" s="276" t="s">
        <v>172</v>
      </c>
      <c r="C186" s="276">
        <v>234.2</v>
      </c>
      <c r="D186" s="278">
        <v>233.76666666666665</v>
      </c>
      <c r="E186" s="278">
        <v>228.18333333333331</v>
      </c>
      <c r="F186" s="278">
        <v>222.16666666666666</v>
      </c>
      <c r="G186" s="278">
        <v>216.58333333333331</v>
      </c>
      <c r="H186" s="278">
        <v>239.7833333333333</v>
      </c>
      <c r="I186" s="278">
        <v>245.36666666666667</v>
      </c>
      <c r="J186" s="278">
        <v>251.3833333333333</v>
      </c>
      <c r="K186" s="276">
        <v>239.35</v>
      </c>
      <c r="L186" s="276">
        <v>227.75</v>
      </c>
      <c r="M186" s="276">
        <v>1070.9486099999999</v>
      </c>
    </row>
    <row r="187" spans="1:13">
      <c r="A187" s="300">
        <v>178</v>
      </c>
      <c r="B187" s="276" t="s">
        <v>173</v>
      </c>
      <c r="C187" s="276">
        <v>22867.55</v>
      </c>
      <c r="D187" s="278">
        <v>22809.183333333334</v>
      </c>
      <c r="E187" s="278">
        <v>22488.366666666669</v>
      </c>
      <c r="F187" s="278">
        <v>22109.183333333334</v>
      </c>
      <c r="G187" s="278">
        <v>21788.366666666669</v>
      </c>
      <c r="H187" s="278">
        <v>23188.366666666669</v>
      </c>
      <c r="I187" s="278">
        <v>23509.183333333334</v>
      </c>
      <c r="J187" s="278">
        <v>23888.366666666669</v>
      </c>
      <c r="K187" s="276">
        <v>23130</v>
      </c>
      <c r="L187" s="276">
        <v>22430</v>
      </c>
      <c r="M187" s="276">
        <v>0.82845000000000002</v>
      </c>
    </row>
    <row r="188" spans="1:13">
      <c r="A188" s="300">
        <v>179</v>
      </c>
      <c r="B188" s="276" t="s">
        <v>174</v>
      </c>
      <c r="C188" s="276">
        <v>1370</v>
      </c>
      <c r="D188" s="278">
        <v>1369.0333333333335</v>
      </c>
      <c r="E188" s="278">
        <v>1354.2166666666672</v>
      </c>
      <c r="F188" s="278">
        <v>1338.4333333333336</v>
      </c>
      <c r="G188" s="278">
        <v>1323.6166666666672</v>
      </c>
      <c r="H188" s="278">
        <v>1384.8166666666671</v>
      </c>
      <c r="I188" s="278">
        <v>1399.6333333333332</v>
      </c>
      <c r="J188" s="278">
        <v>1415.416666666667</v>
      </c>
      <c r="K188" s="276">
        <v>1383.85</v>
      </c>
      <c r="L188" s="276">
        <v>1353.25</v>
      </c>
      <c r="M188" s="276">
        <v>3.8656799999999998</v>
      </c>
    </row>
    <row r="189" spans="1:13">
      <c r="A189" s="300">
        <v>180</v>
      </c>
      <c r="B189" s="276" t="s">
        <v>175</v>
      </c>
      <c r="C189" s="276">
        <v>5004.95</v>
      </c>
      <c r="D189" s="278">
        <v>4993.2666666666673</v>
      </c>
      <c r="E189" s="278">
        <v>4947.0333333333347</v>
      </c>
      <c r="F189" s="278">
        <v>4889.1166666666677</v>
      </c>
      <c r="G189" s="278">
        <v>4842.883333333335</v>
      </c>
      <c r="H189" s="278">
        <v>5051.1833333333343</v>
      </c>
      <c r="I189" s="278">
        <v>5097.4166666666661</v>
      </c>
      <c r="J189" s="278">
        <v>5155.3333333333339</v>
      </c>
      <c r="K189" s="276">
        <v>5039.5</v>
      </c>
      <c r="L189" s="276">
        <v>4935.3500000000004</v>
      </c>
      <c r="M189" s="276">
        <v>1.69259</v>
      </c>
    </row>
    <row r="190" spans="1:13">
      <c r="A190" s="300">
        <v>181</v>
      </c>
      <c r="B190" s="276" t="s">
        <v>176</v>
      </c>
      <c r="C190" s="276">
        <v>883.15</v>
      </c>
      <c r="D190" s="278">
        <v>873.58333333333337</v>
      </c>
      <c r="E190" s="278">
        <v>856.66666666666674</v>
      </c>
      <c r="F190" s="278">
        <v>830.18333333333339</v>
      </c>
      <c r="G190" s="278">
        <v>813.26666666666677</v>
      </c>
      <c r="H190" s="278">
        <v>900.06666666666672</v>
      </c>
      <c r="I190" s="278">
        <v>916.98333333333346</v>
      </c>
      <c r="J190" s="278">
        <v>943.4666666666667</v>
      </c>
      <c r="K190" s="276">
        <v>890.5</v>
      </c>
      <c r="L190" s="276">
        <v>847.1</v>
      </c>
      <c r="M190" s="276">
        <v>63.26258</v>
      </c>
    </row>
    <row r="191" spans="1:13">
      <c r="A191" s="300">
        <v>182</v>
      </c>
      <c r="B191" s="276" t="s">
        <v>178</v>
      </c>
      <c r="C191" s="276">
        <v>506.05</v>
      </c>
      <c r="D191" s="278">
        <v>502.13333333333338</v>
      </c>
      <c r="E191" s="278">
        <v>495.91666666666674</v>
      </c>
      <c r="F191" s="278">
        <v>485.78333333333336</v>
      </c>
      <c r="G191" s="278">
        <v>479.56666666666672</v>
      </c>
      <c r="H191" s="278">
        <v>512.26666666666677</v>
      </c>
      <c r="I191" s="278">
        <v>518.48333333333335</v>
      </c>
      <c r="J191" s="278">
        <v>528.61666666666679</v>
      </c>
      <c r="K191" s="276">
        <v>508.35</v>
      </c>
      <c r="L191" s="276">
        <v>492</v>
      </c>
      <c r="M191" s="276">
        <v>117.54997</v>
      </c>
    </row>
    <row r="192" spans="1:13">
      <c r="A192" s="300">
        <v>183</v>
      </c>
      <c r="B192" s="276" t="s">
        <v>179</v>
      </c>
      <c r="C192" s="276">
        <v>442.55</v>
      </c>
      <c r="D192" s="278">
        <v>442.28333333333336</v>
      </c>
      <c r="E192" s="278">
        <v>434.7166666666667</v>
      </c>
      <c r="F192" s="278">
        <v>426.88333333333333</v>
      </c>
      <c r="G192" s="278">
        <v>419.31666666666666</v>
      </c>
      <c r="H192" s="278">
        <v>450.11666666666673</v>
      </c>
      <c r="I192" s="278">
        <v>457.68333333333345</v>
      </c>
      <c r="J192" s="278">
        <v>465.51666666666677</v>
      </c>
      <c r="K192" s="276">
        <v>449.85</v>
      </c>
      <c r="L192" s="276">
        <v>434.45</v>
      </c>
      <c r="M192" s="276">
        <v>16.843959999999999</v>
      </c>
    </row>
    <row r="193" spans="1:13">
      <c r="A193" s="300">
        <v>184</v>
      </c>
      <c r="B193" s="276" t="s">
        <v>282</v>
      </c>
      <c r="C193" s="276">
        <v>541.35</v>
      </c>
      <c r="D193" s="278">
        <v>541.33333333333337</v>
      </c>
      <c r="E193" s="278">
        <v>536.06666666666672</v>
      </c>
      <c r="F193" s="278">
        <v>530.7833333333333</v>
      </c>
      <c r="G193" s="278">
        <v>525.51666666666665</v>
      </c>
      <c r="H193" s="278">
        <v>546.61666666666679</v>
      </c>
      <c r="I193" s="278">
        <v>551.88333333333344</v>
      </c>
      <c r="J193" s="278">
        <v>557.16666666666686</v>
      </c>
      <c r="K193" s="276">
        <v>546.6</v>
      </c>
      <c r="L193" s="276">
        <v>536.04999999999995</v>
      </c>
      <c r="M193" s="276">
        <v>2.1642800000000002</v>
      </c>
    </row>
    <row r="194" spans="1:13">
      <c r="A194" s="300">
        <v>185</v>
      </c>
      <c r="B194" s="276" t="s">
        <v>3464</v>
      </c>
      <c r="C194" s="276">
        <v>503.45</v>
      </c>
      <c r="D194" s="278">
        <v>501.11666666666662</v>
      </c>
      <c r="E194" s="278">
        <v>497.33333333333326</v>
      </c>
      <c r="F194" s="278">
        <v>491.21666666666664</v>
      </c>
      <c r="G194" s="278">
        <v>487.43333333333328</v>
      </c>
      <c r="H194" s="278">
        <v>507.23333333333323</v>
      </c>
      <c r="I194" s="278">
        <v>511.01666666666665</v>
      </c>
      <c r="J194" s="278">
        <v>517.13333333333321</v>
      </c>
      <c r="K194" s="276">
        <v>504.9</v>
      </c>
      <c r="L194" s="276">
        <v>495</v>
      </c>
      <c r="M194" s="276">
        <v>29.125959999999999</v>
      </c>
    </row>
    <row r="195" spans="1:13">
      <c r="A195" s="300">
        <v>186</v>
      </c>
      <c r="B195" s="276" t="s">
        <v>183</v>
      </c>
      <c r="C195" s="276">
        <v>150.94999999999999</v>
      </c>
      <c r="D195" s="278">
        <v>149.36666666666667</v>
      </c>
      <c r="E195" s="278">
        <v>147.23333333333335</v>
      </c>
      <c r="F195" s="278">
        <v>143.51666666666668</v>
      </c>
      <c r="G195" s="278">
        <v>141.38333333333335</v>
      </c>
      <c r="H195" s="278">
        <v>153.08333333333334</v>
      </c>
      <c r="I195" s="278">
        <v>155.21666666666667</v>
      </c>
      <c r="J195" s="278">
        <v>158.93333333333334</v>
      </c>
      <c r="K195" s="276">
        <v>151.5</v>
      </c>
      <c r="L195" s="276">
        <v>145.65</v>
      </c>
      <c r="M195" s="276">
        <v>785.83628999999996</v>
      </c>
    </row>
    <row r="196" spans="1:13">
      <c r="A196" s="300">
        <v>187</v>
      </c>
      <c r="B196" s="276" t="s">
        <v>185</v>
      </c>
      <c r="C196" s="276">
        <v>57.25</v>
      </c>
      <c r="D196" s="278">
        <v>57.483333333333327</v>
      </c>
      <c r="E196" s="278">
        <v>56.466666666666654</v>
      </c>
      <c r="F196" s="278">
        <v>55.68333333333333</v>
      </c>
      <c r="G196" s="278">
        <v>54.666666666666657</v>
      </c>
      <c r="H196" s="278">
        <v>58.266666666666652</v>
      </c>
      <c r="I196" s="278">
        <v>59.283333333333317</v>
      </c>
      <c r="J196" s="278">
        <v>60.066666666666649</v>
      </c>
      <c r="K196" s="276">
        <v>58.5</v>
      </c>
      <c r="L196" s="276">
        <v>56.7</v>
      </c>
      <c r="M196" s="276">
        <v>402.49498999999997</v>
      </c>
    </row>
    <row r="197" spans="1:13">
      <c r="A197" s="300">
        <v>188</v>
      </c>
      <c r="B197" s="267" t="s">
        <v>186</v>
      </c>
      <c r="C197" s="267">
        <v>473.95</v>
      </c>
      <c r="D197" s="307">
        <v>463.63333333333338</v>
      </c>
      <c r="E197" s="307">
        <v>449.91666666666674</v>
      </c>
      <c r="F197" s="307">
        <v>425.88333333333338</v>
      </c>
      <c r="G197" s="307">
        <v>412.16666666666674</v>
      </c>
      <c r="H197" s="307">
        <v>487.66666666666674</v>
      </c>
      <c r="I197" s="307">
        <v>501.38333333333333</v>
      </c>
      <c r="J197" s="307">
        <v>525.41666666666674</v>
      </c>
      <c r="K197" s="267">
        <v>477.35</v>
      </c>
      <c r="L197" s="267">
        <v>439.6</v>
      </c>
      <c r="M197" s="267">
        <v>368.61833000000001</v>
      </c>
    </row>
    <row r="198" spans="1:13">
      <c r="A198" s="300">
        <v>189</v>
      </c>
      <c r="B198" s="267" t="s">
        <v>187</v>
      </c>
      <c r="C198" s="267">
        <v>2687.8</v>
      </c>
      <c r="D198" s="307">
        <v>2674.6666666666665</v>
      </c>
      <c r="E198" s="307">
        <v>2656.5333333333328</v>
      </c>
      <c r="F198" s="307">
        <v>2625.2666666666664</v>
      </c>
      <c r="G198" s="307">
        <v>2607.1333333333328</v>
      </c>
      <c r="H198" s="307">
        <v>2705.9333333333329</v>
      </c>
      <c r="I198" s="307">
        <v>2724.0666666666671</v>
      </c>
      <c r="J198" s="307">
        <v>2755.333333333333</v>
      </c>
      <c r="K198" s="267">
        <v>2692.8</v>
      </c>
      <c r="L198" s="267">
        <v>2643.4</v>
      </c>
      <c r="M198" s="267">
        <v>32.424410000000002</v>
      </c>
    </row>
    <row r="199" spans="1:13">
      <c r="A199" s="300">
        <v>190</v>
      </c>
      <c r="B199" s="267" t="s">
        <v>188</v>
      </c>
      <c r="C199" s="267">
        <v>837.5</v>
      </c>
      <c r="D199" s="307">
        <v>830.20000000000016</v>
      </c>
      <c r="E199" s="307">
        <v>819.75000000000034</v>
      </c>
      <c r="F199" s="307">
        <v>802.00000000000023</v>
      </c>
      <c r="G199" s="307">
        <v>791.55000000000041</v>
      </c>
      <c r="H199" s="307">
        <v>847.95000000000027</v>
      </c>
      <c r="I199" s="307">
        <v>858.40000000000009</v>
      </c>
      <c r="J199" s="307">
        <v>876.1500000000002</v>
      </c>
      <c r="K199" s="267">
        <v>840.65</v>
      </c>
      <c r="L199" s="267">
        <v>812.45</v>
      </c>
      <c r="M199" s="267">
        <v>53.874310000000001</v>
      </c>
    </row>
    <row r="200" spans="1:13">
      <c r="A200" s="300">
        <v>191</v>
      </c>
      <c r="B200" s="267" t="s">
        <v>189</v>
      </c>
      <c r="C200" s="267">
        <v>1274.7</v>
      </c>
      <c r="D200" s="307">
        <v>1285.7</v>
      </c>
      <c r="E200" s="307">
        <v>1252.7</v>
      </c>
      <c r="F200" s="307">
        <v>1230.7</v>
      </c>
      <c r="G200" s="307">
        <v>1197.7</v>
      </c>
      <c r="H200" s="307">
        <v>1307.7</v>
      </c>
      <c r="I200" s="307">
        <v>1340.7</v>
      </c>
      <c r="J200" s="307">
        <v>1362.7</v>
      </c>
      <c r="K200" s="267">
        <v>1318.7</v>
      </c>
      <c r="L200" s="267">
        <v>1263.7</v>
      </c>
      <c r="M200" s="267">
        <v>28.72916</v>
      </c>
    </row>
    <row r="201" spans="1:13">
      <c r="A201" s="300">
        <v>192</v>
      </c>
      <c r="B201" s="267" t="s">
        <v>190</v>
      </c>
      <c r="C201" s="267">
        <v>2556.0500000000002</v>
      </c>
      <c r="D201" s="307">
        <v>2522.2666666666669</v>
      </c>
      <c r="E201" s="307">
        <v>2469.5333333333338</v>
      </c>
      <c r="F201" s="307">
        <v>2383.0166666666669</v>
      </c>
      <c r="G201" s="307">
        <v>2330.2833333333338</v>
      </c>
      <c r="H201" s="307">
        <v>2608.7833333333338</v>
      </c>
      <c r="I201" s="307">
        <v>2661.5166666666664</v>
      </c>
      <c r="J201" s="307">
        <v>2748.0333333333338</v>
      </c>
      <c r="K201" s="267">
        <v>2575</v>
      </c>
      <c r="L201" s="267">
        <v>2435.75</v>
      </c>
      <c r="M201" s="267">
        <v>9.1250300000000006</v>
      </c>
    </row>
    <row r="202" spans="1:13">
      <c r="A202" s="300">
        <v>193</v>
      </c>
      <c r="B202" s="267" t="s">
        <v>191</v>
      </c>
      <c r="C202" s="267">
        <v>310.64999999999998</v>
      </c>
      <c r="D202" s="307">
        <v>310.98333333333335</v>
      </c>
      <c r="E202" s="307">
        <v>307.66666666666669</v>
      </c>
      <c r="F202" s="307">
        <v>304.68333333333334</v>
      </c>
      <c r="G202" s="307">
        <v>301.36666666666667</v>
      </c>
      <c r="H202" s="307">
        <v>313.9666666666667</v>
      </c>
      <c r="I202" s="307">
        <v>317.2833333333333</v>
      </c>
      <c r="J202" s="307">
        <v>320.26666666666671</v>
      </c>
      <c r="K202" s="267">
        <v>314.3</v>
      </c>
      <c r="L202" s="267">
        <v>308</v>
      </c>
      <c r="M202" s="267">
        <v>16.14171</v>
      </c>
    </row>
    <row r="203" spans="1:13">
      <c r="A203" s="300">
        <v>194</v>
      </c>
      <c r="B203" s="267" t="s">
        <v>550</v>
      </c>
      <c r="C203" s="267">
        <v>702.95</v>
      </c>
      <c r="D203" s="307">
        <v>724.94999999999993</v>
      </c>
      <c r="E203" s="307">
        <v>669.99999999999989</v>
      </c>
      <c r="F203" s="307">
        <v>637.04999999999995</v>
      </c>
      <c r="G203" s="307">
        <v>582.09999999999991</v>
      </c>
      <c r="H203" s="307">
        <v>757.89999999999986</v>
      </c>
      <c r="I203" s="307">
        <v>812.84999999999991</v>
      </c>
      <c r="J203" s="307">
        <v>845.79999999999984</v>
      </c>
      <c r="K203" s="267">
        <v>779.9</v>
      </c>
      <c r="L203" s="267">
        <v>692</v>
      </c>
      <c r="M203" s="267">
        <v>58.267229999999998</v>
      </c>
    </row>
    <row r="204" spans="1:13">
      <c r="A204" s="300">
        <v>195</v>
      </c>
      <c r="B204" s="267" t="s">
        <v>192</v>
      </c>
      <c r="C204" s="267">
        <v>477.45</v>
      </c>
      <c r="D204" s="307">
        <v>480.61666666666662</v>
      </c>
      <c r="E204" s="307">
        <v>470.43333333333322</v>
      </c>
      <c r="F204" s="307">
        <v>463.41666666666663</v>
      </c>
      <c r="G204" s="307">
        <v>453.23333333333323</v>
      </c>
      <c r="H204" s="307">
        <v>487.63333333333321</v>
      </c>
      <c r="I204" s="307">
        <v>497.81666666666661</v>
      </c>
      <c r="J204" s="307">
        <v>504.8333333333332</v>
      </c>
      <c r="K204" s="267">
        <v>490.8</v>
      </c>
      <c r="L204" s="267">
        <v>473.6</v>
      </c>
      <c r="M204" s="267">
        <v>34.497430000000001</v>
      </c>
    </row>
    <row r="205" spans="1:13">
      <c r="A205" s="300">
        <v>196</v>
      </c>
      <c r="B205" s="267" t="s">
        <v>193</v>
      </c>
      <c r="C205" s="267">
        <v>1039.3</v>
      </c>
      <c r="D205" s="307">
        <v>1043.4166666666667</v>
      </c>
      <c r="E205" s="307">
        <v>1030.8833333333334</v>
      </c>
      <c r="F205" s="307">
        <v>1022.4666666666667</v>
      </c>
      <c r="G205" s="307">
        <v>1009.9333333333334</v>
      </c>
      <c r="H205" s="307">
        <v>1051.8333333333335</v>
      </c>
      <c r="I205" s="307">
        <v>1064.3666666666668</v>
      </c>
      <c r="J205" s="307">
        <v>1072.7833333333335</v>
      </c>
      <c r="K205" s="267">
        <v>1055.95</v>
      </c>
      <c r="L205" s="267">
        <v>1035</v>
      </c>
      <c r="M205" s="267">
        <v>4.7300599999999999</v>
      </c>
    </row>
    <row r="206" spans="1:13">
      <c r="A206" s="300">
        <v>197</v>
      </c>
      <c r="B206" s="267" t="s">
        <v>195</v>
      </c>
      <c r="C206" s="267">
        <v>4823.8</v>
      </c>
      <c r="D206" s="307">
        <v>4801.3666666666668</v>
      </c>
      <c r="E206" s="307">
        <v>4746.7833333333338</v>
      </c>
      <c r="F206" s="307">
        <v>4669.7666666666673</v>
      </c>
      <c r="G206" s="307">
        <v>4615.1833333333343</v>
      </c>
      <c r="H206" s="307">
        <v>4878.3833333333332</v>
      </c>
      <c r="I206" s="307">
        <v>4932.9666666666653</v>
      </c>
      <c r="J206" s="307">
        <v>5009.9833333333327</v>
      </c>
      <c r="K206" s="267">
        <v>4855.95</v>
      </c>
      <c r="L206" s="267">
        <v>4724.3500000000004</v>
      </c>
      <c r="M206" s="267">
        <v>8.1131100000000007</v>
      </c>
    </row>
    <row r="207" spans="1:13">
      <c r="A207" s="300">
        <v>198</v>
      </c>
      <c r="B207" s="267" t="s">
        <v>196</v>
      </c>
      <c r="C207" s="267">
        <v>24.95</v>
      </c>
      <c r="D207" s="307">
        <v>25.133333333333336</v>
      </c>
      <c r="E207" s="307">
        <v>24.666666666666671</v>
      </c>
      <c r="F207" s="307">
        <v>24.383333333333336</v>
      </c>
      <c r="G207" s="307">
        <v>23.916666666666671</v>
      </c>
      <c r="H207" s="307">
        <v>25.416666666666671</v>
      </c>
      <c r="I207" s="307">
        <v>25.883333333333333</v>
      </c>
      <c r="J207" s="307">
        <v>26.166666666666671</v>
      </c>
      <c r="K207" s="267">
        <v>25.6</v>
      </c>
      <c r="L207" s="267">
        <v>24.85</v>
      </c>
      <c r="M207" s="267">
        <v>44.27176</v>
      </c>
    </row>
    <row r="208" spans="1:13">
      <c r="A208" s="300">
        <v>199</v>
      </c>
      <c r="B208" s="267" t="s">
        <v>197</v>
      </c>
      <c r="C208" s="267">
        <v>435.7</v>
      </c>
      <c r="D208" s="307">
        <v>435.88333333333338</v>
      </c>
      <c r="E208" s="307">
        <v>428.81666666666678</v>
      </c>
      <c r="F208" s="307">
        <v>421.93333333333339</v>
      </c>
      <c r="G208" s="307">
        <v>414.86666666666679</v>
      </c>
      <c r="H208" s="307">
        <v>442.76666666666677</v>
      </c>
      <c r="I208" s="307">
        <v>449.83333333333337</v>
      </c>
      <c r="J208" s="307">
        <v>456.71666666666675</v>
      </c>
      <c r="K208" s="267">
        <v>442.95</v>
      </c>
      <c r="L208" s="267">
        <v>429</v>
      </c>
      <c r="M208" s="267">
        <v>75.048860000000005</v>
      </c>
    </row>
    <row r="209" spans="1:13">
      <c r="A209" s="300">
        <v>200</v>
      </c>
      <c r="B209" s="267" t="s">
        <v>563</v>
      </c>
      <c r="C209" s="267">
        <v>736.95</v>
      </c>
      <c r="D209" s="307">
        <v>732.75</v>
      </c>
      <c r="E209" s="307">
        <v>725.55</v>
      </c>
      <c r="F209" s="307">
        <v>714.15</v>
      </c>
      <c r="G209" s="307">
        <v>706.94999999999993</v>
      </c>
      <c r="H209" s="307">
        <v>744.15</v>
      </c>
      <c r="I209" s="307">
        <v>751.35</v>
      </c>
      <c r="J209" s="307">
        <v>762.75</v>
      </c>
      <c r="K209" s="267">
        <v>739.95</v>
      </c>
      <c r="L209" s="267">
        <v>721.35</v>
      </c>
      <c r="M209" s="267">
        <v>2.7564899999999999</v>
      </c>
    </row>
    <row r="210" spans="1:13">
      <c r="A210" s="300">
        <v>201</v>
      </c>
      <c r="B210" s="267" t="s">
        <v>284</v>
      </c>
      <c r="C210" s="267">
        <v>167.8</v>
      </c>
      <c r="D210" s="307">
        <v>167.38333333333333</v>
      </c>
      <c r="E210" s="307">
        <v>166.06666666666666</v>
      </c>
      <c r="F210" s="307">
        <v>164.33333333333334</v>
      </c>
      <c r="G210" s="307">
        <v>163.01666666666668</v>
      </c>
      <c r="H210" s="307">
        <v>169.11666666666665</v>
      </c>
      <c r="I210" s="307">
        <v>170.43333333333331</v>
      </c>
      <c r="J210" s="307">
        <v>172.16666666666663</v>
      </c>
      <c r="K210" s="267">
        <v>168.7</v>
      </c>
      <c r="L210" s="267">
        <v>165.65</v>
      </c>
      <c r="M210" s="267">
        <v>2.0817000000000001</v>
      </c>
    </row>
    <row r="211" spans="1:13">
      <c r="A211" s="300">
        <v>202</v>
      </c>
      <c r="B211" s="267" t="s">
        <v>199</v>
      </c>
      <c r="C211" s="267">
        <v>760.7</v>
      </c>
      <c r="D211" s="307">
        <v>757.5333333333333</v>
      </c>
      <c r="E211" s="307">
        <v>747.66666666666663</v>
      </c>
      <c r="F211" s="307">
        <v>734.63333333333333</v>
      </c>
      <c r="G211" s="307">
        <v>724.76666666666665</v>
      </c>
      <c r="H211" s="307">
        <v>770.56666666666661</v>
      </c>
      <c r="I211" s="307">
        <v>780.43333333333339</v>
      </c>
      <c r="J211" s="307">
        <v>793.46666666666658</v>
      </c>
      <c r="K211" s="267">
        <v>767.4</v>
      </c>
      <c r="L211" s="267">
        <v>744.5</v>
      </c>
      <c r="M211" s="267">
        <v>25.476849999999999</v>
      </c>
    </row>
    <row r="212" spans="1:13">
      <c r="A212" s="300">
        <v>203</v>
      </c>
      <c r="B212" s="267" t="s">
        <v>569</v>
      </c>
      <c r="C212" s="267">
        <v>2129.1</v>
      </c>
      <c r="D212" s="307">
        <v>2117.2166666666667</v>
      </c>
      <c r="E212" s="307">
        <v>2096.9333333333334</v>
      </c>
      <c r="F212" s="307">
        <v>2064.7666666666669</v>
      </c>
      <c r="G212" s="307">
        <v>2044.4833333333336</v>
      </c>
      <c r="H212" s="307">
        <v>2149.3833333333332</v>
      </c>
      <c r="I212" s="307">
        <v>2169.666666666667</v>
      </c>
      <c r="J212" s="307">
        <v>2201.833333333333</v>
      </c>
      <c r="K212" s="267">
        <v>2137.5</v>
      </c>
      <c r="L212" s="267">
        <v>2085.0500000000002</v>
      </c>
      <c r="M212" s="267">
        <v>0.73187000000000002</v>
      </c>
    </row>
    <row r="213" spans="1:13">
      <c r="A213" s="300">
        <v>204</v>
      </c>
      <c r="B213" s="267" t="s">
        <v>200</v>
      </c>
      <c r="C213" s="267">
        <v>346.75</v>
      </c>
      <c r="D213" s="307">
        <v>345.33333333333331</v>
      </c>
      <c r="E213" s="307">
        <v>342.91666666666663</v>
      </c>
      <c r="F213" s="307">
        <v>339.08333333333331</v>
      </c>
      <c r="G213" s="307">
        <v>336.66666666666663</v>
      </c>
      <c r="H213" s="307">
        <v>349.16666666666663</v>
      </c>
      <c r="I213" s="307">
        <v>351.58333333333326</v>
      </c>
      <c r="J213" s="307">
        <v>355.41666666666663</v>
      </c>
      <c r="K213" s="267">
        <v>347.75</v>
      </c>
      <c r="L213" s="267">
        <v>341.5</v>
      </c>
      <c r="M213" s="267">
        <v>76.378789999999995</v>
      </c>
    </row>
    <row r="214" spans="1:13">
      <c r="A214" s="300">
        <v>205</v>
      </c>
      <c r="B214" s="267" t="s">
        <v>202</v>
      </c>
      <c r="C214" s="267">
        <v>195.3</v>
      </c>
      <c r="D214" s="307">
        <v>196.18333333333331</v>
      </c>
      <c r="E214" s="307">
        <v>192.36666666666662</v>
      </c>
      <c r="F214" s="307">
        <v>189.43333333333331</v>
      </c>
      <c r="G214" s="307">
        <v>185.61666666666662</v>
      </c>
      <c r="H214" s="307">
        <v>199.11666666666662</v>
      </c>
      <c r="I214" s="307">
        <v>202.93333333333328</v>
      </c>
      <c r="J214" s="307">
        <v>205.86666666666662</v>
      </c>
      <c r="K214" s="267">
        <v>200</v>
      </c>
      <c r="L214" s="267">
        <v>193.25</v>
      </c>
      <c r="M214" s="267">
        <v>195.37935999999999</v>
      </c>
    </row>
    <row r="215" spans="1:13">
      <c r="A215" s="300">
        <v>206</v>
      </c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>
        <v>207</v>
      </c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1" activePane="bottomLeft" state="frozen"/>
      <selection pane="bottomLeft" activeCell="B9" sqref="B9:B1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9"/>
      <c r="B1" s="579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44147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76" t="s">
        <v>16</v>
      </c>
      <c r="B9" s="577" t="s">
        <v>18</v>
      </c>
      <c r="C9" s="575" t="s">
        <v>19</v>
      </c>
      <c r="D9" s="575" t="s">
        <v>20</v>
      </c>
      <c r="E9" s="575" t="s">
        <v>21</v>
      </c>
      <c r="F9" s="575"/>
      <c r="G9" s="575"/>
      <c r="H9" s="575" t="s">
        <v>22</v>
      </c>
      <c r="I9" s="575"/>
      <c r="J9" s="575"/>
      <c r="K9" s="273"/>
      <c r="L9" s="280"/>
      <c r="M9" s="281"/>
    </row>
    <row r="10" spans="1:15" ht="42.75" customHeight="1">
      <c r="A10" s="571"/>
      <c r="B10" s="573"/>
      <c r="C10" s="578" t="s">
        <v>23</v>
      </c>
      <c r="D10" s="578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20205.55</v>
      </c>
      <c r="D11" s="278">
        <v>20231.516666666666</v>
      </c>
      <c r="E11" s="278">
        <v>19774.033333333333</v>
      </c>
      <c r="F11" s="278">
        <v>19342.516666666666</v>
      </c>
      <c r="G11" s="278">
        <v>18885.033333333333</v>
      </c>
      <c r="H11" s="278">
        <v>20663.033333333333</v>
      </c>
      <c r="I11" s="278">
        <v>21120.516666666663</v>
      </c>
      <c r="J11" s="278">
        <v>21552.033333333333</v>
      </c>
      <c r="K11" s="276">
        <v>20689</v>
      </c>
      <c r="L11" s="276">
        <v>19800</v>
      </c>
      <c r="M11" s="276">
        <v>4.4089999999999997E-2</v>
      </c>
    </row>
    <row r="12" spans="1:15" ht="12" customHeight="1">
      <c r="A12" s="267">
        <v>2</v>
      </c>
      <c r="B12" s="276" t="s">
        <v>802</v>
      </c>
      <c r="C12" s="277">
        <v>1047.8</v>
      </c>
      <c r="D12" s="278">
        <v>1052.9999999999998</v>
      </c>
      <c r="E12" s="278">
        <v>1026.1499999999996</v>
      </c>
      <c r="F12" s="278">
        <v>1004.4999999999998</v>
      </c>
      <c r="G12" s="278">
        <v>977.64999999999964</v>
      </c>
      <c r="H12" s="278">
        <v>1074.6499999999996</v>
      </c>
      <c r="I12" s="278">
        <v>1101.4999999999995</v>
      </c>
      <c r="J12" s="278">
        <v>1123.1499999999996</v>
      </c>
      <c r="K12" s="276">
        <v>1079.8499999999999</v>
      </c>
      <c r="L12" s="276">
        <v>1031.3499999999999</v>
      </c>
      <c r="M12" s="276">
        <v>2.5062799999999998</v>
      </c>
    </row>
    <row r="13" spans="1:15" ht="12" customHeight="1">
      <c r="A13" s="267">
        <v>3</v>
      </c>
      <c r="B13" s="276" t="s">
        <v>294</v>
      </c>
      <c r="C13" s="277">
        <v>1498.2</v>
      </c>
      <c r="D13" s="278">
        <v>1508.0666666666666</v>
      </c>
      <c r="E13" s="278">
        <v>1474.1333333333332</v>
      </c>
      <c r="F13" s="278">
        <v>1450.0666666666666</v>
      </c>
      <c r="G13" s="278">
        <v>1416.1333333333332</v>
      </c>
      <c r="H13" s="278">
        <v>1532.1333333333332</v>
      </c>
      <c r="I13" s="278">
        <v>1566.0666666666666</v>
      </c>
      <c r="J13" s="278">
        <v>1590.1333333333332</v>
      </c>
      <c r="K13" s="276">
        <v>1542</v>
      </c>
      <c r="L13" s="276">
        <v>1484</v>
      </c>
      <c r="M13" s="276">
        <v>0.3362</v>
      </c>
    </row>
    <row r="14" spans="1:15" ht="12" customHeight="1">
      <c r="A14" s="267">
        <v>4</v>
      </c>
      <c r="B14" s="276" t="s">
        <v>3119</v>
      </c>
      <c r="C14" s="277">
        <v>944.25</v>
      </c>
      <c r="D14" s="278">
        <v>946.33333333333337</v>
      </c>
      <c r="E14" s="278">
        <v>933.91666666666674</v>
      </c>
      <c r="F14" s="278">
        <v>923.58333333333337</v>
      </c>
      <c r="G14" s="278">
        <v>911.16666666666674</v>
      </c>
      <c r="H14" s="278">
        <v>956.66666666666674</v>
      </c>
      <c r="I14" s="278">
        <v>969.08333333333348</v>
      </c>
      <c r="J14" s="278">
        <v>979.41666666666674</v>
      </c>
      <c r="K14" s="276">
        <v>958.75</v>
      </c>
      <c r="L14" s="276">
        <v>936</v>
      </c>
      <c r="M14" s="276">
        <v>0.41821999999999998</v>
      </c>
    </row>
    <row r="15" spans="1:15" ht="12" customHeight="1">
      <c r="A15" s="267">
        <v>5</v>
      </c>
      <c r="B15" s="276" t="s">
        <v>295</v>
      </c>
      <c r="C15" s="277">
        <v>15420.75</v>
      </c>
      <c r="D15" s="278">
        <v>15478.216666666667</v>
      </c>
      <c r="E15" s="278">
        <v>15307.533333333335</v>
      </c>
      <c r="F15" s="278">
        <v>15194.316666666668</v>
      </c>
      <c r="G15" s="278">
        <v>15023.633333333335</v>
      </c>
      <c r="H15" s="278">
        <v>15591.433333333334</v>
      </c>
      <c r="I15" s="278">
        <v>15762.116666666669</v>
      </c>
      <c r="J15" s="278">
        <v>15875.333333333334</v>
      </c>
      <c r="K15" s="276">
        <v>15648.9</v>
      </c>
      <c r="L15" s="276">
        <v>15365</v>
      </c>
      <c r="M15" s="276">
        <v>0.12429999999999999</v>
      </c>
    </row>
    <row r="16" spans="1:15" ht="12" customHeight="1">
      <c r="A16" s="267">
        <v>6</v>
      </c>
      <c r="B16" s="276" t="s">
        <v>227</v>
      </c>
      <c r="C16" s="277">
        <v>72.5</v>
      </c>
      <c r="D16" s="278">
        <v>72.216666666666669</v>
      </c>
      <c r="E16" s="278">
        <v>71.033333333333331</v>
      </c>
      <c r="F16" s="278">
        <v>69.566666666666663</v>
      </c>
      <c r="G16" s="278">
        <v>68.383333333333326</v>
      </c>
      <c r="H16" s="278">
        <v>73.683333333333337</v>
      </c>
      <c r="I16" s="278">
        <v>74.866666666666674</v>
      </c>
      <c r="J16" s="278">
        <v>76.333333333333343</v>
      </c>
      <c r="K16" s="276">
        <v>73.400000000000006</v>
      </c>
      <c r="L16" s="276">
        <v>70.75</v>
      </c>
      <c r="M16" s="276">
        <v>29.047329999999999</v>
      </c>
    </row>
    <row r="17" spans="1:13" ht="12" customHeight="1">
      <c r="A17" s="267">
        <v>7</v>
      </c>
      <c r="B17" s="276" t="s">
        <v>228</v>
      </c>
      <c r="C17" s="277">
        <v>156.5</v>
      </c>
      <c r="D17" s="278">
        <v>156.65</v>
      </c>
      <c r="E17" s="278">
        <v>154.60000000000002</v>
      </c>
      <c r="F17" s="278">
        <v>152.70000000000002</v>
      </c>
      <c r="G17" s="278">
        <v>150.65000000000003</v>
      </c>
      <c r="H17" s="278">
        <v>158.55000000000001</v>
      </c>
      <c r="I17" s="278">
        <v>160.60000000000002</v>
      </c>
      <c r="J17" s="278">
        <v>162.5</v>
      </c>
      <c r="K17" s="276">
        <v>158.69999999999999</v>
      </c>
      <c r="L17" s="276">
        <v>154.75</v>
      </c>
      <c r="M17" s="276">
        <v>20.59967</v>
      </c>
    </row>
    <row r="18" spans="1:13" ht="12" customHeight="1">
      <c r="A18" s="267">
        <v>8</v>
      </c>
      <c r="B18" s="276" t="s">
        <v>38</v>
      </c>
      <c r="C18" s="277">
        <v>1670.15</v>
      </c>
      <c r="D18" s="278">
        <v>1666.05</v>
      </c>
      <c r="E18" s="278">
        <v>1652.1999999999998</v>
      </c>
      <c r="F18" s="278">
        <v>1634.2499999999998</v>
      </c>
      <c r="G18" s="278">
        <v>1620.3999999999996</v>
      </c>
      <c r="H18" s="278">
        <v>1684</v>
      </c>
      <c r="I18" s="278">
        <v>1697.85</v>
      </c>
      <c r="J18" s="278">
        <v>1715.8000000000002</v>
      </c>
      <c r="K18" s="276">
        <v>1679.9</v>
      </c>
      <c r="L18" s="276">
        <v>1648.1</v>
      </c>
      <c r="M18" s="276">
        <v>21.555209999999999</v>
      </c>
    </row>
    <row r="19" spans="1:13" ht="12" customHeight="1">
      <c r="A19" s="267">
        <v>9</v>
      </c>
      <c r="B19" s="276" t="s">
        <v>296</v>
      </c>
      <c r="C19" s="277">
        <v>234.15</v>
      </c>
      <c r="D19" s="278">
        <v>234.75</v>
      </c>
      <c r="E19" s="278">
        <v>230.8</v>
      </c>
      <c r="F19" s="278">
        <v>227.45000000000002</v>
      </c>
      <c r="G19" s="278">
        <v>223.50000000000003</v>
      </c>
      <c r="H19" s="278">
        <v>238.1</v>
      </c>
      <c r="I19" s="278">
        <v>242.04999999999998</v>
      </c>
      <c r="J19" s="278">
        <v>245.39999999999998</v>
      </c>
      <c r="K19" s="276">
        <v>238.7</v>
      </c>
      <c r="L19" s="276">
        <v>231.4</v>
      </c>
      <c r="M19" s="276">
        <v>11.7227</v>
      </c>
    </row>
    <row r="20" spans="1:13" ht="12" customHeight="1">
      <c r="A20" s="267">
        <v>10</v>
      </c>
      <c r="B20" s="276" t="s">
        <v>297</v>
      </c>
      <c r="C20" s="277">
        <v>897.55</v>
      </c>
      <c r="D20" s="278">
        <v>886.73333333333323</v>
      </c>
      <c r="E20" s="278">
        <v>875.91666666666652</v>
      </c>
      <c r="F20" s="278">
        <v>854.2833333333333</v>
      </c>
      <c r="G20" s="278">
        <v>843.46666666666658</v>
      </c>
      <c r="H20" s="278">
        <v>908.36666666666645</v>
      </c>
      <c r="I20" s="278">
        <v>919.18333333333328</v>
      </c>
      <c r="J20" s="278">
        <v>940.81666666666638</v>
      </c>
      <c r="K20" s="276">
        <v>897.55</v>
      </c>
      <c r="L20" s="276">
        <v>865.1</v>
      </c>
      <c r="M20" s="276">
        <v>22.87847</v>
      </c>
    </row>
    <row r="21" spans="1:13" ht="12" customHeight="1">
      <c r="A21" s="267">
        <v>11</v>
      </c>
      <c r="B21" s="276" t="s">
        <v>41</v>
      </c>
      <c r="C21" s="277">
        <v>371.6</v>
      </c>
      <c r="D21" s="278">
        <v>369.76666666666665</v>
      </c>
      <c r="E21" s="278">
        <v>367.08333333333331</v>
      </c>
      <c r="F21" s="278">
        <v>362.56666666666666</v>
      </c>
      <c r="G21" s="278">
        <v>359.88333333333333</v>
      </c>
      <c r="H21" s="278">
        <v>374.2833333333333</v>
      </c>
      <c r="I21" s="278">
        <v>376.9666666666667</v>
      </c>
      <c r="J21" s="278">
        <v>381.48333333333329</v>
      </c>
      <c r="K21" s="276">
        <v>372.45</v>
      </c>
      <c r="L21" s="276">
        <v>365.25</v>
      </c>
      <c r="M21" s="276">
        <v>43.703659999999999</v>
      </c>
    </row>
    <row r="22" spans="1:13" ht="12" customHeight="1">
      <c r="A22" s="267">
        <v>12</v>
      </c>
      <c r="B22" s="276" t="s">
        <v>43</v>
      </c>
      <c r="C22" s="277">
        <v>36.450000000000003</v>
      </c>
      <c r="D22" s="278">
        <v>36.550000000000004</v>
      </c>
      <c r="E22" s="278">
        <v>36.250000000000007</v>
      </c>
      <c r="F22" s="278">
        <v>36.050000000000004</v>
      </c>
      <c r="G22" s="278">
        <v>35.750000000000007</v>
      </c>
      <c r="H22" s="278">
        <v>36.750000000000007</v>
      </c>
      <c r="I22" s="278">
        <v>37.050000000000004</v>
      </c>
      <c r="J22" s="278">
        <v>37.250000000000007</v>
      </c>
      <c r="K22" s="276">
        <v>36.85</v>
      </c>
      <c r="L22" s="276">
        <v>36.35</v>
      </c>
      <c r="M22" s="276">
        <v>17.743559999999999</v>
      </c>
    </row>
    <row r="23" spans="1:13">
      <c r="A23" s="267">
        <v>13</v>
      </c>
      <c r="B23" s="276" t="s">
        <v>298</v>
      </c>
      <c r="C23" s="277">
        <v>319.2</v>
      </c>
      <c r="D23" s="278">
        <v>318.33333333333331</v>
      </c>
      <c r="E23" s="278">
        <v>312.16666666666663</v>
      </c>
      <c r="F23" s="278">
        <v>305.13333333333333</v>
      </c>
      <c r="G23" s="278">
        <v>298.96666666666664</v>
      </c>
      <c r="H23" s="278">
        <v>325.36666666666662</v>
      </c>
      <c r="I23" s="278">
        <v>331.53333333333325</v>
      </c>
      <c r="J23" s="278">
        <v>338.56666666666661</v>
      </c>
      <c r="K23" s="276">
        <v>324.5</v>
      </c>
      <c r="L23" s="276">
        <v>311.3</v>
      </c>
      <c r="M23" s="276">
        <v>6.2589300000000003</v>
      </c>
    </row>
    <row r="24" spans="1:13">
      <c r="A24" s="267">
        <v>14</v>
      </c>
      <c r="B24" s="276" t="s">
        <v>299</v>
      </c>
      <c r="C24" s="277">
        <v>307</v>
      </c>
      <c r="D24" s="278">
        <v>306.16666666666669</v>
      </c>
      <c r="E24" s="278">
        <v>302.83333333333337</v>
      </c>
      <c r="F24" s="278">
        <v>298.66666666666669</v>
      </c>
      <c r="G24" s="278">
        <v>295.33333333333337</v>
      </c>
      <c r="H24" s="278">
        <v>310.33333333333337</v>
      </c>
      <c r="I24" s="278">
        <v>313.66666666666674</v>
      </c>
      <c r="J24" s="278">
        <v>317.83333333333337</v>
      </c>
      <c r="K24" s="276">
        <v>309.5</v>
      </c>
      <c r="L24" s="276">
        <v>302</v>
      </c>
      <c r="M24" s="276">
        <v>1.46855</v>
      </c>
    </row>
    <row r="25" spans="1:13">
      <c r="A25" s="267">
        <v>15</v>
      </c>
      <c r="B25" s="276" t="s">
        <v>300</v>
      </c>
      <c r="C25" s="277">
        <v>208.3</v>
      </c>
      <c r="D25" s="278">
        <v>207.6</v>
      </c>
      <c r="E25" s="278">
        <v>204.7</v>
      </c>
      <c r="F25" s="278">
        <v>201.1</v>
      </c>
      <c r="G25" s="278">
        <v>198.2</v>
      </c>
      <c r="H25" s="278">
        <v>211.2</v>
      </c>
      <c r="I25" s="278">
        <v>214.10000000000002</v>
      </c>
      <c r="J25" s="278">
        <v>217.7</v>
      </c>
      <c r="K25" s="276">
        <v>210.5</v>
      </c>
      <c r="L25" s="276">
        <v>204</v>
      </c>
      <c r="M25" s="276">
        <v>2.1463100000000002</v>
      </c>
    </row>
    <row r="26" spans="1:13">
      <c r="A26" s="267">
        <v>16</v>
      </c>
      <c r="B26" s="276" t="s">
        <v>832</v>
      </c>
      <c r="C26" s="277">
        <v>2842.8</v>
      </c>
      <c r="D26" s="278">
        <v>2793.6666666666665</v>
      </c>
      <c r="E26" s="278">
        <v>2700.9833333333331</v>
      </c>
      <c r="F26" s="278">
        <v>2559.1666666666665</v>
      </c>
      <c r="G26" s="278">
        <v>2466.4833333333331</v>
      </c>
      <c r="H26" s="278">
        <v>2935.4833333333331</v>
      </c>
      <c r="I26" s="278">
        <v>3028.1666666666665</v>
      </c>
      <c r="J26" s="278">
        <v>3169.9833333333331</v>
      </c>
      <c r="K26" s="276">
        <v>2886.35</v>
      </c>
      <c r="L26" s="276">
        <v>2651.85</v>
      </c>
      <c r="M26" s="276">
        <v>0.80806</v>
      </c>
    </row>
    <row r="27" spans="1:13">
      <c r="A27" s="267">
        <v>17</v>
      </c>
      <c r="B27" s="276" t="s">
        <v>292</v>
      </c>
      <c r="C27" s="277">
        <v>1723.2</v>
      </c>
      <c r="D27" s="278">
        <v>1729.2</v>
      </c>
      <c r="E27" s="278">
        <v>1712.4</v>
      </c>
      <c r="F27" s="278">
        <v>1701.6000000000001</v>
      </c>
      <c r="G27" s="278">
        <v>1684.8000000000002</v>
      </c>
      <c r="H27" s="278">
        <v>1740</v>
      </c>
      <c r="I27" s="278">
        <v>1756.7999999999997</v>
      </c>
      <c r="J27" s="278">
        <v>1767.6</v>
      </c>
      <c r="K27" s="276">
        <v>1746</v>
      </c>
      <c r="L27" s="276">
        <v>1718.4</v>
      </c>
      <c r="M27" s="276">
        <v>9.4920000000000004E-2</v>
      </c>
    </row>
    <row r="28" spans="1:13">
      <c r="A28" s="267">
        <v>18</v>
      </c>
      <c r="B28" s="276" t="s">
        <v>229</v>
      </c>
      <c r="C28" s="277">
        <v>1550.85</v>
      </c>
      <c r="D28" s="278">
        <v>1546.2166666666665</v>
      </c>
      <c r="E28" s="278">
        <v>1534.633333333333</v>
      </c>
      <c r="F28" s="278">
        <v>1518.4166666666665</v>
      </c>
      <c r="G28" s="278">
        <v>1506.833333333333</v>
      </c>
      <c r="H28" s="278">
        <v>1562.4333333333329</v>
      </c>
      <c r="I28" s="278">
        <v>1574.0166666666664</v>
      </c>
      <c r="J28" s="278">
        <v>1590.2333333333329</v>
      </c>
      <c r="K28" s="276">
        <v>1557.8</v>
      </c>
      <c r="L28" s="276">
        <v>1530</v>
      </c>
      <c r="M28" s="276">
        <v>2.2598400000000001</v>
      </c>
    </row>
    <row r="29" spans="1:13">
      <c r="A29" s="267">
        <v>19</v>
      </c>
      <c r="B29" s="276" t="s">
        <v>301</v>
      </c>
      <c r="C29" s="277">
        <v>1981.2</v>
      </c>
      <c r="D29" s="278">
        <v>1991.3833333333332</v>
      </c>
      <c r="E29" s="278">
        <v>1958.8166666666664</v>
      </c>
      <c r="F29" s="278">
        <v>1936.4333333333332</v>
      </c>
      <c r="G29" s="278">
        <v>1903.8666666666663</v>
      </c>
      <c r="H29" s="278">
        <v>2013.7666666666664</v>
      </c>
      <c r="I29" s="278">
        <v>2046.333333333333</v>
      </c>
      <c r="J29" s="278">
        <v>2068.7166666666662</v>
      </c>
      <c r="K29" s="276">
        <v>2023.95</v>
      </c>
      <c r="L29" s="276">
        <v>1969</v>
      </c>
      <c r="M29" s="276">
        <v>7.6789999999999997E-2</v>
      </c>
    </row>
    <row r="30" spans="1:13">
      <c r="A30" s="267">
        <v>20</v>
      </c>
      <c r="B30" s="276" t="s">
        <v>230</v>
      </c>
      <c r="C30" s="277">
        <v>2688.55</v>
      </c>
      <c r="D30" s="278">
        <v>2689.6</v>
      </c>
      <c r="E30" s="278">
        <v>2640</v>
      </c>
      <c r="F30" s="278">
        <v>2591.4500000000003</v>
      </c>
      <c r="G30" s="278">
        <v>2541.8500000000004</v>
      </c>
      <c r="H30" s="278">
        <v>2738.1499999999996</v>
      </c>
      <c r="I30" s="278">
        <v>2787.7499999999991</v>
      </c>
      <c r="J30" s="278">
        <v>2836.2999999999993</v>
      </c>
      <c r="K30" s="276">
        <v>2739.2</v>
      </c>
      <c r="L30" s="276">
        <v>2641.05</v>
      </c>
      <c r="M30" s="276">
        <v>1.58307</v>
      </c>
    </row>
    <row r="31" spans="1:13">
      <c r="A31" s="267">
        <v>21</v>
      </c>
      <c r="B31" s="276" t="s">
        <v>870</v>
      </c>
      <c r="C31" s="277">
        <v>3286.25</v>
      </c>
      <c r="D31" s="278">
        <v>3277.6833333333329</v>
      </c>
      <c r="E31" s="278">
        <v>3240.5666666666657</v>
      </c>
      <c r="F31" s="278">
        <v>3194.8833333333328</v>
      </c>
      <c r="G31" s="278">
        <v>3157.7666666666655</v>
      </c>
      <c r="H31" s="278">
        <v>3323.3666666666659</v>
      </c>
      <c r="I31" s="278">
        <v>3360.4833333333336</v>
      </c>
      <c r="J31" s="278">
        <v>3406.1666666666661</v>
      </c>
      <c r="K31" s="276">
        <v>3314.8</v>
      </c>
      <c r="L31" s="276">
        <v>3232</v>
      </c>
      <c r="M31" s="276">
        <v>0.27703</v>
      </c>
    </row>
    <row r="32" spans="1:13">
      <c r="A32" s="267">
        <v>22</v>
      </c>
      <c r="B32" s="276" t="s">
        <v>303</v>
      </c>
      <c r="C32" s="277">
        <v>122.8</v>
      </c>
      <c r="D32" s="278">
        <v>122.06666666666666</v>
      </c>
      <c r="E32" s="278">
        <v>120.43333333333332</v>
      </c>
      <c r="F32" s="278">
        <v>118.06666666666666</v>
      </c>
      <c r="G32" s="278">
        <v>116.43333333333332</v>
      </c>
      <c r="H32" s="278">
        <v>124.43333333333332</v>
      </c>
      <c r="I32" s="278">
        <v>126.06666666666665</v>
      </c>
      <c r="J32" s="278">
        <v>128.43333333333334</v>
      </c>
      <c r="K32" s="276">
        <v>123.7</v>
      </c>
      <c r="L32" s="276">
        <v>119.7</v>
      </c>
      <c r="M32" s="276">
        <v>4.1853499999999997</v>
      </c>
    </row>
    <row r="33" spans="1:13">
      <c r="A33" s="267">
        <v>23</v>
      </c>
      <c r="B33" s="276" t="s">
        <v>45</v>
      </c>
      <c r="C33" s="277">
        <v>826</v>
      </c>
      <c r="D33" s="278">
        <v>825.83333333333337</v>
      </c>
      <c r="E33" s="278">
        <v>813.9666666666667</v>
      </c>
      <c r="F33" s="278">
        <v>801.93333333333328</v>
      </c>
      <c r="G33" s="278">
        <v>790.06666666666661</v>
      </c>
      <c r="H33" s="278">
        <v>837.86666666666679</v>
      </c>
      <c r="I33" s="278">
        <v>849.73333333333335</v>
      </c>
      <c r="J33" s="278">
        <v>861.76666666666688</v>
      </c>
      <c r="K33" s="276">
        <v>837.7</v>
      </c>
      <c r="L33" s="276">
        <v>813.8</v>
      </c>
      <c r="M33" s="276">
        <v>7.2399800000000001</v>
      </c>
    </row>
    <row r="34" spans="1:13">
      <c r="A34" s="267">
        <v>24</v>
      </c>
      <c r="B34" s="276" t="s">
        <v>304</v>
      </c>
      <c r="C34" s="277">
        <v>2262.65</v>
      </c>
      <c r="D34" s="278">
        <v>2235.2166666666667</v>
      </c>
      <c r="E34" s="278">
        <v>2170.4333333333334</v>
      </c>
      <c r="F34" s="278">
        <v>2078.2166666666667</v>
      </c>
      <c r="G34" s="278">
        <v>2013.4333333333334</v>
      </c>
      <c r="H34" s="278">
        <v>2327.4333333333334</v>
      </c>
      <c r="I34" s="278">
        <v>2392.2166666666672</v>
      </c>
      <c r="J34" s="278">
        <v>2484.4333333333334</v>
      </c>
      <c r="K34" s="276">
        <v>2300</v>
      </c>
      <c r="L34" s="276">
        <v>2143</v>
      </c>
      <c r="M34" s="276">
        <v>2.0288599999999999</v>
      </c>
    </row>
    <row r="35" spans="1:13">
      <c r="A35" s="267">
        <v>25</v>
      </c>
      <c r="B35" s="276" t="s">
        <v>46</v>
      </c>
      <c r="C35" s="277">
        <v>259.7</v>
      </c>
      <c r="D35" s="278">
        <v>257.36666666666662</v>
      </c>
      <c r="E35" s="278">
        <v>253.83333333333326</v>
      </c>
      <c r="F35" s="278">
        <v>247.96666666666664</v>
      </c>
      <c r="G35" s="278">
        <v>244.43333333333328</v>
      </c>
      <c r="H35" s="278">
        <v>263.23333333333323</v>
      </c>
      <c r="I35" s="278">
        <v>266.76666666666665</v>
      </c>
      <c r="J35" s="278">
        <v>272.63333333333321</v>
      </c>
      <c r="K35" s="276">
        <v>260.89999999999998</v>
      </c>
      <c r="L35" s="276">
        <v>251.5</v>
      </c>
      <c r="M35" s="276">
        <v>93.220129999999997</v>
      </c>
    </row>
    <row r="36" spans="1:13">
      <c r="A36" s="267">
        <v>26</v>
      </c>
      <c r="B36" s="276" t="s">
        <v>293</v>
      </c>
      <c r="C36" s="277">
        <v>3262.45</v>
      </c>
      <c r="D36" s="278">
        <v>3250.5</v>
      </c>
      <c r="E36" s="278">
        <v>3211</v>
      </c>
      <c r="F36" s="278">
        <v>3159.55</v>
      </c>
      <c r="G36" s="278">
        <v>3120.05</v>
      </c>
      <c r="H36" s="278">
        <v>3301.95</v>
      </c>
      <c r="I36" s="278">
        <v>3341.45</v>
      </c>
      <c r="J36" s="278">
        <v>3392.8999999999996</v>
      </c>
      <c r="K36" s="276">
        <v>3290</v>
      </c>
      <c r="L36" s="276">
        <v>3199.05</v>
      </c>
      <c r="M36" s="276">
        <v>0.37802999999999998</v>
      </c>
    </row>
    <row r="37" spans="1:13">
      <c r="A37" s="267">
        <v>27</v>
      </c>
      <c r="B37" s="276" t="s">
        <v>302</v>
      </c>
      <c r="C37" s="277">
        <v>957.2</v>
      </c>
      <c r="D37" s="278">
        <v>953.4</v>
      </c>
      <c r="E37" s="278">
        <v>942.8</v>
      </c>
      <c r="F37" s="278">
        <v>928.4</v>
      </c>
      <c r="G37" s="278">
        <v>917.8</v>
      </c>
      <c r="H37" s="278">
        <v>967.8</v>
      </c>
      <c r="I37" s="278">
        <v>978.40000000000009</v>
      </c>
      <c r="J37" s="278">
        <v>992.8</v>
      </c>
      <c r="K37" s="276">
        <v>964</v>
      </c>
      <c r="L37" s="276">
        <v>939</v>
      </c>
      <c r="M37" s="276">
        <v>2.7397300000000002</v>
      </c>
    </row>
    <row r="38" spans="1:13">
      <c r="A38" s="267">
        <v>28</v>
      </c>
      <c r="B38" s="276" t="s">
        <v>47</v>
      </c>
      <c r="C38" s="277">
        <v>2195.35</v>
      </c>
      <c r="D38" s="278">
        <v>2151.3666666666668</v>
      </c>
      <c r="E38" s="278">
        <v>2093.9833333333336</v>
      </c>
      <c r="F38" s="278">
        <v>1992.6166666666668</v>
      </c>
      <c r="G38" s="278">
        <v>1935.2333333333336</v>
      </c>
      <c r="H38" s="278">
        <v>2252.7333333333336</v>
      </c>
      <c r="I38" s="278">
        <v>2310.1166666666668</v>
      </c>
      <c r="J38" s="278">
        <v>2411.4833333333336</v>
      </c>
      <c r="K38" s="276">
        <v>2208.75</v>
      </c>
      <c r="L38" s="276">
        <v>2050</v>
      </c>
      <c r="M38" s="276">
        <v>37.35087</v>
      </c>
    </row>
    <row r="39" spans="1:13">
      <c r="A39" s="267">
        <v>29</v>
      </c>
      <c r="B39" s="276" t="s">
        <v>48</v>
      </c>
      <c r="C39" s="277">
        <v>161.30000000000001</v>
      </c>
      <c r="D39" s="278">
        <v>161.63333333333333</v>
      </c>
      <c r="E39" s="278">
        <v>158.66666666666666</v>
      </c>
      <c r="F39" s="278">
        <v>156.03333333333333</v>
      </c>
      <c r="G39" s="278">
        <v>153.06666666666666</v>
      </c>
      <c r="H39" s="278">
        <v>164.26666666666665</v>
      </c>
      <c r="I39" s="278">
        <v>167.23333333333335</v>
      </c>
      <c r="J39" s="278">
        <v>169.86666666666665</v>
      </c>
      <c r="K39" s="276">
        <v>164.6</v>
      </c>
      <c r="L39" s="276">
        <v>159</v>
      </c>
      <c r="M39" s="276">
        <v>70.666529999999995</v>
      </c>
    </row>
    <row r="40" spans="1:13">
      <c r="A40" s="267">
        <v>30</v>
      </c>
      <c r="B40" s="276" t="s">
        <v>305</v>
      </c>
      <c r="C40" s="277">
        <v>124.65</v>
      </c>
      <c r="D40" s="278">
        <v>125.76666666666667</v>
      </c>
      <c r="E40" s="278">
        <v>122.88333333333333</v>
      </c>
      <c r="F40" s="278">
        <v>121.11666666666666</v>
      </c>
      <c r="G40" s="278">
        <v>118.23333333333332</v>
      </c>
      <c r="H40" s="278">
        <v>127.53333333333333</v>
      </c>
      <c r="I40" s="278">
        <v>130.41666666666669</v>
      </c>
      <c r="J40" s="278">
        <v>132.18333333333334</v>
      </c>
      <c r="K40" s="276">
        <v>128.65</v>
      </c>
      <c r="L40" s="276">
        <v>124</v>
      </c>
      <c r="M40" s="276">
        <v>1.71984</v>
      </c>
    </row>
    <row r="41" spans="1:13">
      <c r="A41" s="267">
        <v>31</v>
      </c>
      <c r="B41" s="276" t="s">
        <v>937</v>
      </c>
      <c r="C41" s="277">
        <v>224.8</v>
      </c>
      <c r="D41" s="278">
        <v>224.68333333333331</v>
      </c>
      <c r="E41" s="278">
        <v>221.26666666666662</v>
      </c>
      <c r="F41" s="278">
        <v>217.73333333333332</v>
      </c>
      <c r="G41" s="278">
        <v>214.31666666666663</v>
      </c>
      <c r="H41" s="278">
        <v>228.21666666666661</v>
      </c>
      <c r="I41" s="278">
        <v>231.6333333333333</v>
      </c>
      <c r="J41" s="278">
        <v>235.1666666666666</v>
      </c>
      <c r="K41" s="276">
        <v>228.1</v>
      </c>
      <c r="L41" s="276">
        <v>221.15</v>
      </c>
      <c r="M41" s="276">
        <v>0.32385999999999998</v>
      </c>
    </row>
    <row r="42" spans="1:13">
      <c r="A42" s="267">
        <v>32</v>
      </c>
      <c r="B42" s="276" t="s">
        <v>306</v>
      </c>
      <c r="C42" s="277">
        <v>65.05</v>
      </c>
      <c r="D42" s="278">
        <v>64.816666666666677</v>
      </c>
      <c r="E42" s="278">
        <v>64.133333333333354</v>
      </c>
      <c r="F42" s="278">
        <v>63.216666666666676</v>
      </c>
      <c r="G42" s="278">
        <v>62.533333333333353</v>
      </c>
      <c r="H42" s="278">
        <v>65.733333333333348</v>
      </c>
      <c r="I42" s="278">
        <v>66.416666666666657</v>
      </c>
      <c r="J42" s="278">
        <v>67.333333333333357</v>
      </c>
      <c r="K42" s="276">
        <v>65.5</v>
      </c>
      <c r="L42" s="276">
        <v>63.9</v>
      </c>
      <c r="M42" s="276">
        <v>10.50311</v>
      </c>
    </row>
    <row r="43" spans="1:13">
      <c r="A43" s="267">
        <v>33</v>
      </c>
      <c r="B43" s="276" t="s">
        <v>49</v>
      </c>
      <c r="C43" s="277">
        <v>89.25</v>
      </c>
      <c r="D43" s="278">
        <v>89.766666666666666</v>
      </c>
      <c r="E43" s="278">
        <v>88.033333333333331</v>
      </c>
      <c r="F43" s="278">
        <v>86.816666666666663</v>
      </c>
      <c r="G43" s="278">
        <v>85.083333333333329</v>
      </c>
      <c r="H43" s="278">
        <v>90.983333333333334</v>
      </c>
      <c r="I43" s="278">
        <v>92.716666666666654</v>
      </c>
      <c r="J43" s="278">
        <v>93.933333333333337</v>
      </c>
      <c r="K43" s="276">
        <v>91.5</v>
      </c>
      <c r="L43" s="276">
        <v>88.55</v>
      </c>
      <c r="M43" s="276">
        <v>449.09798999999998</v>
      </c>
    </row>
    <row r="44" spans="1:13">
      <c r="A44" s="267">
        <v>34</v>
      </c>
      <c r="B44" s="276" t="s">
        <v>51</v>
      </c>
      <c r="C44" s="277">
        <v>2181.6999999999998</v>
      </c>
      <c r="D44" s="278">
        <v>2187.3333333333335</v>
      </c>
      <c r="E44" s="278">
        <v>2151.666666666667</v>
      </c>
      <c r="F44" s="278">
        <v>2121.6333333333337</v>
      </c>
      <c r="G44" s="278">
        <v>2085.9666666666672</v>
      </c>
      <c r="H44" s="278">
        <v>2217.3666666666668</v>
      </c>
      <c r="I44" s="278">
        <v>2253.0333333333338</v>
      </c>
      <c r="J44" s="278">
        <v>2283.0666666666666</v>
      </c>
      <c r="K44" s="276">
        <v>2223</v>
      </c>
      <c r="L44" s="276">
        <v>2157.3000000000002</v>
      </c>
      <c r="M44" s="276">
        <v>23.87398</v>
      </c>
    </row>
    <row r="45" spans="1:13">
      <c r="A45" s="267">
        <v>35</v>
      </c>
      <c r="B45" s="276" t="s">
        <v>307</v>
      </c>
      <c r="C45" s="277">
        <v>140.65</v>
      </c>
      <c r="D45" s="278">
        <v>141.56666666666666</v>
      </c>
      <c r="E45" s="278">
        <v>137.38333333333333</v>
      </c>
      <c r="F45" s="278">
        <v>134.11666666666667</v>
      </c>
      <c r="G45" s="278">
        <v>129.93333333333334</v>
      </c>
      <c r="H45" s="278">
        <v>144.83333333333331</v>
      </c>
      <c r="I45" s="278">
        <v>149.01666666666665</v>
      </c>
      <c r="J45" s="278">
        <v>152.2833333333333</v>
      </c>
      <c r="K45" s="276">
        <v>145.75</v>
      </c>
      <c r="L45" s="276">
        <v>138.30000000000001</v>
      </c>
      <c r="M45" s="276">
        <v>8.5339500000000008</v>
      </c>
    </row>
    <row r="46" spans="1:13">
      <c r="A46" s="267">
        <v>36</v>
      </c>
      <c r="B46" s="276" t="s">
        <v>309</v>
      </c>
      <c r="C46" s="277">
        <v>1223.75</v>
      </c>
      <c r="D46" s="278">
        <v>1241.9166666666667</v>
      </c>
      <c r="E46" s="278">
        <v>1183.8333333333335</v>
      </c>
      <c r="F46" s="278">
        <v>1143.9166666666667</v>
      </c>
      <c r="G46" s="278">
        <v>1085.8333333333335</v>
      </c>
      <c r="H46" s="278">
        <v>1281.8333333333335</v>
      </c>
      <c r="I46" s="278">
        <v>1339.916666666667</v>
      </c>
      <c r="J46" s="278">
        <v>1379.8333333333335</v>
      </c>
      <c r="K46" s="276">
        <v>1300</v>
      </c>
      <c r="L46" s="276">
        <v>1202</v>
      </c>
      <c r="M46" s="276">
        <v>8.6251700000000007</v>
      </c>
    </row>
    <row r="47" spans="1:13">
      <c r="A47" s="267">
        <v>37</v>
      </c>
      <c r="B47" s="276" t="s">
        <v>308</v>
      </c>
      <c r="C47" s="277">
        <v>4197.7</v>
      </c>
      <c r="D47" s="278">
        <v>4204.166666666667</v>
      </c>
      <c r="E47" s="278">
        <v>4173.5333333333338</v>
      </c>
      <c r="F47" s="278">
        <v>4149.3666666666668</v>
      </c>
      <c r="G47" s="278">
        <v>4118.7333333333336</v>
      </c>
      <c r="H47" s="278">
        <v>4228.3333333333339</v>
      </c>
      <c r="I47" s="278">
        <v>4258.9666666666672</v>
      </c>
      <c r="J47" s="278">
        <v>4283.1333333333341</v>
      </c>
      <c r="K47" s="276">
        <v>4234.8</v>
      </c>
      <c r="L47" s="276">
        <v>4180</v>
      </c>
      <c r="M47" s="276">
        <v>0.22264999999999999</v>
      </c>
    </row>
    <row r="48" spans="1:13">
      <c r="A48" s="267">
        <v>38</v>
      </c>
      <c r="B48" s="276" t="s">
        <v>310</v>
      </c>
      <c r="C48" s="277">
        <v>6276.3</v>
      </c>
      <c r="D48" s="278">
        <v>6264.7666666666664</v>
      </c>
      <c r="E48" s="278">
        <v>6229.5333333333328</v>
      </c>
      <c r="F48" s="278">
        <v>6182.7666666666664</v>
      </c>
      <c r="G48" s="278">
        <v>6147.5333333333328</v>
      </c>
      <c r="H48" s="278">
        <v>6311.5333333333328</v>
      </c>
      <c r="I48" s="278">
        <v>6346.7666666666664</v>
      </c>
      <c r="J48" s="278">
        <v>6393.5333333333328</v>
      </c>
      <c r="K48" s="276">
        <v>6300</v>
      </c>
      <c r="L48" s="276">
        <v>6218</v>
      </c>
      <c r="M48" s="276">
        <v>0.20541999999999999</v>
      </c>
    </row>
    <row r="49" spans="1:13">
      <c r="A49" s="267">
        <v>39</v>
      </c>
      <c r="B49" s="276" t="s">
        <v>226</v>
      </c>
      <c r="C49" s="277">
        <v>847.15</v>
      </c>
      <c r="D49" s="278">
        <v>842.2833333333333</v>
      </c>
      <c r="E49" s="278">
        <v>812.61666666666656</v>
      </c>
      <c r="F49" s="278">
        <v>778.08333333333326</v>
      </c>
      <c r="G49" s="278">
        <v>748.41666666666652</v>
      </c>
      <c r="H49" s="278">
        <v>876.81666666666661</v>
      </c>
      <c r="I49" s="278">
        <v>906.48333333333335</v>
      </c>
      <c r="J49" s="278">
        <v>941.01666666666665</v>
      </c>
      <c r="K49" s="276">
        <v>871.95</v>
      </c>
      <c r="L49" s="276">
        <v>807.75</v>
      </c>
      <c r="M49" s="276">
        <v>20.229189999999999</v>
      </c>
    </row>
    <row r="50" spans="1:13">
      <c r="A50" s="267">
        <v>40</v>
      </c>
      <c r="B50" s="276" t="s">
        <v>53</v>
      </c>
      <c r="C50" s="277">
        <v>810.8</v>
      </c>
      <c r="D50" s="278">
        <v>797.31666666666661</v>
      </c>
      <c r="E50" s="278">
        <v>779.63333333333321</v>
      </c>
      <c r="F50" s="278">
        <v>748.46666666666658</v>
      </c>
      <c r="G50" s="278">
        <v>730.78333333333319</v>
      </c>
      <c r="H50" s="278">
        <v>828.48333333333323</v>
      </c>
      <c r="I50" s="278">
        <v>846.16666666666663</v>
      </c>
      <c r="J50" s="278">
        <v>877.33333333333326</v>
      </c>
      <c r="K50" s="276">
        <v>815</v>
      </c>
      <c r="L50" s="276">
        <v>766.15</v>
      </c>
      <c r="M50" s="276">
        <v>71.236909999999995</v>
      </c>
    </row>
    <row r="51" spans="1:13">
      <c r="A51" s="267">
        <v>41</v>
      </c>
      <c r="B51" s="276" t="s">
        <v>311</v>
      </c>
      <c r="C51" s="277">
        <v>503</v>
      </c>
      <c r="D51" s="278">
        <v>503.61666666666662</v>
      </c>
      <c r="E51" s="278">
        <v>499.48333333333323</v>
      </c>
      <c r="F51" s="278">
        <v>495.96666666666664</v>
      </c>
      <c r="G51" s="278">
        <v>491.83333333333326</v>
      </c>
      <c r="H51" s="278">
        <v>507.13333333333321</v>
      </c>
      <c r="I51" s="278">
        <v>511.26666666666654</v>
      </c>
      <c r="J51" s="278">
        <v>514.78333333333319</v>
      </c>
      <c r="K51" s="276">
        <v>507.75</v>
      </c>
      <c r="L51" s="276">
        <v>500.1</v>
      </c>
      <c r="M51" s="276">
        <v>2.5280399999999998</v>
      </c>
    </row>
    <row r="52" spans="1:13">
      <c r="A52" s="267">
        <v>42</v>
      </c>
      <c r="B52" s="276" t="s">
        <v>55</v>
      </c>
      <c r="C52" s="277">
        <v>608.65</v>
      </c>
      <c r="D52" s="278">
        <v>598.73333333333323</v>
      </c>
      <c r="E52" s="278">
        <v>586.31666666666649</v>
      </c>
      <c r="F52" s="278">
        <v>563.98333333333323</v>
      </c>
      <c r="G52" s="278">
        <v>551.56666666666649</v>
      </c>
      <c r="H52" s="278">
        <v>621.06666666666649</v>
      </c>
      <c r="I52" s="278">
        <v>633.48333333333323</v>
      </c>
      <c r="J52" s="278">
        <v>655.81666666666649</v>
      </c>
      <c r="K52" s="276">
        <v>611.15</v>
      </c>
      <c r="L52" s="276">
        <v>576.4</v>
      </c>
      <c r="M52" s="276">
        <v>502.89936999999998</v>
      </c>
    </row>
    <row r="53" spans="1:13">
      <c r="A53" s="267">
        <v>43</v>
      </c>
      <c r="B53" s="276" t="s">
        <v>56</v>
      </c>
      <c r="C53" s="277">
        <v>3023.1</v>
      </c>
      <c r="D53" s="278">
        <v>3016.5500000000006</v>
      </c>
      <c r="E53" s="278">
        <v>2993.1000000000013</v>
      </c>
      <c r="F53" s="278">
        <v>2963.1000000000008</v>
      </c>
      <c r="G53" s="278">
        <v>2939.6500000000015</v>
      </c>
      <c r="H53" s="278">
        <v>3046.5500000000011</v>
      </c>
      <c r="I53" s="278">
        <v>3070.0000000000009</v>
      </c>
      <c r="J53" s="278">
        <v>3100.0000000000009</v>
      </c>
      <c r="K53" s="276">
        <v>3040</v>
      </c>
      <c r="L53" s="276">
        <v>2986.55</v>
      </c>
      <c r="M53" s="276">
        <v>7.8251099999999996</v>
      </c>
    </row>
    <row r="54" spans="1:13">
      <c r="A54" s="267">
        <v>44</v>
      </c>
      <c r="B54" s="276" t="s">
        <v>315</v>
      </c>
      <c r="C54" s="277">
        <v>181.1</v>
      </c>
      <c r="D54" s="278">
        <v>181.95000000000002</v>
      </c>
      <c r="E54" s="278">
        <v>178.90000000000003</v>
      </c>
      <c r="F54" s="278">
        <v>176.70000000000002</v>
      </c>
      <c r="G54" s="278">
        <v>173.65000000000003</v>
      </c>
      <c r="H54" s="278">
        <v>184.15000000000003</v>
      </c>
      <c r="I54" s="278">
        <v>187.20000000000005</v>
      </c>
      <c r="J54" s="278">
        <v>189.40000000000003</v>
      </c>
      <c r="K54" s="276">
        <v>185</v>
      </c>
      <c r="L54" s="276">
        <v>179.75</v>
      </c>
      <c r="M54" s="276">
        <v>6.2752400000000002</v>
      </c>
    </row>
    <row r="55" spans="1:13">
      <c r="A55" s="267">
        <v>45</v>
      </c>
      <c r="B55" s="276" t="s">
        <v>316</v>
      </c>
      <c r="C55" s="277">
        <v>517.75</v>
      </c>
      <c r="D55" s="278">
        <v>510.59999999999997</v>
      </c>
      <c r="E55" s="278">
        <v>499.19999999999993</v>
      </c>
      <c r="F55" s="278">
        <v>480.65</v>
      </c>
      <c r="G55" s="278">
        <v>469.24999999999994</v>
      </c>
      <c r="H55" s="278">
        <v>529.14999999999986</v>
      </c>
      <c r="I55" s="278">
        <v>540.54999999999995</v>
      </c>
      <c r="J55" s="278">
        <v>559.09999999999991</v>
      </c>
      <c r="K55" s="276">
        <v>522</v>
      </c>
      <c r="L55" s="276">
        <v>492.05</v>
      </c>
      <c r="M55" s="276">
        <v>7.8729500000000003</v>
      </c>
    </row>
    <row r="56" spans="1:13">
      <c r="A56" s="267">
        <v>46</v>
      </c>
      <c r="B56" s="276" t="s">
        <v>58</v>
      </c>
      <c r="C56" s="277">
        <v>6944.8</v>
      </c>
      <c r="D56" s="278">
        <v>6836.2333333333327</v>
      </c>
      <c r="E56" s="278">
        <v>6694.7166666666653</v>
      </c>
      <c r="F56" s="278">
        <v>6444.6333333333323</v>
      </c>
      <c r="G56" s="278">
        <v>6303.116666666665</v>
      </c>
      <c r="H56" s="278">
        <v>7086.3166666666657</v>
      </c>
      <c r="I56" s="278">
        <v>7227.8333333333339</v>
      </c>
      <c r="J56" s="278">
        <v>7477.9166666666661</v>
      </c>
      <c r="K56" s="276">
        <v>6977.75</v>
      </c>
      <c r="L56" s="276">
        <v>6586.15</v>
      </c>
      <c r="M56" s="276">
        <v>25.424689999999998</v>
      </c>
    </row>
    <row r="57" spans="1:13">
      <c r="A57" s="267">
        <v>47</v>
      </c>
      <c r="B57" s="276" t="s">
        <v>232</v>
      </c>
      <c r="C57" s="277">
        <v>2649.9</v>
      </c>
      <c r="D57" s="278">
        <v>2640.2999999999997</v>
      </c>
      <c r="E57" s="278">
        <v>2549.5999999999995</v>
      </c>
      <c r="F57" s="278">
        <v>2449.2999999999997</v>
      </c>
      <c r="G57" s="278">
        <v>2358.5999999999995</v>
      </c>
      <c r="H57" s="278">
        <v>2740.5999999999995</v>
      </c>
      <c r="I57" s="278">
        <v>2831.2999999999993</v>
      </c>
      <c r="J57" s="278">
        <v>2931.5999999999995</v>
      </c>
      <c r="K57" s="276">
        <v>2731</v>
      </c>
      <c r="L57" s="276">
        <v>2540</v>
      </c>
      <c r="M57" s="276">
        <v>2.1922899999999998</v>
      </c>
    </row>
    <row r="58" spans="1:13">
      <c r="A58" s="267">
        <v>48</v>
      </c>
      <c r="B58" s="276" t="s">
        <v>59</v>
      </c>
      <c r="C58" s="277">
        <v>4268.8</v>
      </c>
      <c r="D58" s="278">
        <v>4277.4333333333334</v>
      </c>
      <c r="E58" s="278">
        <v>4125.3166666666666</v>
      </c>
      <c r="F58" s="278">
        <v>3981.833333333333</v>
      </c>
      <c r="G58" s="278">
        <v>3829.7166666666662</v>
      </c>
      <c r="H58" s="278">
        <v>4420.916666666667</v>
      </c>
      <c r="I58" s="278">
        <v>4573.0333333333338</v>
      </c>
      <c r="J58" s="278">
        <v>4716.5166666666673</v>
      </c>
      <c r="K58" s="276">
        <v>4429.55</v>
      </c>
      <c r="L58" s="276">
        <v>4133.95</v>
      </c>
      <c r="M58" s="276">
        <v>138.96654000000001</v>
      </c>
    </row>
    <row r="59" spans="1:13">
      <c r="A59" s="267">
        <v>49</v>
      </c>
      <c r="B59" s="276" t="s">
        <v>60</v>
      </c>
      <c r="C59" s="277">
        <v>1513.95</v>
      </c>
      <c r="D59" s="278">
        <v>1524.5666666666666</v>
      </c>
      <c r="E59" s="278">
        <v>1474.3833333333332</v>
      </c>
      <c r="F59" s="278">
        <v>1434.8166666666666</v>
      </c>
      <c r="G59" s="278">
        <v>1384.6333333333332</v>
      </c>
      <c r="H59" s="278">
        <v>1564.1333333333332</v>
      </c>
      <c r="I59" s="278">
        <v>1614.3166666666666</v>
      </c>
      <c r="J59" s="278">
        <v>1653.8833333333332</v>
      </c>
      <c r="K59" s="276">
        <v>1574.75</v>
      </c>
      <c r="L59" s="276">
        <v>1485</v>
      </c>
      <c r="M59" s="276">
        <v>27.75067</v>
      </c>
    </row>
    <row r="60" spans="1:13" ht="12" customHeight="1">
      <c r="A60" s="267">
        <v>50</v>
      </c>
      <c r="B60" s="276" t="s">
        <v>317</v>
      </c>
      <c r="C60" s="277">
        <v>100.45</v>
      </c>
      <c r="D60" s="278">
        <v>100.64999999999999</v>
      </c>
      <c r="E60" s="278">
        <v>99.799999999999983</v>
      </c>
      <c r="F60" s="278">
        <v>99.149999999999991</v>
      </c>
      <c r="G60" s="278">
        <v>98.299999999999983</v>
      </c>
      <c r="H60" s="278">
        <v>101.29999999999998</v>
      </c>
      <c r="I60" s="278">
        <v>102.14999999999998</v>
      </c>
      <c r="J60" s="278">
        <v>102.79999999999998</v>
      </c>
      <c r="K60" s="276">
        <v>101.5</v>
      </c>
      <c r="L60" s="276">
        <v>100</v>
      </c>
      <c r="M60" s="276">
        <v>1.21618</v>
      </c>
    </row>
    <row r="61" spans="1:13">
      <c r="A61" s="267">
        <v>51</v>
      </c>
      <c r="B61" s="276" t="s">
        <v>318</v>
      </c>
      <c r="C61" s="277">
        <v>150</v>
      </c>
      <c r="D61" s="278">
        <v>149.41666666666666</v>
      </c>
      <c r="E61" s="278">
        <v>148.38333333333333</v>
      </c>
      <c r="F61" s="278">
        <v>146.76666666666668</v>
      </c>
      <c r="G61" s="278">
        <v>145.73333333333335</v>
      </c>
      <c r="H61" s="278">
        <v>151.0333333333333</v>
      </c>
      <c r="I61" s="278">
        <v>152.06666666666666</v>
      </c>
      <c r="J61" s="278">
        <v>153.68333333333328</v>
      </c>
      <c r="K61" s="276">
        <v>150.44999999999999</v>
      </c>
      <c r="L61" s="276">
        <v>147.80000000000001</v>
      </c>
      <c r="M61" s="276">
        <v>10.095179999999999</v>
      </c>
    </row>
    <row r="62" spans="1:13">
      <c r="A62" s="267">
        <v>52</v>
      </c>
      <c r="B62" s="276" t="s">
        <v>233</v>
      </c>
      <c r="C62" s="277">
        <v>339.15</v>
      </c>
      <c r="D62" s="278">
        <v>340.93333333333334</v>
      </c>
      <c r="E62" s="278">
        <v>330.01666666666665</v>
      </c>
      <c r="F62" s="278">
        <v>320.88333333333333</v>
      </c>
      <c r="G62" s="278">
        <v>309.96666666666664</v>
      </c>
      <c r="H62" s="278">
        <v>350.06666666666666</v>
      </c>
      <c r="I62" s="278">
        <v>360.98333333333329</v>
      </c>
      <c r="J62" s="278">
        <v>370.11666666666667</v>
      </c>
      <c r="K62" s="276">
        <v>351.85</v>
      </c>
      <c r="L62" s="276">
        <v>331.8</v>
      </c>
      <c r="M62" s="276">
        <v>153.16734</v>
      </c>
    </row>
    <row r="63" spans="1:13">
      <c r="A63" s="267">
        <v>53</v>
      </c>
      <c r="B63" s="276" t="s">
        <v>61</v>
      </c>
      <c r="C63" s="277">
        <v>47.2</v>
      </c>
      <c r="D63" s="278">
        <v>47.6</v>
      </c>
      <c r="E63" s="278">
        <v>46.300000000000004</v>
      </c>
      <c r="F63" s="278">
        <v>45.400000000000006</v>
      </c>
      <c r="G63" s="278">
        <v>44.100000000000009</v>
      </c>
      <c r="H63" s="278">
        <v>48.5</v>
      </c>
      <c r="I63" s="278">
        <v>49.8</v>
      </c>
      <c r="J63" s="278">
        <v>50.699999999999996</v>
      </c>
      <c r="K63" s="276">
        <v>48.9</v>
      </c>
      <c r="L63" s="276">
        <v>46.7</v>
      </c>
      <c r="M63" s="276">
        <v>354.70778999999999</v>
      </c>
    </row>
    <row r="64" spans="1:13">
      <c r="A64" s="267">
        <v>54</v>
      </c>
      <c r="B64" s="276" t="s">
        <v>62</v>
      </c>
      <c r="C64" s="277">
        <v>41</v>
      </c>
      <c r="D64" s="278">
        <v>41.233333333333334</v>
      </c>
      <c r="E64" s="278">
        <v>40.56666666666667</v>
      </c>
      <c r="F64" s="278">
        <v>40.133333333333333</v>
      </c>
      <c r="G64" s="278">
        <v>39.466666666666669</v>
      </c>
      <c r="H64" s="278">
        <v>41.666666666666671</v>
      </c>
      <c r="I64" s="278">
        <v>42.333333333333329</v>
      </c>
      <c r="J64" s="278">
        <v>42.766666666666673</v>
      </c>
      <c r="K64" s="276">
        <v>41.9</v>
      </c>
      <c r="L64" s="276">
        <v>40.799999999999997</v>
      </c>
      <c r="M64" s="276">
        <v>23.102060000000002</v>
      </c>
    </row>
    <row r="65" spans="1:13">
      <c r="A65" s="267">
        <v>55</v>
      </c>
      <c r="B65" s="276" t="s">
        <v>312</v>
      </c>
      <c r="C65" s="277">
        <v>1484.3</v>
      </c>
      <c r="D65" s="278">
        <v>1501.4333333333334</v>
      </c>
      <c r="E65" s="278">
        <v>1447.8666666666668</v>
      </c>
      <c r="F65" s="278">
        <v>1411.4333333333334</v>
      </c>
      <c r="G65" s="278">
        <v>1357.8666666666668</v>
      </c>
      <c r="H65" s="278">
        <v>1537.8666666666668</v>
      </c>
      <c r="I65" s="278">
        <v>1591.4333333333334</v>
      </c>
      <c r="J65" s="278">
        <v>1627.8666666666668</v>
      </c>
      <c r="K65" s="276">
        <v>1555</v>
      </c>
      <c r="L65" s="276">
        <v>1465</v>
      </c>
      <c r="M65" s="276">
        <v>0.88453000000000004</v>
      </c>
    </row>
    <row r="66" spans="1:13">
      <c r="A66" s="267">
        <v>56</v>
      </c>
      <c r="B66" s="276" t="s">
        <v>63</v>
      </c>
      <c r="C66" s="277">
        <v>1327.35</v>
      </c>
      <c r="D66" s="278">
        <v>1333.6000000000001</v>
      </c>
      <c r="E66" s="278">
        <v>1302.7500000000002</v>
      </c>
      <c r="F66" s="278">
        <v>1278.1500000000001</v>
      </c>
      <c r="G66" s="278">
        <v>1247.3000000000002</v>
      </c>
      <c r="H66" s="278">
        <v>1358.2000000000003</v>
      </c>
      <c r="I66" s="278">
        <v>1389.0500000000002</v>
      </c>
      <c r="J66" s="278">
        <v>1413.6500000000003</v>
      </c>
      <c r="K66" s="276">
        <v>1364.45</v>
      </c>
      <c r="L66" s="276">
        <v>1309</v>
      </c>
      <c r="M66" s="276">
        <v>18.008780000000002</v>
      </c>
    </row>
    <row r="67" spans="1:13">
      <c r="A67" s="267">
        <v>57</v>
      </c>
      <c r="B67" s="276" t="s">
        <v>320</v>
      </c>
      <c r="C67" s="277">
        <v>5225</v>
      </c>
      <c r="D67" s="278">
        <v>5256.45</v>
      </c>
      <c r="E67" s="278">
        <v>5143.5499999999993</v>
      </c>
      <c r="F67" s="278">
        <v>5062.0999999999995</v>
      </c>
      <c r="G67" s="278">
        <v>4949.1999999999989</v>
      </c>
      <c r="H67" s="278">
        <v>5337.9</v>
      </c>
      <c r="I67" s="278">
        <v>5450.7999999999993</v>
      </c>
      <c r="J67" s="278">
        <v>5532.25</v>
      </c>
      <c r="K67" s="276">
        <v>5369.35</v>
      </c>
      <c r="L67" s="276">
        <v>5175</v>
      </c>
      <c r="M67" s="276">
        <v>0.36035</v>
      </c>
    </row>
    <row r="68" spans="1:13">
      <c r="A68" s="267">
        <v>58</v>
      </c>
      <c r="B68" s="276" t="s">
        <v>234</v>
      </c>
      <c r="C68" s="277">
        <v>1206.3</v>
      </c>
      <c r="D68" s="278">
        <v>1213.5833333333333</v>
      </c>
      <c r="E68" s="278">
        <v>1192.7166666666665</v>
      </c>
      <c r="F68" s="278">
        <v>1179.1333333333332</v>
      </c>
      <c r="G68" s="278">
        <v>1158.2666666666664</v>
      </c>
      <c r="H68" s="278">
        <v>1227.1666666666665</v>
      </c>
      <c r="I68" s="278">
        <v>1248.0333333333333</v>
      </c>
      <c r="J68" s="278">
        <v>1261.6166666666666</v>
      </c>
      <c r="K68" s="276">
        <v>1234.45</v>
      </c>
      <c r="L68" s="276">
        <v>1200</v>
      </c>
      <c r="M68" s="276">
        <v>0.50119999999999998</v>
      </c>
    </row>
    <row r="69" spans="1:13">
      <c r="A69" s="267">
        <v>59</v>
      </c>
      <c r="B69" s="276" t="s">
        <v>321</v>
      </c>
      <c r="C69" s="277">
        <v>300.39999999999998</v>
      </c>
      <c r="D69" s="278">
        <v>301.33333333333331</v>
      </c>
      <c r="E69" s="278">
        <v>298.66666666666663</v>
      </c>
      <c r="F69" s="278">
        <v>296.93333333333334</v>
      </c>
      <c r="G69" s="278">
        <v>294.26666666666665</v>
      </c>
      <c r="H69" s="278">
        <v>303.06666666666661</v>
      </c>
      <c r="I69" s="278">
        <v>305.73333333333323</v>
      </c>
      <c r="J69" s="278">
        <v>307.46666666666658</v>
      </c>
      <c r="K69" s="276">
        <v>304</v>
      </c>
      <c r="L69" s="276">
        <v>299.60000000000002</v>
      </c>
      <c r="M69" s="276">
        <v>0.94691000000000003</v>
      </c>
    </row>
    <row r="70" spans="1:13">
      <c r="A70" s="267">
        <v>60</v>
      </c>
      <c r="B70" s="276" t="s">
        <v>65</v>
      </c>
      <c r="C70" s="277">
        <v>95.7</v>
      </c>
      <c r="D70" s="278">
        <v>95.866666666666674</v>
      </c>
      <c r="E70" s="278">
        <v>94.333333333333343</v>
      </c>
      <c r="F70" s="278">
        <v>92.966666666666669</v>
      </c>
      <c r="G70" s="278">
        <v>91.433333333333337</v>
      </c>
      <c r="H70" s="278">
        <v>97.233333333333348</v>
      </c>
      <c r="I70" s="278">
        <v>98.76666666666668</v>
      </c>
      <c r="J70" s="278">
        <v>100.13333333333335</v>
      </c>
      <c r="K70" s="276">
        <v>97.4</v>
      </c>
      <c r="L70" s="276">
        <v>94.5</v>
      </c>
      <c r="M70" s="276">
        <v>80.889089999999996</v>
      </c>
    </row>
    <row r="71" spans="1:13">
      <c r="A71" s="267">
        <v>61</v>
      </c>
      <c r="B71" s="276" t="s">
        <v>313</v>
      </c>
      <c r="C71" s="277">
        <v>624.1</v>
      </c>
      <c r="D71" s="278">
        <v>624.26666666666677</v>
      </c>
      <c r="E71" s="278">
        <v>619.93333333333351</v>
      </c>
      <c r="F71" s="278">
        <v>615.76666666666677</v>
      </c>
      <c r="G71" s="278">
        <v>611.43333333333351</v>
      </c>
      <c r="H71" s="278">
        <v>628.43333333333351</v>
      </c>
      <c r="I71" s="278">
        <v>632.76666666666677</v>
      </c>
      <c r="J71" s="278">
        <v>636.93333333333351</v>
      </c>
      <c r="K71" s="276">
        <v>628.6</v>
      </c>
      <c r="L71" s="276">
        <v>620.1</v>
      </c>
      <c r="M71" s="276">
        <v>1.28061</v>
      </c>
    </row>
    <row r="72" spans="1:13">
      <c r="A72" s="267">
        <v>62</v>
      </c>
      <c r="B72" s="276" t="s">
        <v>66</v>
      </c>
      <c r="C72" s="277">
        <v>649.20000000000005</v>
      </c>
      <c r="D72" s="278">
        <v>646.23333333333335</v>
      </c>
      <c r="E72" s="278">
        <v>640.9666666666667</v>
      </c>
      <c r="F72" s="278">
        <v>632.73333333333335</v>
      </c>
      <c r="G72" s="278">
        <v>627.4666666666667</v>
      </c>
      <c r="H72" s="278">
        <v>654.4666666666667</v>
      </c>
      <c r="I72" s="278">
        <v>659.73333333333335</v>
      </c>
      <c r="J72" s="278">
        <v>667.9666666666667</v>
      </c>
      <c r="K72" s="276">
        <v>651.5</v>
      </c>
      <c r="L72" s="276">
        <v>638</v>
      </c>
      <c r="M72" s="276">
        <v>10.397180000000001</v>
      </c>
    </row>
    <row r="73" spans="1:13">
      <c r="A73" s="267">
        <v>63</v>
      </c>
      <c r="B73" s="276" t="s">
        <v>67</v>
      </c>
      <c r="C73" s="277">
        <v>499.75</v>
      </c>
      <c r="D73" s="278">
        <v>508.35000000000008</v>
      </c>
      <c r="E73" s="278">
        <v>486.05000000000018</v>
      </c>
      <c r="F73" s="278">
        <v>472.35000000000008</v>
      </c>
      <c r="G73" s="278">
        <v>450.05000000000018</v>
      </c>
      <c r="H73" s="278">
        <v>522.05000000000018</v>
      </c>
      <c r="I73" s="278">
        <v>544.35</v>
      </c>
      <c r="J73" s="278">
        <v>558.05000000000018</v>
      </c>
      <c r="K73" s="276">
        <v>530.65</v>
      </c>
      <c r="L73" s="276">
        <v>494.65</v>
      </c>
      <c r="M73" s="276">
        <v>60.344360000000002</v>
      </c>
    </row>
    <row r="74" spans="1:13">
      <c r="A74" s="267">
        <v>64</v>
      </c>
      <c r="B74" s="276" t="s">
        <v>1045</v>
      </c>
      <c r="C74" s="277">
        <v>8985.25</v>
      </c>
      <c r="D74" s="278">
        <v>8999.8166666666675</v>
      </c>
      <c r="E74" s="278">
        <v>8810.633333333335</v>
      </c>
      <c r="F74" s="278">
        <v>8636.0166666666682</v>
      </c>
      <c r="G74" s="278">
        <v>8446.8333333333358</v>
      </c>
      <c r="H74" s="278">
        <v>9174.4333333333343</v>
      </c>
      <c r="I74" s="278">
        <v>9363.616666666665</v>
      </c>
      <c r="J74" s="278">
        <v>9538.2333333333336</v>
      </c>
      <c r="K74" s="276">
        <v>9189</v>
      </c>
      <c r="L74" s="276">
        <v>8825.2000000000007</v>
      </c>
      <c r="M74" s="276">
        <v>3.3399999999999999E-2</v>
      </c>
    </row>
    <row r="75" spans="1:13">
      <c r="A75" s="267">
        <v>65</v>
      </c>
      <c r="B75" s="276" t="s">
        <v>69</v>
      </c>
      <c r="C75" s="277">
        <v>478.6</v>
      </c>
      <c r="D75" s="278">
        <v>474.66666666666669</v>
      </c>
      <c r="E75" s="278">
        <v>467.98333333333335</v>
      </c>
      <c r="F75" s="278">
        <v>457.36666666666667</v>
      </c>
      <c r="G75" s="278">
        <v>450.68333333333334</v>
      </c>
      <c r="H75" s="278">
        <v>485.28333333333336</v>
      </c>
      <c r="I75" s="278">
        <v>491.96666666666664</v>
      </c>
      <c r="J75" s="278">
        <v>502.58333333333337</v>
      </c>
      <c r="K75" s="276">
        <v>481.35</v>
      </c>
      <c r="L75" s="276">
        <v>464.05</v>
      </c>
      <c r="M75" s="276">
        <v>157.37415999999999</v>
      </c>
    </row>
    <row r="76" spans="1:13" s="16" customFormat="1">
      <c r="A76" s="267">
        <v>66</v>
      </c>
      <c r="B76" s="276" t="s">
        <v>70</v>
      </c>
      <c r="C76" s="277">
        <v>27.95</v>
      </c>
      <c r="D76" s="278">
        <v>28.3</v>
      </c>
      <c r="E76" s="278">
        <v>27.35</v>
      </c>
      <c r="F76" s="278">
        <v>26.75</v>
      </c>
      <c r="G76" s="278">
        <v>25.8</v>
      </c>
      <c r="H76" s="278">
        <v>28.900000000000002</v>
      </c>
      <c r="I76" s="278">
        <v>29.849999999999998</v>
      </c>
      <c r="J76" s="278">
        <v>30.450000000000003</v>
      </c>
      <c r="K76" s="276">
        <v>29.25</v>
      </c>
      <c r="L76" s="276">
        <v>27.7</v>
      </c>
      <c r="M76" s="276">
        <v>540.98311999999999</v>
      </c>
    </row>
    <row r="77" spans="1:13" s="16" customFormat="1">
      <c r="A77" s="267">
        <v>67</v>
      </c>
      <c r="B77" s="276" t="s">
        <v>71</v>
      </c>
      <c r="C77" s="277">
        <v>417.9</v>
      </c>
      <c r="D77" s="278">
        <v>414.88333333333338</v>
      </c>
      <c r="E77" s="278">
        <v>409.26666666666677</v>
      </c>
      <c r="F77" s="278">
        <v>400.63333333333338</v>
      </c>
      <c r="G77" s="278">
        <v>395.01666666666677</v>
      </c>
      <c r="H77" s="278">
        <v>423.51666666666677</v>
      </c>
      <c r="I77" s="278">
        <v>429.13333333333344</v>
      </c>
      <c r="J77" s="278">
        <v>437.76666666666677</v>
      </c>
      <c r="K77" s="276">
        <v>420.5</v>
      </c>
      <c r="L77" s="276">
        <v>406.25</v>
      </c>
      <c r="M77" s="276">
        <v>42.8947</v>
      </c>
    </row>
    <row r="78" spans="1:13" s="16" customFormat="1">
      <c r="A78" s="267">
        <v>68</v>
      </c>
      <c r="B78" s="276" t="s">
        <v>322</v>
      </c>
      <c r="C78" s="277">
        <v>703.8</v>
      </c>
      <c r="D78" s="278">
        <v>698.26666666666654</v>
      </c>
      <c r="E78" s="278">
        <v>686.1333333333331</v>
      </c>
      <c r="F78" s="278">
        <v>668.46666666666658</v>
      </c>
      <c r="G78" s="278">
        <v>656.33333333333314</v>
      </c>
      <c r="H78" s="278">
        <v>715.93333333333305</v>
      </c>
      <c r="I78" s="278">
        <v>728.06666666666649</v>
      </c>
      <c r="J78" s="278">
        <v>745.73333333333301</v>
      </c>
      <c r="K78" s="276">
        <v>710.4</v>
      </c>
      <c r="L78" s="276">
        <v>680.6</v>
      </c>
      <c r="M78" s="276">
        <v>3.6939099999999998</v>
      </c>
    </row>
    <row r="79" spans="1:13" s="16" customFormat="1">
      <c r="A79" s="267">
        <v>69</v>
      </c>
      <c r="B79" s="276" t="s">
        <v>324</v>
      </c>
      <c r="C79" s="277">
        <v>164.35</v>
      </c>
      <c r="D79" s="278">
        <v>164.15</v>
      </c>
      <c r="E79" s="278">
        <v>162.20000000000002</v>
      </c>
      <c r="F79" s="278">
        <v>160.05000000000001</v>
      </c>
      <c r="G79" s="278">
        <v>158.10000000000002</v>
      </c>
      <c r="H79" s="278">
        <v>166.3</v>
      </c>
      <c r="I79" s="278">
        <v>168.25</v>
      </c>
      <c r="J79" s="278">
        <v>170.4</v>
      </c>
      <c r="K79" s="276">
        <v>166.1</v>
      </c>
      <c r="L79" s="276">
        <v>162</v>
      </c>
      <c r="M79" s="276">
        <v>3.8860999999999999</v>
      </c>
    </row>
    <row r="80" spans="1:13" s="16" customFormat="1">
      <c r="A80" s="267">
        <v>70</v>
      </c>
      <c r="B80" s="276" t="s">
        <v>325</v>
      </c>
      <c r="C80" s="277">
        <v>3921.75</v>
      </c>
      <c r="D80" s="278">
        <v>3900.5666666666671</v>
      </c>
      <c r="E80" s="278">
        <v>3821.1833333333343</v>
      </c>
      <c r="F80" s="278">
        <v>3720.6166666666672</v>
      </c>
      <c r="G80" s="278">
        <v>3641.2333333333345</v>
      </c>
      <c r="H80" s="278">
        <v>4001.1333333333341</v>
      </c>
      <c r="I80" s="278">
        <v>4080.5166666666664</v>
      </c>
      <c r="J80" s="278">
        <v>4181.0833333333339</v>
      </c>
      <c r="K80" s="276">
        <v>3979.95</v>
      </c>
      <c r="L80" s="276">
        <v>3800</v>
      </c>
      <c r="M80" s="276">
        <v>0.24087</v>
      </c>
    </row>
    <row r="81" spans="1:13" s="16" customFormat="1">
      <c r="A81" s="267">
        <v>71</v>
      </c>
      <c r="B81" s="276" t="s">
        <v>326</v>
      </c>
      <c r="C81" s="277">
        <v>654.20000000000005</v>
      </c>
      <c r="D81" s="278">
        <v>657.43333333333339</v>
      </c>
      <c r="E81" s="278">
        <v>638.76666666666677</v>
      </c>
      <c r="F81" s="278">
        <v>623.33333333333337</v>
      </c>
      <c r="G81" s="278">
        <v>604.66666666666674</v>
      </c>
      <c r="H81" s="278">
        <v>672.86666666666679</v>
      </c>
      <c r="I81" s="278">
        <v>691.5333333333333</v>
      </c>
      <c r="J81" s="278">
        <v>706.96666666666681</v>
      </c>
      <c r="K81" s="276">
        <v>676.1</v>
      </c>
      <c r="L81" s="276">
        <v>642</v>
      </c>
      <c r="M81" s="276">
        <v>0.67168000000000005</v>
      </c>
    </row>
    <row r="82" spans="1:13" s="16" customFormat="1">
      <c r="A82" s="267">
        <v>72</v>
      </c>
      <c r="B82" s="276" t="s">
        <v>327</v>
      </c>
      <c r="C82" s="277">
        <v>63.4</v>
      </c>
      <c r="D82" s="278">
        <v>63.733333333333341</v>
      </c>
      <c r="E82" s="278">
        <v>62.566666666666677</v>
      </c>
      <c r="F82" s="278">
        <v>61.733333333333334</v>
      </c>
      <c r="G82" s="278">
        <v>60.56666666666667</v>
      </c>
      <c r="H82" s="278">
        <v>64.566666666666691</v>
      </c>
      <c r="I82" s="278">
        <v>65.733333333333348</v>
      </c>
      <c r="J82" s="278">
        <v>66.566666666666691</v>
      </c>
      <c r="K82" s="276">
        <v>64.900000000000006</v>
      </c>
      <c r="L82" s="276">
        <v>62.9</v>
      </c>
      <c r="M82" s="276">
        <v>9.9138300000000008</v>
      </c>
    </row>
    <row r="83" spans="1:13" s="16" customFormat="1">
      <c r="A83" s="267">
        <v>73</v>
      </c>
      <c r="B83" s="276" t="s">
        <v>72</v>
      </c>
      <c r="C83" s="277">
        <v>12238.75</v>
      </c>
      <c r="D83" s="278">
        <v>12144.050000000001</v>
      </c>
      <c r="E83" s="278">
        <v>11840.150000000001</v>
      </c>
      <c r="F83" s="278">
        <v>11441.550000000001</v>
      </c>
      <c r="G83" s="278">
        <v>11137.650000000001</v>
      </c>
      <c r="H83" s="278">
        <v>12542.650000000001</v>
      </c>
      <c r="I83" s="278">
        <v>12846.55</v>
      </c>
      <c r="J83" s="278">
        <v>13245.150000000001</v>
      </c>
      <c r="K83" s="276">
        <v>12447.95</v>
      </c>
      <c r="L83" s="276">
        <v>11745.45</v>
      </c>
      <c r="M83" s="276">
        <v>0.84765999999999997</v>
      </c>
    </row>
    <row r="84" spans="1:13" s="16" customFormat="1">
      <c r="A84" s="267">
        <v>74</v>
      </c>
      <c r="B84" s="276" t="s">
        <v>74</v>
      </c>
      <c r="C84" s="277">
        <v>394</v>
      </c>
      <c r="D84" s="278">
        <v>391.33333333333331</v>
      </c>
      <c r="E84" s="278">
        <v>384.26666666666665</v>
      </c>
      <c r="F84" s="278">
        <v>374.53333333333336</v>
      </c>
      <c r="G84" s="278">
        <v>367.4666666666667</v>
      </c>
      <c r="H84" s="278">
        <v>401.06666666666661</v>
      </c>
      <c r="I84" s="278">
        <v>408.13333333333333</v>
      </c>
      <c r="J84" s="278">
        <v>417.86666666666656</v>
      </c>
      <c r="K84" s="276">
        <v>398.4</v>
      </c>
      <c r="L84" s="276">
        <v>381.6</v>
      </c>
      <c r="M84" s="276">
        <v>114.95968000000001</v>
      </c>
    </row>
    <row r="85" spans="1:13" s="16" customFormat="1">
      <c r="A85" s="267">
        <v>75</v>
      </c>
      <c r="B85" s="276" t="s">
        <v>328</v>
      </c>
      <c r="C85" s="277">
        <v>194.05</v>
      </c>
      <c r="D85" s="278">
        <v>195.71666666666667</v>
      </c>
      <c r="E85" s="278">
        <v>189.43333333333334</v>
      </c>
      <c r="F85" s="278">
        <v>184.81666666666666</v>
      </c>
      <c r="G85" s="278">
        <v>178.53333333333333</v>
      </c>
      <c r="H85" s="278">
        <v>200.33333333333334</v>
      </c>
      <c r="I85" s="278">
        <v>206.6166666666667</v>
      </c>
      <c r="J85" s="278">
        <v>211.23333333333335</v>
      </c>
      <c r="K85" s="276">
        <v>202</v>
      </c>
      <c r="L85" s="276">
        <v>191.1</v>
      </c>
      <c r="M85" s="276">
        <v>1.0420400000000001</v>
      </c>
    </row>
    <row r="86" spans="1:13" s="16" customFormat="1">
      <c r="A86" s="267">
        <v>76</v>
      </c>
      <c r="B86" s="276" t="s">
        <v>75</v>
      </c>
      <c r="C86" s="277">
        <v>3492.75</v>
      </c>
      <c r="D86" s="278">
        <v>3495.8000000000006</v>
      </c>
      <c r="E86" s="278">
        <v>3450.0000000000014</v>
      </c>
      <c r="F86" s="278">
        <v>3407.2500000000009</v>
      </c>
      <c r="G86" s="278">
        <v>3361.4500000000016</v>
      </c>
      <c r="H86" s="278">
        <v>3538.5500000000011</v>
      </c>
      <c r="I86" s="278">
        <v>3584.3500000000004</v>
      </c>
      <c r="J86" s="278">
        <v>3627.1000000000008</v>
      </c>
      <c r="K86" s="276">
        <v>3541.6</v>
      </c>
      <c r="L86" s="276">
        <v>3453.05</v>
      </c>
      <c r="M86" s="276">
        <v>11.41508</v>
      </c>
    </row>
    <row r="87" spans="1:13" s="16" customFormat="1">
      <c r="A87" s="267">
        <v>77</v>
      </c>
      <c r="B87" s="276" t="s">
        <v>314</v>
      </c>
      <c r="C87" s="277">
        <v>493.05</v>
      </c>
      <c r="D87" s="278">
        <v>494.01666666666665</v>
      </c>
      <c r="E87" s="278">
        <v>488.0333333333333</v>
      </c>
      <c r="F87" s="278">
        <v>483.01666666666665</v>
      </c>
      <c r="G87" s="278">
        <v>477.0333333333333</v>
      </c>
      <c r="H87" s="278">
        <v>499.0333333333333</v>
      </c>
      <c r="I87" s="278">
        <v>505.01666666666665</v>
      </c>
      <c r="J87" s="278">
        <v>510.0333333333333</v>
      </c>
      <c r="K87" s="276">
        <v>500</v>
      </c>
      <c r="L87" s="276">
        <v>489</v>
      </c>
      <c r="M87" s="276">
        <v>1.27003</v>
      </c>
    </row>
    <row r="88" spans="1:13" s="16" customFormat="1">
      <c r="A88" s="267">
        <v>78</v>
      </c>
      <c r="B88" s="276" t="s">
        <v>323</v>
      </c>
      <c r="C88" s="277">
        <v>178.65</v>
      </c>
      <c r="D88" s="278">
        <v>179.36666666666667</v>
      </c>
      <c r="E88" s="278">
        <v>177.53333333333336</v>
      </c>
      <c r="F88" s="278">
        <v>176.41666666666669</v>
      </c>
      <c r="G88" s="278">
        <v>174.58333333333337</v>
      </c>
      <c r="H88" s="278">
        <v>180.48333333333335</v>
      </c>
      <c r="I88" s="278">
        <v>182.31666666666666</v>
      </c>
      <c r="J88" s="278">
        <v>183.43333333333334</v>
      </c>
      <c r="K88" s="276">
        <v>181.2</v>
      </c>
      <c r="L88" s="276">
        <v>178.25</v>
      </c>
      <c r="M88" s="276">
        <v>8.8269900000000003</v>
      </c>
    </row>
    <row r="89" spans="1:13" s="16" customFormat="1">
      <c r="A89" s="267">
        <v>79</v>
      </c>
      <c r="B89" s="276" t="s">
        <v>76</v>
      </c>
      <c r="C89" s="277">
        <v>416.45</v>
      </c>
      <c r="D89" s="278">
        <v>415.51666666666671</v>
      </c>
      <c r="E89" s="278">
        <v>412.03333333333342</v>
      </c>
      <c r="F89" s="278">
        <v>407.61666666666673</v>
      </c>
      <c r="G89" s="278">
        <v>404.13333333333344</v>
      </c>
      <c r="H89" s="278">
        <v>419.93333333333339</v>
      </c>
      <c r="I89" s="278">
        <v>423.41666666666663</v>
      </c>
      <c r="J89" s="278">
        <v>427.83333333333337</v>
      </c>
      <c r="K89" s="276">
        <v>419</v>
      </c>
      <c r="L89" s="276">
        <v>411.1</v>
      </c>
      <c r="M89" s="276">
        <v>58.617229999999999</v>
      </c>
    </row>
    <row r="90" spans="1:13" s="16" customFormat="1">
      <c r="A90" s="267">
        <v>80</v>
      </c>
      <c r="B90" s="276" t="s">
        <v>77</v>
      </c>
      <c r="C90" s="277">
        <v>94.35</v>
      </c>
      <c r="D90" s="278">
        <v>95.100000000000009</v>
      </c>
      <c r="E90" s="278">
        <v>92.500000000000014</v>
      </c>
      <c r="F90" s="278">
        <v>90.65</v>
      </c>
      <c r="G90" s="278">
        <v>88.050000000000011</v>
      </c>
      <c r="H90" s="278">
        <v>96.950000000000017</v>
      </c>
      <c r="I90" s="278">
        <v>99.550000000000011</v>
      </c>
      <c r="J90" s="278">
        <v>101.40000000000002</v>
      </c>
      <c r="K90" s="276">
        <v>97.7</v>
      </c>
      <c r="L90" s="276">
        <v>93.25</v>
      </c>
      <c r="M90" s="276">
        <v>104.09972999999999</v>
      </c>
    </row>
    <row r="91" spans="1:13" s="16" customFormat="1">
      <c r="A91" s="267">
        <v>81</v>
      </c>
      <c r="B91" s="276" t="s">
        <v>332</v>
      </c>
      <c r="C91" s="277">
        <v>477.15</v>
      </c>
      <c r="D91" s="278">
        <v>480.14999999999992</v>
      </c>
      <c r="E91" s="278">
        <v>472.09999999999985</v>
      </c>
      <c r="F91" s="278">
        <v>467.04999999999995</v>
      </c>
      <c r="G91" s="278">
        <v>458.99999999999989</v>
      </c>
      <c r="H91" s="278">
        <v>485.19999999999982</v>
      </c>
      <c r="I91" s="278">
        <v>493.24999999999989</v>
      </c>
      <c r="J91" s="278">
        <v>498.29999999999978</v>
      </c>
      <c r="K91" s="276">
        <v>488.2</v>
      </c>
      <c r="L91" s="276">
        <v>475.1</v>
      </c>
      <c r="M91" s="276">
        <v>4.0473600000000003</v>
      </c>
    </row>
    <row r="92" spans="1:13" s="16" customFormat="1">
      <c r="A92" s="267">
        <v>82</v>
      </c>
      <c r="B92" s="276" t="s">
        <v>333</v>
      </c>
      <c r="C92" s="277">
        <v>454.15</v>
      </c>
      <c r="D92" s="278">
        <v>451.23333333333335</v>
      </c>
      <c r="E92" s="278">
        <v>440.66666666666669</v>
      </c>
      <c r="F92" s="278">
        <v>427.18333333333334</v>
      </c>
      <c r="G92" s="278">
        <v>416.61666666666667</v>
      </c>
      <c r="H92" s="278">
        <v>464.7166666666667</v>
      </c>
      <c r="I92" s="278">
        <v>475.2833333333333</v>
      </c>
      <c r="J92" s="278">
        <v>488.76666666666671</v>
      </c>
      <c r="K92" s="276">
        <v>461.8</v>
      </c>
      <c r="L92" s="276">
        <v>437.75</v>
      </c>
      <c r="M92" s="276">
        <v>3.0046300000000001</v>
      </c>
    </row>
    <row r="93" spans="1:13" s="16" customFormat="1">
      <c r="A93" s="267">
        <v>83</v>
      </c>
      <c r="B93" s="276" t="s">
        <v>335</v>
      </c>
      <c r="C93" s="277">
        <v>302.95</v>
      </c>
      <c r="D93" s="278">
        <v>299.10000000000002</v>
      </c>
      <c r="E93" s="278">
        <v>293.70000000000005</v>
      </c>
      <c r="F93" s="278">
        <v>284.45000000000005</v>
      </c>
      <c r="G93" s="278">
        <v>279.05000000000007</v>
      </c>
      <c r="H93" s="278">
        <v>308.35000000000002</v>
      </c>
      <c r="I93" s="278">
        <v>313.75</v>
      </c>
      <c r="J93" s="278">
        <v>323</v>
      </c>
      <c r="K93" s="276">
        <v>304.5</v>
      </c>
      <c r="L93" s="276">
        <v>289.85000000000002</v>
      </c>
      <c r="M93" s="276">
        <v>2.9776099999999999</v>
      </c>
    </row>
    <row r="94" spans="1:13" s="16" customFormat="1">
      <c r="A94" s="267">
        <v>84</v>
      </c>
      <c r="B94" s="276" t="s">
        <v>329</v>
      </c>
      <c r="C94" s="277">
        <v>403.75</v>
      </c>
      <c r="D94" s="278">
        <v>402.05</v>
      </c>
      <c r="E94" s="278">
        <v>394.85</v>
      </c>
      <c r="F94" s="278">
        <v>385.95</v>
      </c>
      <c r="G94" s="278">
        <v>378.75</v>
      </c>
      <c r="H94" s="278">
        <v>410.95000000000005</v>
      </c>
      <c r="I94" s="278">
        <v>418.15</v>
      </c>
      <c r="J94" s="278">
        <v>427.05000000000007</v>
      </c>
      <c r="K94" s="276">
        <v>409.25</v>
      </c>
      <c r="L94" s="276">
        <v>393.15</v>
      </c>
      <c r="M94" s="276">
        <v>1.5271999999999999</v>
      </c>
    </row>
    <row r="95" spans="1:13" s="16" customFormat="1">
      <c r="A95" s="267">
        <v>85</v>
      </c>
      <c r="B95" s="276" t="s">
        <v>78</v>
      </c>
      <c r="C95" s="277">
        <v>113.85</v>
      </c>
      <c r="D95" s="278">
        <v>113.88333333333333</v>
      </c>
      <c r="E95" s="278">
        <v>112.91666666666666</v>
      </c>
      <c r="F95" s="278">
        <v>111.98333333333333</v>
      </c>
      <c r="G95" s="278">
        <v>111.01666666666667</v>
      </c>
      <c r="H95" s="278">
        <v>114.81666666666665</v>
      </c>
      <c r="I95" s="278">
        <v>115.78333333333332</v>
      </c>
      <c r="J95" s="278">
        <v>116.71666666666664</v>
      </c>
      <c r="K95" s="276">
        <v>114.85</v>
      </c>
      <c r="L95" s="276">
        <v>112.95</v>
      </c>
      <c r="M95" s="276">
        <v>10.02286</v>
      </c>
    </row>
    <row r="96" spans="1:13" s="16" customFormat="1">
      <c r="A96" s="267">
        <v>86</v>
      </c>
      <c r="B96" s="276" t="s">
        <v>330</v>
      </c>
      <c r="C96" s="277">
        <v>243.95</v>
      </c>
      <c r="D96" s="278">
        <v>244.08333333333334</v>
      </c>
      <c r="E96" s="278">
        <v>240.26666666666668</v>
      </c>
      <c r="F96" s="278">
        <v>236.58333333333334</v>
      </c>
      <c r="G96" s="278">
        <v>232.76666666666668</v>
      </c>
      <c r="H96" s="278">
        <v>247.76666666666668</v>
      </c>
      <c r="I96" s="278">
        <v>251.58333333333334</v>
      </c>
      <c r="J96" s="278">
        <v>255.26666666666668</v>
      </c>
      <c r="K96" s="276">
        <v>247.9</v>
      </c>
      <c r="L96" s="276">
        <v>240.4</v>
      </c>
      <c r="M96" s="276">
        <v>0.82264999999999999</v>
      </c>
    </row>
    <row r="97" spans="1:13" s="16" customFormat="1">
      <c r="A97" s="267">
        <v>87</v>
      </c>
      <c r="B97" s="276" t="s">
        <v>338</v>
      </c>
      <c r="C97" s="277">
        <v>474</v>
      </c>
      <c r="D97" s="278">
        <v>473.83333333333331</v>
      </c>
      <c r="E97" s="278">
        <v>468.96666666666664</v>
      </c>
      <c r="F97" s="278">
        <v>463.93333333333334</v>
      </c>
      <c r="G97" s="278">
        <v>459.06666666666666</v>
      </c>
      <c r="H97" s="278">
        <v>478.86666666666662</v>
      </c>
      <c r="I97" s="278">
        <v>483.73333333333329</v>
      </c>
      <c r="J97" s="278">
        <v>488.76666666666659</v>
      </c>
      <c r="K97" s="276">
        <v>478.7</v>
      </c>
      <c r="L97" s="276">
        <v>468.8</v>
      </c>
      <c r="M97" s="276">
        <v>7.6484800000000002</v>
      </c>
    </row>
    <row r="98" spans="1:13" s="16" customFormat="1">
      <c r="A98" s="267">
        <v>88</v>
      </c>
      <c r="B98" s="276" t="s">
        <v>336</v>
      </c>
      <c r="C98" s="277">
        <v>1110.4000000000001</v>
      </c>
      <c r="D98" s="278">
        <v>1113.1333333333334</v>
      </c>
      <c r="E98" s="278">
        <v>1099.2666666666669</v>
      </c>
      <c r="F98" s="278">
        <v>1088.1333333333334</v>
      </c>
      <c r="G98" s="278">
        <v>1074.2666666666669</v>
      </c>
      <c r="H98" s="278">
        <v>1124.2666666666669</v>
      </c>
      <c r="I98" s="278">
        <v>1138.1333333333332</v>
      </c>
      <c r="J98" s="278">
        <v>1149.2666666666669</v>
      </c>
      <c r="K98" s="276">
        <v>1127</v>
      </c>
      <c r="L98" s="276">
        <v>1102</v>
      </c>
      <c r="M98" s="276">
        <v>0.81960999999999995</v>
      </c>
    </row>
    <row r="99" spans="1:13" s="16" customFormat="1">
      <c r="A99" s="267">
        <v>89</v>
      </c>
      <c r="B99" s="276" t="s">
        <v>337</v>
      </c>
      <c r="C99" s="277">
        <v>11.85</v>
      </c>
      <c r="D99" s="278">
        <v>11.916666666666666</v>
      </c>
      <c r="E99" s="278">
        <v>11.683333333333332</v>
      </c>
      <c r="F99" s="278">
        <v>11.516666666666666</v>
      </c>
      <c r="G99" s="278">
        <v>11.283333333333331</v>
      </c>
      <c r="H99" s="278">
        <v>12.083333333333332</v>
      </c>
      <c r="I99" s="278">
        <v>12.316666666666666</v>
      </c>
      <c r="J99" s="278">
        <v>12.483333333333333</v>
      </c>
      <c r="K99" s="276">
        <v>12.15</v>
      </c>
      <c r="L99" s="276">
        <v>11.75</v>
      </c>
      <c r="M99" s="276">
        <v>47.467489999999998</v>
      </c>
    </row>
    <row r="100" spans="1:13" s="16" customFormat="1">
      <c r="A100" s="267">
        <v>90</v>
      </c>
      <c r="B100" s="276" t="s">
        <v>339</v>
      </c>
      <c r="C100" s="277">
        <v>185</v>
      </c>
      <c r="D100" s="278">
        <v>185.78333333333333</v>
      </c>
      <c r="E100" s="278">
        <v>182.21666666666667</v>
      </c>
      <c r="F100" s="278">
        <v>179.43333333333334</v>
      </c>
      <c r="G100" s="278">
        <v>175.86666666666667</v>
      </c>
      <c r="H100" s="278">
        <v>188.56666666666666</v>
      </c>
      <c r="I100" s="278">
        <v>192.13333333333333</v>
      </c>
      <c r="J100" s="278">
        <v>194.91666666666666</v>
      </c>
      <c r="K100" s="276">
        <v>189.35</v>
      </c>
      <c r="L100" s="276">
        <v>183</v>
      </c>
      <c r="M100" s="276">
        <v>13.1472</v>
      </c>
    </row>
    <row r="101" spans="1:13">
      <c r="A101" s="267">
        <v>91</v>
      </c>
      <c r="B101" s="276" t="s">
        <v>80</v>
      </c>
      <c r="C101" s="277">
        <v>308.35000000000002</v>
      </c>
      <c r="D101" s="278">
        <v>309.11666666666662</v>
      </c>
      <c r="E101" s="278">
        <v>305.03333333333325</v>
      </c>
      <c r="F101" s="278">
        <v>301.71666666666664</v>
      </c>
      <c r="G101" s="278">
        <v>297.63333333333327</v>
      </c>
      <c r="H101" s="278">
        <v>312.43333333333322</v>
      </c>
      <c r="I101" s="278">
        <v>316.51666666666659</v>
      </c>
      <c r="J101" s="278">
        <v>319.8333333333332</v>
      </c>
      <c r="K101" s="276">
        <v>313.2</v>
      </c>
      <c r="L101" s="276">
        <v>305.8</v>
      </c>
      <c r="M101" s="276">
        <v>4.8483299999999998</v>
      </c>
    </row>
    <row r="102" spans="1:13">
      <c r="A102" s="267">
        <v>92</v>
      </c>
      <c r="B102" s="276" t="s">
        <v>340</v>
      </c>
      <c r="C102" s="277">
        <v>2710.15</v>
      </c>
      <c r="D102" s="278">
        <v>2720.0333333333333</v>
      </c>
      <c r="E102" s="278">
        <v>2680.1166666666668</v>
      </c>
      <c r="F102" s="278">
        <v>2650.0833333333335</v>
      </c>
      <c r="G102" s="278">
        <v>2610.166666666667</v>
      </c>
      <c r="H102" s="278">
        <v>2750.0666666666666</v>
      </c>
      <c r="I102" s="278">
        <v>2789.9833333333336</v>
      </c>
      <c r="J102" s="278">
        <v>2820.0166666666664</v>
      </c>
      <c r="K102" s="276">
        <v>2759.95</v>
      </c>
      <c r="L102" s="276">
        <v>2690</v>
      </c>
      <c r="M102" s="276">
        <v>7.7149999999999996E-2</v>
      </c>
    </row>
    <row r="103" spans="1:13">
      <c r="A103" s="267">
        <v>93</v>
      </c>
      <c r="B103" s="276" t="s">
        <v>81</v>
      </c>
      <c r="C103" s="277">
        <v>584.15</v>
      </c>
      <c r="D103" s="278">
        <v>585.4</v>
      </c>
      <c r="E103" s="278">
        <v>577.79999999999995</v>
      </c>
      <c r="F103" s="278">
        <v>571.44999999999993</v>
      </c>
      <c r="G103" s="278">
        <v>563.84999999999991</v>
      </c>
      <c r="H103" s="278">
        <v>591.75</v>
      </c>
      <c r="I103" s="278">
        <v>599.35000000000014</v>
      </c>
      <c r="J103" s="278">
        <v>605.70000000000005</v>
      </c>
      <c r="K103" s="276">
        <v>593</v>
      </c>
      <c r="L103" s="276">
        <v>579.04999999999995</v>
      </c>
      <c r="M103" s="276">
        <v>1.38985</v>
      </c>
    </row>
    <row r="104" spans="1:13">
      <c r="A104" s="267">
        <v>94</v>
      </c>
      <c r="B104" s="276" t="s">
        <v>334</v>
      </c>
      <c r="C104" s="277">
        <v>247.85</v>
      </c>
      <c r="D104" s="278">
        <v>248.56666666666669</v>
      </c>
      <c r="E104" s="278">
        <v>243.33333333333337</v>
      </c>
      <c r="F104" s="278">
        <v>238.81666666666669</v>
      </c>
      <c r="G104" s="278">
        <v>233.58333333333337</v>
      </c>
      <c r="H104" s="278">
        <v>253.08333333333337</v>
      </c>
      <c r="I104" s="278">
        <v>258.31666666666666</v>
      </c>
      <c r="J104" s="278">
        <v>262.83333333333337</v>
      </c>
      <c r="K104" s="276">
        <v>253.8</v>
      </c>
      <c r="L104" s="276">
        <v>244.05</v>
      </c>
      <c r="M104" s="276">
        <v>2.6100500000000002</v>
      </c>
    </row>
    <row r="105" spans="1:13">
      <c r="A105" s="267">
        <v>95</v>
      </c>
      <c r="B105" s="276" t="s">
        <v>342</v>
      </c>
      <c r="C105" s="277">
        <v>167.95</v>
      </c>
      <c r="D105" s="278">
        <v>168.95000000000002</v>
      </c>
      <c r="E105" s="278">
        <v>166.00000000000003</v>
      </c>
      <c r="F105" s="278">
        <v>164.05</v>
      </c>
      <c r="G105" s="278">
        <v>161.10000000000002</v>
      </c>
      <c r="H105" s="278">
        <v>170.90000000000003</v>
      </c>
      <c r="I105" s="278">
        <v>173.85000000000002</v>
      </c>
      <c r="J105" s="278">
        <v>175.80000000000004</v>
      </c>
      <c r="K105" s="276">
        <v>171.9</v>
      </c>
      <c r="L105" s="276">
        <v>167</v>
      </c>
      <c r="M105" s="276">
        <v>3.2969400000000002</v>
      </c>
    </row>
    <row r="106" spans="1:13">
      <c r="A106" s="267">
        <v>96</v>
      </c>
      <c r="B106" s="276" t="s">
        <v>343</v>
      </c>
      <c r="C106" s="277">
        <v>76.95</v>
      </c>
      <c r="D106" s="278">
        <v>77.216666666666669</v>
      </c>
      <c r="E106" s="278">
        <v>75.983333333333334</v>
      </c>
      <c r="F106" s="278">
        <v>75.016666666666666</v>
      </c>
      <c r="G106" s="278">
        <v>73.783333333333331</v>
      </c>
      <c r="H106" s="278">
        <v>78.183333333333337</v>
      </c>
      <c r="I106" s="278">
        <v>79.416666666666686</v>
      </c>
      <c r="J106" s="278">
        <v>80.38333333333334</v>
      </c>
      <c r="K106" s="276">
        <v>78.45</v>
      </c>
      <c r="L106" s="276">
        <v>76.25</v>
      </c>
      <c r="M106" s="276">
        <v>4.07294</v>
      </c>
    </row>
    <row r="107" spans="1:13">
      <c r="A107" s="267">
        <v>97</v>
      </c>
      <c r="B107" s="276" t="s">
        <v>82</v>
      </c>
      <c r="C107" s="277">
        <v>304.35000000000002</v>
      </c>
      <c r="D107" s="278">
        <v>306.26666666666665</v>
      </c>
      <c r="E107" s="278">
        <v>297.08333333333331</v>
      </c>
      <c r="F107" s="278">
        <v>289.81666666666666</v>
      </c>
      <c r="G107" s="278">
        <v>280.63333333333333</v>
      </c>
      <c r="H107" s="278">
        <v>313.5333333333333</v>
      </c>
      <c r="I107" s="278">
        <v>322.7166666666667</v>
      </c>
      <c r="J107" s="278">
        <v>329.98333333333329</v>
      </c>
      <c r="K107" s="276">
        <v>315.45</v>
      </c>
      <c r="L107" s="276">
        <v>299</v>
      </c>
      <c r="M107" s="276">
        <v>62.907980000000002</v>
      </c>
    </row>
    <row r="108" spans="1:13">
      <c r="A108" s="267">
        <v>98</v>
      </c>
      <c r="B108" s="284" t="s">
        <v>344</v>
      </c>
      <c r="C108" s="277">
        <v>420.35</v>
      </c>
      <c r="D108" s="278">
        <v>417.08333333333331</v>
      </c>
      <c r="E108" s="278">
        <v>412.56666666666661</v>
      </c>
      <c r="F108" s="278">
        <v>404.7833333333333</v>
      </c>
      <c r="G108" s="278">
        <v>400.26666666666659</v>
      </c>
      <c r="H108" s="278">
        <v>424.86666666666662</v>
      </c>
      <c r="I108" s="278">
        <v>429.38333333333338</v>
      </c>
      <c r="J108" s="278">
        <v>437.16666666666663</v>
      </c>
      <c r="K108" s="276">
        <v>421.6</v>
      </c>
      <c r="L108" s="276">
        <v>409.3</v>
      </c>
      <c r="M108" s="276">
        <v>1.1263300000000001</v>
      </c>
    </row>
    <row r="109" spans="1:13">
      <c r="A109" s="267">
        <v>99</v>
      </c>
      <c r="B109" s="276" t="s">
        <v>83</v>
      </c>
      <c r="C109" s="277">
        <v>742.35</v>
      </c>
      <c r="D109" s="278">
        <v>735.48333333333323</v>
      </c>
      <c r="E109" s="278">
        <v>725.46666666666647</v>
      </c>
      <c r="F109" s="278">
        <v>708.58333333333326</v>
      </c>
      <c r="G109" s="278">
        <v>698.56666666666649</v>
      </c>
      <c r="H109" s="278">
        <v>752.36666666666645</v>
      </c>
      <c r="I109" s="278">
        <v>762.3833333333331</v>
      </c>
      <c r="J109" s="278">
        <v>779.26666666666642</v>
      </c>
      <c r="K109" s="276">
        <v>745.5</v>
      </c>
      <c r="L109" s="276">
        <v>718.6</v>
      </c>
      <c r="M109" s="276">
        <v>188.92976999999999</v>
      </c>
    </row>
    <row r="110" spans="1:13">
      <c r="A110" s="267">
        <v>100</v>
      </c>
      <c r="B110" s="276" t="s">
        <v>84</v>
      </c>
      <c r="C110" s="277">
        <v>125.85</v>
      </c>
      <c r="D110" s="278">
        <v>125.2</v>
      </c>
      <c r="E110" s="278">
        <v>124.2</v>
      </c>
      <c r="F110" s="278">
        <v>122.55</v>
      </c>
      <c r="G110" s="278">
        <v>121.55</v>
      </c>
      <c r="H110" s="278">
        <v>126.85000000000001</v>
      </c>
      <c r="I110" s="278">
        <v>127.85000000000001</v>
      </c>
      <c r="J110" s="278">
        <v>129.5</v>
      </c>
      <c r="K110" s="276">
        <v>126.2</v>
      </c>
      <c r="L110" s="276">
        <v>123.55</v>
      </c>
      <c r="M110" s="276">
        <v>167.57799</v>
      </c>
    </row>
    <row r="111" spans="1:13">
      <c r="A111" s="267">
        <v>101</v>
      </c>
      <c r="B111" s="276" t="s">
        <v>345</v>
      </c>
      <c r="C111" s="277">
        <v>334.9</v>
      </c>
      <c r="D111" s="278">
        <v>335.96666666666664</v>
      </c>
      <c r="E111" s="278">
        <v>332.93333333333328</v>
      </c>
      <c r="F111" s="278">
        <v>330.96666666666664</v>
      </c>
      <c r="G111" s="278">
        <v>327.93333333333328</v>
      </c>
      <c r="H111" s="278">
        <v>337.93333333333328</v>
      </c>
      <c r="I111" s="278">
        <v>340.9666666666667</v>
      </c>
      <c r="J111" s="278">
        <v>342.93333333333328</v>
      </c>
      <c r="K111" s="276">
        <v>339</v>
      </c>
      <c r="L111" s="276">
        <v>334</v>
      </c>
      <c r="M111" s="276">
        <v>1.4926999999999999</v>
      </c>
    </row>
    <row r="112" spans="1:13">
      <c r="A112" s="267">
        <v>102</v>
      </c>
      <c r="B112" s="276" t="s">
        <v>3634</v>
      </c>
      <c r="C112" s="277">
        <v>2289.6999999999998</v>
      </c>
      <c r="D112" s="278">
        <v>2268.5666666666666</v>
      </c>
      <c r="E112" s="278">
        <v>2235.3833333333332</v>
      </c>
      <c r="F112" s="278">
        <v>2181.0666666666666</v>
      </c>
      <c r="G112" s="278">
        <v>2147.8833333333332</v>
      </c>
      <c r="H112" s="278">
        <v>2322.8833333333332</v>
      </c>
      <c r="I112" s="278">
        <v>2356.0666666666666</v>
      </c>
      <c r="J112" s="278">
        <v>2410.3833333333332</v>
      </c>
      <c r="K112" s="276">
        <v>2301.75</v>
      </c>
      <c r="L112" s="276">
        <v>2214.25</v>
      </c>
      <c r="M112" s="276">
        <v>5.7046999999999999</v>
      </c>
    </row>
    <row r="113" spans="1:13">
      <c r="A113" s="267">
        <v>103</v>
      </c>
      <c r="B113" s="276" t="s">
        <v>85</v>
      </c>
      <c r="C113" s="277">
        <v>1499.35</v>
      </c>
      <c r="D113" s="278">
        <v>1488.8500000000001</v>
      </c>
      <c r="E113" s="278">
        <v>1475.2500000000002</v>
      </c>
      <c r="F113" s="278">
        <v>1451.15</v>
      </c>
      <c r="G113" s="278">
        <v>1437.5500000000002</v>
      </c>
      <c r="H113" s="278">
        <v>1512.9500000000003</v>
      </c>
      <c r="I113" s="278">
        <v>1526.5500000000002</v>
      </c>
      <c r="J113" s="278">
        <v>1550.6500000000003</v>
      </c>
      <c r="K113" s="276">
        <v>1502.45</v>
      </c>
      <c r="L113" s="276">
        <v>1464.75</v>
      </c>
      <c r="M113" s="276">
        <v>7.1707000000000001</v>
      </c>
    </row>
    <row r="114" spans="1:13">
      <c r="A114" s="267">
        <v>104</v>
      </c>
      <c r="B114" s="276" t="s">
        <v>86</v>
      </c>
      <c r="C114" s="277">
        <v>400.25</v>
      </c>
      <c r="D114" s="278">
        <v>398.2833333333333</v>
      </c>
      <c r="E114" s="278">
        <v>388.56666666666661</v>
      </c>
      <c r="F114" s="278">
        <v>376.88333333333333</v>
      </c>
      <c r="G114" s="278">
        <v>367.16666666666663</v>
      </c>
      <c r="H114" s="278">
        <v>409.96666666666658</v>
      </c>
      <c r="I114" s="278">
        <v>419.68333333333328</v>
      </c>
      <c r="J114" s="278">
        <v>431.36666666666656</v>
      </c>
      <c r="K114" s="276">
        <v>408</v>
      </c>
      <c r="L114" s="276">
        <v>386.6</v>
      </c>
      <c r="M114" s="276">
        <v>38.59064</v>
      </c>
    </row>
    <row r="115" spans="1:13">
      <c r="A115" s="267">
        <v>105</v>
      </c>
      <c r="B115" s="276" t="s">
        <v>236</v>
      </c>
      <c r="C115" s="277">
        <v>717.35</v>
      </c>
      <c r="D115" s="278">
        <v>716.54999999999984</v>
      </c>
      <c r="E115" s="278">
        <v>703.34999999999968</v>
      </c>
      <c r="F115" s="278">
        <v>689.3499999999998</v>
      </c>
      <c r="G115" s="278">
        <v>676.14999999999964</v>
      </c>
      <c r="H115" s="278">
        <v>730.54999999999973</v>
      </c>
      <c r="I115" s="278">
        <v>743.74999999999977</v>
      </c>
      <c r="J115" s="278">
        <v>757.74999999999977</v>
      </c>
      <c r="K115" s="276">
        <v>729.75</v>
      </c>
      <c r="L115" s="276">
        <v>702.55</v>
      </c>
      <c r="M115" s="276">
        <v>5.0168699999999999</v>
      </c>
    </row>
    <row r="116" spans="1:13">
      <c r="A116" s="267">
        <v>106</v>
      </c>
      <c r="B116" s="276" t="s">
        <v>346</v>
      </c>
      <c r="C116" s="277">
        <v>685.1</v>
      </c>
      <c r="D116" s="278">
        <v>690.68333333333339</v>
      </c>
      <c r="E116" s="278">
        <v>665.41666666666674</v>
      </c>
      <c r="F116" s="278">
        <v>645.73333333333335</v>
      </c>
      <c r="G116" s="278">
        <v>620.4666666666667</v>
      </c>
      <c r="H116" s="278">
        <v>710.36666666666679</v>
      </c>
      <c r="I116" s="278">
        <v>735.63333333333344</v>
      </c>
      <c r="J116" s="278">
        <v>755.31666666666683</v>
      </c>
      <c r="K116" s="276">
        <v>715.95</v>
      </c>
      <c r="L116" s="276">
        <v>671</v>
      </c>
      <c r="M116" s="276">
        <v>1.0037799999999999</v>
      </c>
    </row>
    <row r="117" spans="1:13">
      <c r="A117" s="267">
        <v>107</v>
      </c>
      <c r="B117" s="276" t="s">
        <v>331</v>
      </c>
      <c r="C117" s="277">
        <v>1922.6</v>
      </c>
      <c r="D117" s="278">
        <v>1930.4833333333333</v>
      </c>
      <c r="E117" s="278">
        <v>1899.1666666666667</v>
      </c>
      <c r="F117" s="278">
        <v>1875.7333333333333</v>
      </c>
      <c r="G117" s="278">
        <v>1844.4166666666667</v>
      </c>
      <c r="H117" s="278">
        <v>1953.9166666666667</v>
      </c>
      <c r="I117" s="278">
        <v>1985.2333333333333</v>
      </c>
      <c r="J117" s="278">
        <v>2008.6666666666667</v>
      </c>
      <c r="K117" s="276">
        <v>1961.8</v>
      </c>
      <c r="L117" s="276">
        <v>1907.05</v>
      </c>
      <c r="M117" s="276">
        <v>0.20463999999999999</v>
      </c>
    </row>
    <row r="118" spans="1:13">
      <c r="A118" s="267">
        <v>108</v>
      </c>
      <c r="B118" s="276" t="s">
        <v>237</v>
      </c>
      <c r="C118" s="277">
        <v>296.10000000000002</v>
      </c>
      <c r="D118" s="278">
        <v>296.66666666666669</v>
      </c>
      <c r="E118" s="278">
        <v>292.43333333333339</v>
      </c>
      <c r="F118" s="278">
        <v>288.76666666666671</v>
      </c>
      <c r="G118" s="278">
        <v>284.53333333333342</v>
      </c>
      <c r="H118" s="278">
        <v>300.33333333333337</v>
      </c>
      <c r="I118" s="278">
        <v>304.56666666666661</v>
      </c>
      <c r="J118" s="278">
        <v>308.23333333333335</v>
      </c>
      <c r="K118" s="276">
        <v>300.89999999999998</v>
      </c>
      <c r="L118" s="276">
        <v>293</v>
      </c>
      <c r="M118" s="276">
        <v>10.064399999999999</v>
      </c>
    </row>
    <row r="119" spans="1:13">
      <c r="A119" s="267">
        <v>109</v>
      </c>
      <c r="B119" s="276" t="s">
        <v>2995</v>
      </c>
      <c r="C119" s="277">
        <v>258.8</v>
      </c>
      <c r="D119" s="278">
        <v>257.56666666666666</v>
      </c>
      <c r="E119" s="278">
        <v>253.7833333333333</v>
      </c>
      <c r="F119" s="278">
        <v>248.76666666666665</v>
      </c>
      <c r="G119" s="278">
        <v>244.98333333333329</v>
      </c>
      <c r="H119" s="278">
        <v>262.58333333333331</v>
      </c>
      <c r="I119" s="278">
        <v>266.36666666666673</v>
      </c>
      <c r="J119" s="278">
        <v>271.38333333333333</v>
      </c>
      <c r="K119" s="276">
        <v>261.35000000000002</v>
      </c>
      <c r="L119" s="276">
        <v>252.55</v>
      </c>
      <c r="M119" s="276">
        <v>1.7043900000000001</v>
      </c>
    </row>
    <row r="120" spans="1:13">
      <c r="A120" s="267">
        <v>110</v>
      </c>
      <c r="B120" s="276" t="s">
        <v>235</v>
      </c>
      <c r="C120" s="277">
        <v>180.15</v>
      </c>
      <c r="D120" s="278">
        <v>181.03333333333333</v>
      </c>
      <c r="E120" s="278">
        <v>177.21666666666667</v>
      </c>
      <c r="F120" s="278">
        <v>174.28333333333333</v>
      </c>
      <c r="G120" s="278">
        <v>170.46666666666667</v>
      </c>
      <c r="H120" s="278">
        <v>183.96666666666667</v>
      </c>
      <c r="I120" s="278">
        <v>187.78333333333333</v>
      </c>
      <c r="J120" s="278">
        <v>190.71666666666667</v>
      </c>
      <c r="K120" s="276">
        <v>184.85</v>
      </c>
      <c r="L120" s="276">
        <v>178.1</v>
      </c>
      <c r="M120" s="276">
        <v>18.263750000000002</v>
      </c>
    </row>
    <row r="121" spans="1:13">
      <c r="A121" s="267">
        <v>111</v>
      </c>
      <c r="B121" s="276" t="s">
        <v>87</v>
      </c>
      <c r="C121" s="277">
        <v>456.55</v>
      </c>
      <c r="D121" s="278">
        <v>457.0333333333333</v>
      </c>
      <c r="E121" s="278">
        <v>452.06666666666661</v>
      </c>
      <c r="F121" s="278">
        <v>447.58333333333331</v>
      </c>
      <c r="G121" s="278">
        <v>442.61666666666662</v>
      </c>
      <c r="H121" s="278">
        <v>461.51666666666659</v>
      </c>
      <c r="I121" s="278">
        <v>466.48333333333329</v>
      </c>
      <c r="J121" s="278">
        <v>470.96666666666658</v>
      </c>
      <c r="K121" s="276">
        <v>462</v>
      </c>
      <c r="L121" s="276">
        <v>452.55</v>
      </c>
      <c r="M121" s="276">
        <v>5.0689000000000002</v>
      </c>
    </row>
    <row r="122" spans="1:13">
      <c r="A122" s="267">
        <v>112</v>
      </c>
      <c r="B122" s="276" t="s">
        <v>347</v>
      </c>
      <c r="C122" s="277">
        <v>429.5</v>
      </c>
      <c r="D122" s="278">
        <v>429.48333333333335</v>
      </c>
      <c r="E122" s="278">
        <v>417.61666666666667</v>
      </c>
      <c r="F122" s="278">
        <v>405.73333333333335</v>
      </c>
      <c r="G122" s="278">
        <v>393.86666666666667</v>
      </c>
      <c r="H122" s="278">
        <v>441.36666666666667</v>
      </c>
      <c r="I122" s="278">
        <v>453.23333333333335</v>
      </c>
      <c r="J122" s="278">
        <v>465.11666666666667</v>
      </c>
      <c r="K122" s="276">
        <v>441.35</v>
      </c>
      <c r="L122" s="276">
        <v>417.6</v>
      </c>
      <c r="M122" s="276">
        <v>10.47198</v>
      </c>
    </row>
    <row r="123" spans="1:13">
      <c r="A123" s="267">
        <v>113</v>
      </c>
      <c r="B123" s="276" t="s">
        <v>88</v>
      </c>
      <c r="C123" s="277">
        <v>510</v>
      </c>
      <c r="D123" s="278">
        <v>511.61666666666662</v>
      </c>
      <c r="E123" s="278">
        <v>503.98333333333323</v>
      </c>
      <c r="F123" s="278">
        <v>497.96666666666664</v>
      </c>
      <c r="G123" s="278">
        <v>490.33333333333326</v>
      </c>
      <c r="H123" s="278">
        <v>517.63333333333321</v>
      </c>
      <c r="I123" s="278">
        <v>525.26666666666654</v>
      </c>
      <c r="J123" s="278">
        <v>531.28333333333319</v>
      </c>
      <c r="K123" s="276">
        <v>519.25</v>
      </c>
      <c r="L123" s="276">
        <v>505.6</v>
      </c>
      <c r="M123" s="276">
        <v>49.156529999999997</v>
      </c>
    </row>
    <row r="124" spans="1:13">
      <c r="A124" s="267">
        <v>114</v>
      </c>
      <c r="B124" s="276" t="s">
        <v>238</v>
      </c>
      <c r="C124" s="277">
        <v>906.3</v>
      </c>
      <c r="D124" s="278">
        <v>904.7833333333333</v>
      </c>
      <c r="E124" s="278">
        <v>896.56666666666661</v>
      </c>
      <c r="F124" s="278">
        <v>886.83333333333326</v>
      </c>
      <c r="G124" s="278">
        <v>878.61666666666656</v>
      </c>
      <c r="H124" s="278">
        <v>914.51666666666665</v>
      </c>
      <c r="I124" s="278">
        <v>922.73333333333335</v>
      </c>
      <c r="J124" s="278">
        <v>932.4666666666667</v>
      </c>
      <c r="K124" s="276">
        <v>913</v>
      </c>
      <c r="L124" s="276">
        <v>895.05</v>
      </c>
      <c r="M124" s="276">
        <v>1.47292</v>
      </c>
    </row>
    <row r="125" spans="1:13">
      <c r="A125" s="267">
        <v>115</v>
      </c>
      <c r="B125" s="276" t="s">
        <v>348</v>
      </c>
      <c r="C125" s="277">
        <v>74.8</v>
      </c>
      <c r="D125" s="278">
        <v>75.833333333333329</v>
      </c>
      <c r="E125" s="278">
        <v>73.166666666666657</v>
      </c>
      <c r="F125" s="278">
        <v>71.533333333333331</v>
      </c>
      <c r="G125" s="278">
        <v>68.86666666666666</v>
      </c>
      <c r="H125" s="278">
        <v>77.466666666666654</v>
      </c>
      <c r="I125" s="278">
        <v>80.133333333333312</v>
      </c>
      <c r="J125" s="278">
        <v>81.766666666666652</v>
      </c>
      <c r="K125" s="276">
        <v>78.5</v>
      </c>
      <c r="L125" s="276">
        <v>74.2</v>
      </c>
      <c r="M125" s="276">
        <v>1.17554</v>
      </c>
    </row>
    <row r="126" spans="1:13">
      <c r="A126" s="267">
        <v>116</v>
      </c>
      <c r="B126" s="276" t="s">
        <v>355</v>
      </c>
      <c r="C126" s="277">
        <v>346.4</v>
      </c>
      <c r="D126" s="278">
        <v>347.9666666666667</v>
      </c>
      <c r="E126" s="278">
        <v>342.93333333333339</v>
      </c>
      <c r="F126" s="278">
        <v>339.4666666666667</v>
      </c>
      <c r="G126" s="278">
        <v>334.43333333333339</v>
      </c>
      <c r="H126" s="278">
        <v>351.43333333333339</v>
      </c>
      <c r="I126" s="278">
        <v>356.4666666666667</v>
      </c>
      <c r="J126" s="278">
        <v>359.93333333333339</v>
      </c>
      <c r="K126" s="276">
        <v>353</v>
      </c>
      <c r="L126" s="276">
        <v>344.5</v>
      </c>
      <c r="M126" s="276">
        <v>1.2076899999999999</v>
      </c>
    </row>
    <row r="127" spans="1:13">
      <c r="A127" s="267">
        <v>117</v>
      </c>
      <c r="B127" s="276" t="s">
        <v>356</v>
      </c>
      <c r="C127" s="277">
        <v>134.75</v>
      </c>
      <c r="D127" s="278">
        <v>136.13333333333333</v>
      </c>
      <c r="E127" s="278">
        <v>132.61666666666665</v>
      </c>
      <c r="F127" s="278">
        <v>130.48333333333332</v>
      </c>
      <c r="G127" s="278">
        <v>126.96666666666664</v>
      </c>
      <c r="H127" s="278">
        <v>138.26666666666665</v>
      </c>
      <c r="I127" s="278">
        <v>141.7833333333333</v>
      </c>
      <c r="J127" s="278">
        <v>143.91666666666666</v>
      </c>
      <c r="K127" s="276">
        <v>139.65</v>
      </c>
      <c r="L127" s="276">
        <v>134</v>
      </c>
      <c r="M127" s="276">
        <v>2.6877</v>
      </c>
    </row>
    <row r="128" spans="1:13">
      <c r="A128" s="267">
        <v>118</v>
      </c>
      <c r="B128" s="276" t="s">
        <v>349</v>
      </c>
      <c r="C128" s="277">
        <v>89.8</v>
      </c>
      <c r="D128" s="278">
        <v>90.033333333333346</v>
      </c>
      <c r="E128" s="278">
        <v>87.766666666666694</v>
      </c>
      <c r="F128" s="278">
        <v>85.733333333333348</v>
      </c>
      <c r="G128" s="278">
        <v>83.466666666666697</v>
      </c>
      <c r="H128" s="278">
        <v>92.066666666666691</v>
      </c>
      <c r="I128" s="278">
        <v>94.333333333333343</v>
      </c>
      <c r="J128" s="278">
        <v>96.366666666666688</v>
      </c>
      <c r="K128" s="276">
        <v>92.3</v>
      </c>
      <c r="L128" s="276">
        <v>88</v>
      </c>
      <c r="M128" s="276">
        <v>20.104579999999999</v>
      </c>
    </row>
    <row r="129" spans="1:13">
      <c r="A129" s="267">
        <v>119</v>
      </c>
      <c r="B129" s="276" t="s">
        <v>350</v>
      </c>
      <c r="C129" s="277">
        <v>319.25</v>
      </c>
      <c r="D129" s="278">
        <v>319.51666666666671</v>
      </c>
      <c r="E129" s="278">
        <v>314.83333333333343</v>
      </c>
      <c r="F129" s="278">
        <v>310.41666666666674</v>
      </c>
      <c r="G129" s="278">
        <v>305.73333333333346</v>
      </c>
      <c r="H129" s="278">
        <v>323.93333333333339</v>
      </c>
      <c r="I129" s="278">
        <v>328.61666666666667</v>
      </c>
      <c r="J129" s="278">
        <v>333.03333333333336</v>
      </c>
      <c r="K129" s="276">
        <v>324.2</v>
      </c>
      <c r="L129" s="276">
        <v>315.10000000000002</v>
      </c>
      <c r="M129" s="276">
        <v>1.1393599999999999</v>
      </c>
    </row>
    <row r="130" spans="1:13">
      <c r="A130" s="267">
        <v>120</v>
      </c>
      <c r="B130" s="276" t="s">
        <v>351</v>
      </c>
      <c r="C130" s="277">
        <v>796.5</v>
      </c>
      <c r="D130" s="278">
        <v>790.5</v>
      </c>
      <c r="E130" s="278">
        <v>782</v>
      </c>
      <c r="F130" s="278">
        <v>767.5</v>
      </c>
      <c r="G130" s="278">
        <v>759</v>
      </c>
      <c r="H130" s="278">
        <v>805</v>
      </c>
      <c r="I130" s="278">
        <v>813.5</v>
      </c>
      <c r="J130" s="278">
        <v>828</v>
      </c>
      <c r="K130" s="276">
        <v>799</v>
      </c>
      <c r="L130" s="276">
        <v>776</v>
      </c>
      <c r="M130" s="276">
        <v>7.3465299999999996</v>
      </c>
    </row>
    <row r="131" spans="1:13">
      <c r="A131" s="267">
        <v>121</v>
      </c>
      <c r="B131" s="276" t="s">
        <v>352</v>
      </c>
      <c r="C131" s="277">
        <v>126.85</v>
      </c>
      <c r="D131" s="278">
        <v>125.45</v>
      </c>
      <c r="E131" s="278">
        <v>122.4</v>
      </c>
      <c r="F131" s="278">
        <v>117.95</v>
      </c>
      <c r="G131" s="278">
        <v>114.9</v>
      </c>
      <c r="H131" s="278">
        <v>129.9</v>
      </c>
      <c r="I131" s="278">
        <v>132.94999999999999</v>
      </c>
      <c r="J131" s="278">
        <v>137.4</v>
      </c>
      <c r="K131" s="276">
        <v>128.5</v>
      </c>
      <c r="L131" s="276">
        <v>121</v>
      </c>
      <c r="M131" s="276">
        <v>84.870369999999994</v>
      </c>
    </row>
    <row r="132" spans="1:13">
      <c r="A132" s="267">
        <v>122</v>
      </c>
      <c r="B132" s="276" t="s">
        <v>1220</v>
      </c>
      <c r="C132" s="277">
        <v>710.3</v>
      </c>
      <c r="D132" s="278">
        <v>712.35</v>
      </c>
      <c r="E132" s="278">
        <v>704.95</v>
      </c>
      <c r="F132" s="278">
        <v>699.6</v>
      </c>
      <c r="G132" s="278">
        <v>692.2</v>
      </c>
      <c r="H132" s="278">
        <v>717.7</v>
      </c>
      <c r="I132" s="278">
        <v>725.09999999999991</v>
      </c>
      <c r="J132" s="278">
        <v>730.45</v>
      </c>
      <c r="K132" s="276">
        <v>719.75</v>
      </c>
      <c r="L132" s="276">
        <v>707</v>
      </c>
      <c r="M132" s="276">
        <v>0.36303999999999997</v>
      </c>
    </row>
    <row r="133" spans="1:13">
      <c r="A133" s="267">
        <v>123</v>
      </c>
      <c r="B133" s="276" t="s">
        <v>90</v>
      </c>
      <c r="C133" s="277">
        <v>10.5</v>
      </c>
      <c r="D133" s="278">
        <v>10.683333333333332</v>
      </c>
      <c r="E133" s="278">
        <v>10.216666666666663</v>
      </c>
      <c r="F133" s="278">
        <v>9.9333333333333318</v>
      </c>
      <c r="G133" s="278">
        <v>9.4666666666666632</v>
      </c>
      <c r="H133" s="278">
        <v>10.966666666666663</v>
      </c>
      <c r="I133" s="278">
        <v>11.433333333333332</v>
      </c>
      <c r="J133" s="278">
        <v>11.716666666666663</v>
      </c>
      <c r="K133" s="276">
        <v>11.15</v>
      </c>
      <c r="L133" s="276">
        <v>10.4</v>
      </c>
      <c r="M133" s="276">
        <v>95.620679999999993</v>
      </c>
    </row>
    <row r="134" spans="1:13">
      <c r="A134" s="267">
        <v>124</v>
      </c>
      <c r="B134" s="276" t="s">
        <v>91</v>
      </c>
      <c r="C134" s="277">
        <v>3353.15</v>
      </c>
      <c r="D134" s="278">
        <v>3335.8000000000006</v>
      </c>
      <c r="E134" s="278">
        <v>3299.4000000000015</v>
      </c>
      <c r="F134" s="278">
        <v>3245.650000000001</v>
      </c>
      <c r="G134" s="278">
        <v>3209.2500000000018</v>
      </c>
      <c r="H134" s="278">
        <v>3389.5500000000011</v>
      </c>
      <c r="I134" s="278">
        <v>3425.95</v>
      </c>
      <c r="J134" s="278">
        <v>3479.7000000000007</v>
      </c>
      <c r="K134" s="276">
        <v>3372.2</v>
      </c>
      <c r="L134" s="276">
        <v>3282.05</v>
      </c>
      <c r="M134" s="276">
        <v>20.078130000000002</v>
      </c>
    </row>
    <row r="135" spans="1:13">
      <c r="A135" s="267">
        <v>125</v>
      </c>
      <c r="B135" s="276" t="s">
        <v>357</v>
      </c>
      <c r="C135" s="277">
        <v>9936.15</v>
      </c>
      <c r="D135" s="278">
        <v>9887.7333333333336</v>
      </c>
      <c r="E135" s="278">
        <v>9780.4666666666672</v>
      </c>
      <c r="F135" s="278">
        <v>9624.7833333333328</v>
      </c>
      <c r="G135" s="278">
        <v>9517.5166666666664</v>
      </c>
      <c r="H135" s="278">
        <v>10043.416666666668</v>
      </c>
      <c r="I135" s="278">
        <v>10150.683333333334</v>
      </c>
      <c r="J135" s="278">
        <v>10306.366666666669</v>
      </c>
      <c r="K135" s="276">
        <v>9995</v>
      </c>
      <c r="L135" s="276">
        <v>9732.0499999999993</v>
      </c>
      <c r="M135" s="276">
        <v>0.42801</v>
      </c>
    </row>
    <row r="136" spans="1:13">
      <c r="A136" s="267">
        <v>126</v>
      </c>
      <c r="B136" s="276" t="s">
        <v>93</v>
      </c>
      <c r="C136" s="277">
        <v>182.9</v>
      </c>
      <c r="D136" s="278">
        <v>181.33333333333334</v>
      </c>
      <c r="E136" s="278">
        <v>178.86666666666667</v>
      </c>
      <c r="F136" s="278">
        <v>174.83333333333334</v>
      </c>
      <c r="G136" s="278">
        <v>172.36666666666667</v>
      </c>
      <c r="H136" s="278">
        <v>185.36666666666667</v>
      </c>
      <c r="I136" s="278">
        <v>187.83333333333331</v>
      </c>
      <c r="J136" s="278">
        <v>191.86666666666667</v>
      </c>
      <c r="K136" s="276">
        <v>183.8</v>
      </c>
      <c r="L136" s="276">
        <v>177.3</v>
      </c>
      <c r="M136" s="276">
        <v>157.18886000000001</v>
      </c>
    </row>
    <row r="137" spans="1:13">
      <c r="A137" s="267">
        <v>127</v>
      </c>
      <c r="B137" s="276" t="s">
        <v>231</v>
      </c>
      <c r="C137" s="277">
        <v>2398.1999999999998</v>
      </c>
      <c r="D137" s="278">
        <v>2387.4</v>
      </c>
      <c r="E137" s="278">
        <v>2371.8000000000002</v>
      </c>
      <c r="F137" s="278">
        <v>2345.4</v>
      </c>
      <c r="G137" s="278">
        <v>2329.8000000000002</v>
      </c>
      <c r="H137" s="278">
        <v>2413.8000000000002</v>
      </c>
      <c r="I137" s="278">
        <v>2429.3999999999996</v>
      </c>
      <c r="J137" s="278">
        <v>2455.8000000000002</v>
      </c>
      <c r="K137" s="276">
        <v>2403</v>
      </c>
      <c r="L137" s="276">
        <v>2361</v>
      </c>
      <c r="M137" s="276">
        <v>5.0644299999999998</v>
      </c>
    </row>
    <row r="138" spans="1:13">
      <c r="A138" s="267">
        <v>128</v>
      </c>
      <c r="B138" s="276" t="s">
        <v>94</v>
      </c>
      <c r="C138" s="277">
        <v>4882.1499999999996</v>
      </c>
      <c r="D138" s="278">
        <v>4831.05</v>
      </c>
      <c r="E138" s="278">
        <v>4742.2000000000007</v>
      </c>
      <c r="F138" s="278">
        <v>4602.2500000000009</v>
      </c>
      <c r="G138" s="278">
        <v>4513.4000000000015</v>
      </c>
      <c r="H138" s="278">
        <v>4971</v>
      </c>
      <c r="I138" s="278">
        <v>5059.8500000000004</v>
      </c>
      <c r="J138" s="278">
        <v>5199.7999999999993</v>
      </c>
      <c r="K138" s="276">
        <v>4919.8999999999996</v>
      </c>
      <c r="L138" s="276">
        <v>4691.1000000000004</v>
      </c>
      <c r="M138" s="276">
        <v>27.070440000000001</v>
      </c>
    </row>
    <row r="139" spans="1:13">
      <c r="A139" s="267">
        <v>129</v>
      </c>
      <c r="B139" s="276" t="s">
        <v>1263</v>
      </c>
      <c r="C139" s="277">
        <v>711.9</v>
      </c>
      <c r="D139" s="278">
        <v>712.21666666666658</v>
      </c>
      <c r="E139" s="278">
        <v>705.88333333333321</v>
      </c>
      <c r="F139" s="278">
        <v>699.86666666666667</v>
      </c>
      <c r="G139" s="278">
        <v>693.5333333333333</v>
      </c>
      <c r="H139" s="278">
        <v>718.23333333333312</v>
      </c>
      <c r="I139" s="278">
        <v>724.56666666666638</v>
      </c>
      <c r="J139" s="278">
        <v>730.58333333333303</v>
      </c>
      <c r="K139" s="276">
        <v>718.55</v>
      </c>
      <c r="L139" s="276">
        <v>706.2</v>
      </c>
      <c r="M139" s="276">
        <v>0.39062000000000002</v>
      </c>
    </row>
    <row r="140" spans="1:13">
      <c r="A140" s="267">
        <v>130</v>
      </c>
      <c r="B140" s="276" t="s">
        <v>239</v>
      </c>
      <c r="C140" s="277">
        <v>53.25</v>
      </c>
      <c r="D140" s="278">
        <v>53.25</v>
      </c>
      <c r="E140" s="278">
        <v>52.8</v>
      </c>
      <c r="F140" s="278">
        <v>52.349999999999994</v>
      </c>
      <c r="G140" s="278">
        <v>51.899999999999991</v>
      </c>
      <c r="H140" s="278">
        <v>53.7</v>
      </c>
      <c r="I140" s="278">
        <v>54.150000000000006</v>
      </c>
      <c r="J140" s="278">
        <v>54.600000000000009</v>
      </c>
      <c r="K140" s="276">
        <v>53.7</v>
      </c>
      <c r="L140" s="276">
        <v>52.8</v>
      </c>
      <c r="M140" s="276">
        <v>8.1973199999999995</v>
      </c>
    </row>
    <row r="141" spans="1:13">
      <c r="A141" s="267">
        <v>131</v>
      </c>
      <c r="B141" s="276" t="s">
        <v>95</v>
      </c>
      <c r="C141" s="277">
        <v>2326.6999999999998</v>
      </c>
      <c r="D141" s="278">
        <v>2293.7999999999997</v>
      </c>
      <c r="E141" s="278">
        <v>2254.5999999999995</v>
      </c>
      <c r="F141" s="278">
        <v>2182.4999999999995</v>
      </c>
      <c r="G141" s="278">
        <v>2143.2999999999993</v>
      </c>
      <c r="H141" s="278">
        <v>2365.8999999999996</v>
      </c>
      <c r="I141" s="278">
        <v>2405.0999999999995</v>
      </c>
      <c r="J141" s="278">
        <v>2477.1999999999998</v>
      </c>
      <c r="K141" s="276">
        <v>2333</v>
      </c>
      <c r="L141" s="276">
        <v>2221.6999999999998</v>
      </c>
      <c r="M141" s="276">
        <v>21.278490000000001</v>
      </c>
    </row>
    <row r="142" spans="1:13">
      <c r="A142" s="267">
        <v>132</v>
      </c>
      <c r="B142" s="276" t="s">
        <v>359</v>
      </c>
      <c r="C142" s="277">
        <v>281.95</v>
      </c>
      <c r="D142" s="278">
        <v>283.91666666666669</v>
      </c>
      <c r="E142" s="278">
        <v>279.03333333333336</v>
      </c>
      <c r="F142" s="278">
        <v>276.11666666666667</v>
      </c>
      <c r="G142" s="278">
        <v>271.23333333333335</v>
      </c>
      <c r="H142" s="278">
        <v>286.83333333333337</v>
      </c>
      <c r="I142" s="278">
        <v>291.7166666666667</v>
      </c>
      <c r="J142" s="278">
        <v>294.63333333333338</v>
      </c>
      <c r="K142" s="276">
        <v>288.8</v>
      </c>
      <c r="L142" s="276">
        <v>281</v>
      </c>
      <c r="M142" s="276">
        <v>2.06717</v>
      </c>
    </row>
    <row r="143" spans="1:13">
      <c r="A143" s="267">
        <v>133</v>
      </c>
      <c r="B143" s="276" t="s">
        <v>360</v>
      </c>
      <c r="C143" s="277">
        <v>80.8</v>
      </c>
      <c r="D143" s="278">
        <v>81.466666666666654</v>
      </c>
      <c r="E143" s="278">
        <v>79.633333333333312</v>
      </c>
      <c r="F143" s="278">
        <v>78.466666666666654</v>
      </c>
      <c r="G143" s="278">
        <v>76.633333333333312</v>
      </c>
      <c r="H143" s="278">
        <v>82.633333333333312</v>
      </c>
      <c r="I143" s="278">
        <v>84.466666666666654</v>
      </c>
      <c r="J143" s="278">
        <v>85.633333333333312</v>
      </c>
      <c r="K143" s="276">
        <v>83.3</v>
      </c>
      <c r="L143" s="276">
        <v>80.3</v>
      </c>
      <c r="M143" s="276">
        <v>10.35309</v>
      </c>
    </row>
    <row r="144" spans="1:13">
      <c r="A144" s="267">
        <v>134</v>
      </c>
      <c r="B144" s="276" t="s">
        <v>361</v>
      </c>
      <c r="C144" s="277">
        <v>122.85</v>
      </c>
      <c r="D144" s="278">
        <v>122.58333333333333</v>
      </c>
      <c r="E144" s="278">
        <v>120.16666666666666</v>
      </c>
      <c r="F144" s="278">
        <v>117.48333333333333</v>
      </c>
      <c r="G144" s="278">
        <v>115.06666666666666</v>
      </c>
      <c r="H144" s="278">
        <v>125.26666666666665</v>
      </c>
      <c r="I144" s="278">
        <v>127.68333333333331</v>
      </c>
      <c r="J144" s="278">
        <v>130.36666666666665</v>
      </c>
      <c r="K144" s="276">
        <v>125</v>
      </c>
      <c r="L144" s="276">
        <v>119.9</v>
      </c>
      <c r="M144" s="276">
        <v>1.10232</v>
      </c>
    </row>
    <row r="145" spans="1:13">
      <c r="A145" s="267">
        <v>135</v>
      </c>
      <c r="B145" s="276" t="s">
        <v>240</v>
      </c>
      <c r="C145" s="277">
        <v>378.85</v>
      </c>
      <c r="D145" s="278">
        <v>379.0333333333333</v>
      </c>
      <c r="E145" s="278">
        <v>374.06666666666661</v>
      </c>
      <c r="F145" s="278">
        <v>369.2833333333333</v>
      </c>
      <c r="G145" s="278">
        <v>364.31666666666661</v>
      </c>
      <c r="H145" s="278">
        <v>383.81666666666661</v>
      </c>
      <c r="I145" s="278">
        <v>388.7833333333333</v>
      </c>
      <c r="J145" s="278">
        <v>393.56666666666661</v>
      </c>
      <c r="K145" s="276">
        <v>384</v>
      </c>
      <c r="L145" s="276">
        <v>374.25</v>
      </c>
      <c r="M145" s="276">
        <v>6.4204100000000004</v>
      </c>
    </row>
    <row r="146" spans="1:13">
      <c r="A146" s="267">
        <v>136</v>
      </c>
      <c r="B146" s="276" t="s">
        <v>241</v>
      </c>
      <c r="C146" s="277">
        <v>1057.05</v>
      </c>
      <c r="D146" s="278">
        <v>1054.6833333333334</v>
      </c>
      <c r="E146" s="278">
        <v>1037.3666666666668</v>
      </c>
      <c r="F146" s="278">
        <v>1017.6833333333334</v>
      </c>
      <c r="G146" s="278">
        <v>1000.3666666666668</v>
      </c>
      <c r="H146" s="278">
        <v>1074.3666666666668</v>
      </c>
      <c r="I146" s="278">
        <v>1091.6833333333334</v>
      </c>
      <c r="J146" s="278">
        <v>1111.3666666666668</v>
      </c>
      <c r="K146" s="276">
        <v>1072</v>
      </c>
      <c r="L146" s="276">
        <v>1035</v>
      </c>
      <c r="M146" s="276">
        <v>1.72099</v>
      </c>
    </row>
    <row r="147" spans="1:13">
      <c r="A147" s="267">
        <v>137</v>
      </c>
      <c r="B147" s="276" t="s">
        <v>242</v>
      </c>
      <c r="C147" s="277">
        <v>70.3</v>
      </c>
      <c r="D147" s="278">
        <v>70.483333333333334</v>
      </c>
      <c r="E147" s="278">
        <v>69.566666666666663</v>
      </c>
      <c r="F147" s="278">
        <v>68.833333333333329</v>
      </c>
      <c r="G147" s="278">
        <v>67.916666666666657</v>
      </c>
      <c r="H147" s="278">
        <v>71.216666666666669</v>
      </c>
      <c r="I147" s="278">
        <v>72.133333333333326</v>
      </c>
      <c r="J147" s="278">
        <v>72.866666666666674</v>
      </c>
      <c r="K147" s="276">
        <v>71.400000000000006</v>
      </c>
      <c r="L147" s="276">
        <v>69.75</v>
      </c>
      <c r="M147" s="276">
        <v>22.740570000000002</v>
      </c>
    </row>
    <row r="148" spans="1:13">
      <c r="A148" s="267">
        <v>138</v>
      </c>
      <c r="B148" s="276" t="s">
        <v>96</v>
      </c>
      <c r="C148" s="277">
        <v>46.95</v>
      </c>
      <c r="D148" s="278">
        <v>46.766666666666673</v>
      </c>
      <c r="E148" s="278">
        <v>45.783333333333346</v>
      </c>
      <c r="F148" s="278">
        <v>44.616666666666674</v>
      </c>
      <c r="G148" s="278">
        <v>43.633333333333347</v>
      </c>
      <c r="H148" s="278">
        <v>47.933333333333344</v>
      </c>
      <c r="I148" s="278">
        <v>48.916666666666679</v>
      </c>
      <c r="J148" s="278">
        <v>50.083333333333343</v>
      </c>
      <c r="K148" s="276">
        <v>47.75</v>
      </c>
      <c r="L148" s="276">
        <v>45.6</v>
      </c>
      <c r="M148" s="276">
        <v>29.479980000000001</v>
      </c>
    </row>
    <row r="149" spans="1:13">
      <c r="A149" s="267">
        <v>139</v>
      </c>
      <c r="B149" s="276" t="s">
        <v>362</v>
      </c>
      <c r="C149" s="277">
        <v>506.2</v>
      </c>
      <c r="D149" s="278">
        <v>506.88333333333327</v>
      </c>
      <c r="E149" s="278">
        <v>499.86666666666656</v>
      </c>
      <c r="F149" s="278">
        <v>493.5333333333333</v>
      </c>
      <c r="G149" s="278">
        <v>486.51666666666659</v>
      </c>
      <c r="H149" s="278">
        <v>513.21666666666647</v>
      </c>
      <c r="I149" s="278">
        <v>520.23333333333335</v>
      </c>
      <c r="J149" s="278">
        <v>526.56666666666649</v>
      </c>
      <c r="K149" s="276">
        <v>513.9</v>
      </c>
      <c r="L149" s="276">
        <v>500.55</v>
      </c>
      <c r="M149" s="276">
        <v>0.73080000000000001</v>
      </c>
    </row>
    <row r="150" spans="1:13">
      <c r="A150" s="267">
        <v>140</v>
      </c>
      <c r="B150" s="276" t="s">
        <v>1297</v>
      </c>
      <c r="C150" s="277">
        <v>1367.6</v>
      </c>
      <c r="D150" s="278">
        <v>1370.2</v>
      </c>
      <c r="E150" s="278">
        <v>1342.4</v>
      </c>
      <c r="F150" s="278">
        <v>1317.2</v>
      </c>
      <c r="G150" s="278">
        <v>1289.4000000000001</v>
      </c>
      <c r="H150" s="278">
        <v>1395.4</v>
      </c>
      <c r="I150" s="278">
        <v>1423.1999999999998</v>
      </c>
      <c r="J150" s="278">
        <v>1448.4</v>
      </c>
      <c r="K150" s="276">
        <v>1398</v>
      </c>
      <c r="L150" s="276">
        <v>1345</v>
      </c>
      <c r="M150" s="276">
        <v>2.2620000000000001E-2</v>
      </c>
    </row>
    <row r="151" spans="1:13">
      <c r="A151" s="267">
        <v>141</v>
      </c>
      <c r="B151" s="276" t="s">
        <v>97</v>
      </c>
      <c r="C151" s="277">
        <v>1366.85</v>
      </c>
      <c r="D151" s="278">
        <v>1357.0666666666666</v>
      </c>
      <c r="E151" s="278">
        <v>1340.7833333333333</v>
      </c>
      <c r="F151" s="278">
        <v>1314.7166666666667</v>
      </c>
      <c r="G151" s="278">
        <v>1298.4333333333334</v>
      </c>
      <c r="H151" s="278">
        <v>1383.1333333333332</v>
      </c>
      <c r="I151" s="278">
        <v>1399.4166666666665</v>
      </c>
      <c r="J151" s="278">
        <v>1425.4833333333331</v>
      </c>
      <c r="K151" s="276">
        <v>1373.35</v>
      </c>
      <c r="L151" s="276">
        <v>1331</v>
      </c>
      <c r="M151" s="276">
        <v>15.796530000000001</v>
      </c>
    </row>
    <row r="152" spans="1:13">
      <c r="A152" s="267">
        <v>143</v>
      </c>
      <c r="B152" s="276" t="s">
        <v>98</v>
      </c>
      <c r="C152" s="277">
        <v>163.5</v>
      </c>
      <c r="D152" s="278">
        <v>164.29999999999998</v>
      </c>
      <c r="E152" s="278">
        <v>161.89999999999998</v>
      </c>
      <c r="F152" s="278">
        <v>160.29999999999998</v>
      </c>
      <c r="G152" s="278">
        <v>157.89999999999998</v>
      </c>
      <c r="H152" s="278">
        <v>165.89999999999998</v>
      </c>
      <c r="I152" s="278">
        <v>168.3</v>
      </c>
      <c r="J152" s="278">
        <v>169.89999999999998</v>
      </c>
      <c r="K152" s="276">
        <v>166.7</v>
      </c>
      <c r="L152" s="276">
        <v>162.69999999999999</v>
      </c>
      <c r="M152" s="276">
        <v>51.115310000000001</v>
      </c>
    </row>
    <row r="153" spans="1:13">
      <c r="A153" s="267">
        <v>144</v>
      </c>
      <c r="B153" s="276" t="s">
        <v>243</v>
      </c>
      <c r="C153" s="277">
        <v>7</v>
      </c>
      <c r="D153" s="278">
        <v>7.0333333333333341</v>
      </c>
      <c r="E153" s="278">
        <v>6.9166666666666679</v>
      </c>
      <c r="F153" s="278">
        <v>6.8333333333333339</v>
      </c>
      <c r="G153" s="278">
        <v>6.7166666666666677</v>
      </c>
      <c r="H153" s="278">
        <v>7.116666666666668</v>
      </c>
      <c r="I153" s="278">
        <v>7.2333333333333334</v>
      </c>
      <c r="J153" s="278">
        <v>7.3166666666666682</v>
      </c>
      <c r="K153" s="276">
        <v>7.15</v>
      </c>
      <c r="L153" s="276">
        <v>6.95</v>
      </c>
      <c r="M153" s="276">
        <v>48.223739999999999</v>
      </c>
    </row>
    <row r="154" spans="1:13">
      <c r="A154" s="267">
        <v>145</v>
      </c>
      <c r="B154" s="276" t="s">
        <v>364</v>
      </c>
      <c r="C154" s="277">
        <v>325.95</v>
      </c>
      <c r="D154" s="278">
        <v>325.23333333333335</v>
      </c>
      <c r="E154" s="278">
        <v>320.4666666666667</v>
      </c>
      <c r="F154" s="278">
        <v>314.98333333333335</v>
      </c>
      <c r="G154" s="278">
        <v>310.2166666666667</v>
      </c>
      <c r="H154" s="278">
        <v>330.7166666666667</v>
      </c>
      <c r="I154" s="278">
        <v>335.48333333333335</v>
      </c>
      <c r="J154" s="278">
        <v>340.9666666666667</v>
      </c>
      <c r="K154" s="276">
        <v>330</v>
      </c>
      <c r="L154" s="276">
        <v>319.75</v>
      </c>
      <c r="M154" s="276">
        <v>1.82738</v>
      </c>
    </row>
    <row r="155" spans="1:13">
      <c r="A155" s="267">
        <v>146</v>
      </c>
      <c r="B155" s="276" t="s">
        <v>99</v>
      </c>
      <c r="C155" s="277">
        <v>57.45</v>
      </c>
      <c r="D155" s="278">
        <v>57.800000000000004</v>
      </c>
      <c r="E155" s="278">
        <v>56.150000000000006</v>
      </c>
      <c r="F155" s="278">
        <v>54.85</v>
      </c>
      <c r="G155" s="278">
        <v>53.2</v>
      </c>
      <c r="H155" s="278">
        <v>59.100000000000009</v>
      </c>
      <c r="I155" s="278">
        <v>60.75</v>
      </c>
      <c r="J155" s="278">
        <v>62.050000000000011</v>
      </c>
      <c r="K155" s="276">
        <v>59.45</v>
      </c>
      <c r="L155" s="276">
        <v>56.5</v>
      </c>
      <c r="M155" s="276">
        <v>465.46566999999999</v>
      </c>
    </row>
    <row r="156" spans="1:13">
      <c r="A156" s="267">
        <v>147</v>
      </c>
      <c r="B156" s="276" t="s">
        <v>367</v>
      </c>
      <c r="C156" s="277">
        <v>277.7</v>
      </c>
      <c r="D156" s="278">
        <v>278.73333333333335</v>
      </c>
      <c r="E156" s="278">
        <v>274.9666666666667</v>
      </c>
      <c r="F156" s="278">
        <v>272.23333333333335</v>
      </c>
      <c r="G156" s="278">
        <v>268.4666666666667</v>
      </c>
      <c r="H156" s="278">
        <v>281.4666666666667</v>
      </c>
      <c r="I156" s="278">
        <v>285.23333333333335</v>
      </c>
      <c r="J156" s="278">
        <v>287.9666666666667</v>
      </c>
      <c r="K156" s="276">
        <v>282.5</v>
      </c>
      <c r="L156" s="276">
        <v>276</v>
      </c>
      <c r="M156" s="276">
        <v>0.90527999999999997</v>
      </c>
    </row>
    <row r="157" spans="1:13">
      <c r="A157" s="267">
        <v>148</v>
      </c>
      <c r="B157" s="276" t="s">
        <v>366</v>
      </c>
      <c r="C157" s="277">
        <v>2528.9</v>
      </c>
      <c r="D157" s="278">
        <v>2510.6666666666665</v>
      </c>
      <c r="E157" s="278">
        <v>2472.2333333333331</v>
      </c>
      <c r="F157" s="278">
        <v>2415.5666666666666</v>
      </c>
      <c r="G157" s="278">
        <v>2377.1333333333332</v>
      </c>
      <c r="H157" s="278">
        <v>2567.333333333333</v>
      </c>
      <c r="I157" s="278">
        <v>2605.7666666666664</v>
      </c>
      <c r="J157" s="278">
        <v>2662.4333333333329</v>
      </c>
      <c r="K157" s="276">
        <v>2549.1</v>
      </c>
      <c r="L157" s="276">
        <v>2454</v>
      </c>
      <c r="M157" s="276">
        <v>0.38450000000000001</v>
      </c>
    </row>
    <row r="158" spans="1:13">
      <c r="A158" s="267">
        <v>149</v>
      </c>
      <c r="B158" s="276" t="s">
        <v>368</v>
      </c>
      <c r="C158" s="277">
        <v>587.95000000000005</v>
      </c>
      <c r="D158" s="278">
        <v>582.46666666666658</v>
      </c>
      <c r="E158" s="278">
        <v>571.03333333333319</v>
      </c>
      <c r="F158" s="278">
        <v>554.11666666666656</v>
      </c>
      <c r="G158" s="278">
        <v>542.68333333333317</v>
      </c>
      <c r="H158" s="278">
        <v>599.38333333333321</v>
      </c>
      <c r="I158" s="278">
        <v>610.81666666666661</v>
      </c>
      <c r="J158" s="278">
        <v>627.73333333333323</v>
      </c>
      <c r="K158" s="276">
        <v>593.9</v>
      </c>
      <c r="L158" s="276">
        <v>565.54999999999995</v>
      </c>
      <c r="M158" s="276">
        <v>0.63785999999999998</v>
      </c>
    </row>
    <row r="159" spans="1:13">
      <c r="A159" s="267">
        <v>150</v>
      </c>
      <c r="B159" s="276" t="s">
        <v>2940</v>
      </c>
      <c r="C159" s="277">
        <v>506.65</v>
      </c>
      <c r="D159" s="278">
        <v>500.34999999999997</v>
      </c>
      <c r="E159" s="278">
        <v>492.79999999999995</v>
      </c>
      <c r="F159" s="278">
        <v>478.95</v>
      </c>
      <c r="G159" s="278">
        <v>471.4</v>
      </c>
      <c r="H159" s="278">
        <v>514.19999999999993</v>
      </c>
      <c r="I159" s="278">
        <v>521.75</v>
      </c>
      <c r="J159" s="278">
        <v>535.59999999999991</v>
      </c>
      <c r="K159" s="276">
        <v>507.9</v>
      </c>
      <c r="L159" s="276">
        <v>486.5</v>
      </c>
      <c r="M159" s="276">
        <v>0.21010999999999999</v>
      </c>
    </row>
    <row r="160" spans="1:13">
      <c r="A160" s="267">
        <v>151</v>
      </c>
      <c r="B160" s="276" t="s">
        <v>370</v>
      </c>
      <c r="C160" s="277">
        <v>131.4</v>
      </c>
      <c r="D160" s="278">
        <v>130.19999999999999</v>
      </c>
      <c r="E160" s="278">
        <v>127.89999999999998</v>
      </c>
      <c r="F160" s="278">
        <v>124.39999999999999</v>
      </c>
      <c r="G160" s="278">
        <v>122.09999999999998</v>
      </c>
      <c r="H160" s="278">
        <v>133.69999999999999</v>
      </c>
      <c r="I160" s="278">
        <v>136</v>
      </c>
      <c r="J160" s="278">
        <v>139.49999999999997</v>
      </c>
      <c r="K160" s="276">
        <v>132.5</v>
      </c>
      <c r="L160" s="276">
        <v>126.7</v>
      </c>
      <c r="M160" s="276">
        <v>18.887869999999999</v>
      </c>
    </row>
    <row r="161" spans="1:13">
      <c r="A161" s="267">
        <v>152</v>
      </c>
      <c r="B161" s="276" t="s">
        <v>244</v>
      </c>
      <c r="C161" s="277">
        <v>67.900000000000006</v>
      </c>
      <c r="D161" s="278">
        <v>68.116666666666674</v>
      </c>
      <c r="E161" s="278">
        <v>67.283333333333346</v>
      </c>
      <c r="F161" s="278">
        <v>66.666666666666671</v>
      </c>
      <c r="G161" s="278">
        <v>65.833333333333343</v>
      </c>
      <c r="H161" s="278">
        <v>68.733333333333348</v>
      </c>
      <c r="I161" s="278">
        <v>69.566666666666663</v>
      </c>
      <c r="J161" s="278">
        <v>70.183333333333351</v>
      </c>
      <c r="K161" s="276">
        <v>68.95</v>
      </c>
      <c r="L161" s="276">
        <v>67.5</v>
      </c>
      <c r="M161" s="276">
        <v>19.783919999999998</v>
      </c>
    </row>
    <row r="162" spans="1:13">
      <c r="A162" s="267">
        <v>153</v>
      </c>
      <c r="B162" s="276" t="s">
        <v>369</v>
      </c>
      <c r="C162" s="277">
        <v>73.099999999999994</v>
      </c>
      <c r="D162" s="278">
        <v>72.850000000000009</v>
      </c>
      <c r="E162" s="278">
        <v>71.950000000000017</v>
      </c>
      <c r="F162" s="278">
        <v>70.800000000000011</v>
      </c>
      <c r="G162" s="278">
        <v>69.90000000000002</v>
      </c>
      <c r="H162" s="278">
        <v>74.000000000000014</v>
      </c>
      <c r="I162" s="278">
        <v>74.90000000000002</v>
      </c>
      <c r="J162" s="278">
        <v>76.050000000000011</v>
      </c>
      <c r="K162" s="276">
        <v>73.75</v>
      </c>
      <c r="L162" s="276">
        <v>71.7</v>
      </c>
      <c r="M162" s="276">
        <v>18.531400000000001</v>
      </c>
    </row>
    <row r="163" spans="1:13">
      <c r="A163" s="267">
        <v>154</v>
      </c>
      <c r="B163" s="276" t="s">
        <v>100</v>
      </c>
      <c r="C163" s="277">
        <v>92.95</v>
      </c>
      <c r="D163" s="278">
        <v>92.616666666666674</v>
      </c>
      <c r="E163" s="278">
        <v>90.833333333333343</v>
      </c>
      <c r="F163" s="278">
        <v>88.716666666666669</v>
      </c>
      <c r="G163" s="278">
        <v>86.933333333333337</v>
      </c>
      <c r="H163" s="278">
        <v>94.733333333333348</v>
      </c>
      <c r="I163" s="278">
        <v>96.51666666666668</v>
      </c>
      <c r="J163" s="278">
        <v>98.633333333333354</v>
      </c>
      <c r="K163" s="276">
        <v>94.4</v>
      </c>
      <c r="L163" s="276">
        <v>90.5</v>
      </c>
      <c r="M163" s="276">
        <v>380.91052000000002</v>
      </c>
    </row>
    <row r="164" spans="1:13">
      <c r="A164" s="267">
        <v>155</v>
      </c>
      <c r="B164" s="276" t="s">
        <v>375</v>
      </c>
      <c r="C164" s="277">
        <v>1697.05</v>
      </c>
      <c r="D164" s="278">
        <v>1703.9666666666665</v>
      </c>
      <c r="E164" s="278">
        <v>1675.333333333333</v>
      </c>
      <c r="F164" s="278">
        <v>1653.6166666666666</v>
      </c>
      <c r="G164" s="278">
        <v>1624.9833333333331</v>
      </c>
      <c r="H164" s="278">
        <v>1725.6833333333329</v>
      </c>
      <c r="I164" s="278">
        <v>1754.3166666666666</v>
      </c>
      <c r="J164" s="278">
        <v>1776.0333333333328</v>
      </c>
      <c r="K164" s="276">
        <v>1732.6</v>
      </c>
      <c r="L164" s="276">
        <v>1682.25</v>
      </c>
      <c r="M164" s="276">
        <v>0.14935000000000001</v>
      </c>
    </row>
    <row r="165" spans="1:13">
      <c r="A165" s="267">
        <v>156</v>
      </c>
      <c r="B165" s="276" t="s">
        <v>376</v>
      </c>
      <c r="C165" s="277">
        <v>1991.2</v>
      </c>
      <c r="D165" s="278">
        <v>1982.4833333333333</v>
      </c>
      <c r="E165" s="278">
        <v>1955.0166666666667</v>
      </c>
      <c r="F165" s="278">
        <v>1918.8333333333333</v>
      </c>
      <c r="G165" s="278">
        <v>1891.3666666666666</v>
      </c>
      <c r="H165" s="278">
        <v>2018.6666666666667</v>
      </c>
      <c r="I165" s="278">
        <v>2046.1333333333334</v>
      </c>
      <c r="J165" s="278">
        <v>2082.3166666666666</v>
      </c>
      <c r="K165" s="276">
        <v>2009.95</v>
      </c>
      <c r="L165" s="276">
        <v>1946.3</v>
      </c>
      <c r="M165" s="276">
        <v>0.19721</v>
      </c>
    </row>
    <row r="166" spans="1:13">
      <c r="A166" s="267">
        <v>157</v>
      </c>
      <c r="B166" s="276" t="s">
        <v>372</v>
      </c>
      <c r="C166" s="277">
        <v>226.4</v>
      </c>
      <c r="D166" s="278">
        <v>229.86666666666665</v>
      </c>
      <c r="E166" s="278">
        <v>220.73333333333329</v>
      </c>
      <c r="F166" s="278">
        <v>215.06666666666663</v>
      </c>
      <c r="G166" s="278">
        <v>205.93333333333328</v>
      </c>
      <c r="H166" s="278">
        <v>235.5333333333333</v>
      </c>
      <c r="I166" s="278">
        <v>244.66666666666669</v>
      </c>
      <c r="J166" s="278">
        <v>250.33333333333331</v>
      </c>
      <c r="K166" s="276">
        <v>239</v>
      </c>
      <c r="L166" s="276">
        <v>224.2</v>
      </c>
      <c r="M166" s="276">
        <v>6.1825900000000003</v>
      </c>
    </row>
    <row r="167" spans="1:13">
      <c r="A167" s="267">
        <v>158</v>
      </c>
      <c r="B167" s="276" t="s">
        <v>382</v>
      </c>
      <c r="C167" s="277">
        <v>228.65</v>
      </c>
      <c r="D167" s="278">
        <v>228.21666666666667</v>
      </c>
      <c r="E167" s="278">
        <v>223.43333333333334</v>
      </c>
      <c r="F167" s="278">
        <v>218.21666666666667</v>
      </c>
      <c r="G167" s="278">
        <v>213.43333333333334</v>
      </c>
      <c r="H167" s="278">
        <v>233.43333333333334</v>
      </c>
      <c r="I167" s="278">
        <v>238.2166666666667</v>
      </c>
      <c r="J167" s="278">
        <v>243.43333333333334</v>
      </c>
      <c r="K167" s="276">
        <v>233</v>
      </c>
      <c r="L167" s="276">
        <v>223</v>
      </c>
      <c r="M167" s="276">
        <v>2.8717299999999999</v>
      </c>
    </row>
    <row r="168" spans="1:13">
      <c r="A168" s="267">
        <v>159</v>
      </c>
      <c r="B168" s="276" t="s">
        <v>373</v>
      </c>
      <c r="C168" s="277">
        <v>86.75</v>
      </c>
      <c r="D168" s="278">
        <v>87.216666666666654</v>
      </c>
      <c r="E168" s="278">
        <v>85.033333333333303</v>
      </c>
      <c r="F168" s="278">
        <v>83.316666666666649</v>
      </c>
      <c r="G168" s="278">
        <v>81.133333333333297</v>
      </c>
      <c r="H168" s="278">
        <v>88.933333333333309</v>
      </c>
      <c r="I168" s="278">
        <v>91.116666666666674</v>
      </c>
      <c r="J168" s="278">
        <v>92.833333333333314</v>
      </c>
      <c r="K168" s="276">
        <v>89.4</v>
      </c>
      <c r="L168" s="276">
        <v>85.5</v>
      </c>
      <c r="M168" s="276">
        <v>0.53674999999999995</v>
      </c>
    </row>
    <row r="169" spans="1:13">
      <c r="A169" s="267">
        <v>160</v>
      </c>
      <c r="B169" s="276" t="s">
        <v>374</v>
      </c>
      <c r="C169" s="277">
        <v>153.25</v>
      </c>
      <c r="D169" s="278">
        <v>152.13333333333333</v>
      </c>
      <c r="E169" s="278">
        <v>149.96666666666664</v>
      </c>
      <c r="F169" s="278">
        <v>146.68333333333331</v>
      </c>
      <c r="G169" s="278">
        <v>144.51666666666662</v>
      </c>
      <c r="H169" s="278">
        <v>155.41666666666666</v>
      </c>
      <c r="I169" s="278">
        <v>157.58333333333334</v>
      </c>
      <c r="J169" s="278">
        <v>160.86666666666667</v>
      </c>
      <c r="K169" s="276">
        <v>154.30000000000001</v>
      </c>
      <c r="L169" s="276">
        <v>148.85</v>
      </c>
      <c r="M169" s="276">
        <v>1.37225</v>
      </c>
    </row>
    <row r="170" spans="1:13">
      <c r="A170" s="267">
        <v>161</v>
      </c>
      <c r="B170" s="276" t="s">
        <v>245</v>
      </c>
      <c r="C170" s="277">
        <v>123.5</v>
      </c>
      <c r="D170" s="278">
        <v>123.76666666666667</v>
      </c>
      <c r="E170" s="278">
        <v>122.43333333333334</v>
      </c>
      <c r="F170" s="278">
        <v>121.36666666666667</v>
      </c>
      <c r="G170" s="278">
        <v>120.03333333333335</v>
      </c>
      <c r="H170" s="278">
        <v>124.83333333333333</v>
      </c>
      <c r="I170" s="278">
        <v>126.16666666666667</v>
      </c>
      <c r="J170" s="278">
        <v>127.23333333333332</v>
      </c>
      <c r="K170" s="276">
        <v>125.1</v>
      </c>
      <c r="L170" s="276">
        <v>122.7</v>
      </c>
      <c r="M170" s="276">
        <v>2.8194300000000001</v>
      </c>
    </row>
    <row r="171" spans="1:13">
      <c r="A171" s="267">
        <v>162</v>
      </c>
      <c r="B171" s="276" t="s">
        <v>378</v>
      </c>
      <c r="C171" s="277">
        <v>5538.05</v>
      </c>
      <c r="D171" s="278">
        <v>5597.7333333333336</v>
      </c>
      <c r="E171" s="278">
        <v>5441.3666666666668</v>
      </c>
      <c r="F171" s="278">
        <v>5344.6833333333334</v>
      </c>
      <c r="G171" s="278">
        <v>5188.3166666666666</v>
      </c>
      <c r="H171" s="278">
        <v>5694.416666666667</v>
      </c>
      <c r="I171" s="278">
        <v>5850.7833333333338</v>
      </c>
      <c r="J171" s="278">
        <v>5947.4666666666672</v>
      </c>
      <c r="K171" s="276">
        <v>5754.1</v>
      </c>
      <c r="L171" s="276">
        <v>5501.05</v>
      </c>
      <c r="M171" s="276">
        <v>0.22786000000000001</v>
      </c>
    </row>
    <row r="172" spans="1:13">
      <c r="A172" s="267">
        <v>163</v>
      </c>
      <c r="B172" s="276" t="s">
        <v>379</v>
      </c>
      <c r="C172" s="277">
        <v>1442.2</v>
      </c>
      <c r="D172" s="278">
        <v>1431.7666666666664</v>
      </c>
      <c r="E172" s="278">
        <v>1415.5333333333328</v>
      </c>
      <c r="F172" s="278">
        <v>1388.8666666666663</v>
      </c>
      <c r="G172" s="278">
        <v>1372.6333333333328</v>
      </c>
      <c r="H172" s="278">
        <v>1458.4333333333329</v>
      </c>
      <c r="I172" s="278">
        <v>1474.6666666666665</v>
      </c>
      <c r="J172" s="278">
        <v>1501.333333333333</v>
      </c>
      <c r="K172" s="276">
        <v>1448</v>
      </c>
      <c r="L172" s="276">
        <v>1405.1</v>
      </c>
      <c r="M172" s="276">
        <v>0.47147</v>
      </c>
    </row>
    <row r="173" spans="1:13">
      <c r="A173" s="267">
        <v>164</v>
      </c>
      <c r="B173" s="276" t="s">
        <v>101</v>
      </c>
      <c r="C173" s="277">
        <v>480.8</v>
      </c>
      <c r="D173" s="278">
        <v>479.26666666666665</v>
      </c>
      <c r="E173" s="278">
        <v>474.0333333333333</v>
      </c>
      <c r="F173" s="278">
        <v>467.26666666666665</v>
      </c>
      <c r="G173" s="278">
        <v>462.0333333333333</v>
      </c>
      <c r="H173" s="278">
        <v>486.0333333333333</v>
      </c>
      <c r="I173" s="278">
        <v>491.26666666666665</v>
      </c>
      <c r="J173" s="278">
        <v>498.0333333333333</v>
      </c>
      <c r="K173" s="276">
        <v>484.5</v>
      </c>
      <c r="L173" s="276">
        <v>472.5</v>
      </c>
      <c r="M173" s="276">
        <v>38.812570000000001</v>
      </c>
    </row>
    <row r="174" spans="1:13">
      <c r="A174" s="267">
        <v>165</v>
      </c>
      <c r="B174" s="276" t="s">
        <v>387</v>
      </c>
      <c r="C174" s="277">
        <v>43.75</v>
      </c>
      <c r="D174" s="278">
        <v>43.566666666666663</v>
      </c>
      <c r="E174" s="278">
        <v>43.083333333333329</v>
      </c>
      <c r="F174" s="278">
        <v>42.416666666666664</v>
      </c>
      <c r="G174" s="278">
        <v>41.93333333333333</v>
      </c>
      <c r="H174" s="278">
        <v>44.233333333333327</v>
      </c>
      <c r="I174" s="278">
        <v>44.716666666666661</v>
      </c>
      <c r="J174" s="278">
        <v>45.383333333333326</v>
      </c>
      <c r="K174" s="276">
        <v>44.05</v>
      </c>
      <c r="L174" s="276">
        <v>42.9</v>
      </c>
      <c r="M174" s="276">
        <v>5.32897</v>
      </c>
    </row>
    <row r="175" spans="1:13">
      <c r="A175" s="267">
        <v>166</v>
      </c>
      <c r="B175" s="276" t="s">
        <v>1396</v>
      </c>
      <c r="C175" s="277">
        <v>3402</v>
      </c>
      <c r="D175" s="278">
        <v>3422</v>
      </c>
      <c r="E175" s="278">
        <v>3360</v>
      </c>
      <c r="F175" s="278">
        <v>3318</v>
      </c>
      <c r="G175" s="278">
        <v>3256</v>
      </c>
      <c r="H175" s="278">
        <v>3464</v>
      </c>
      <c r="I175" s="278">
        <v>3526</v>
      </c>
      <c r="J175" s="278">
        <v>3568</v>
      </c>
      <c r="K175" s="276">
        <v>3484</v>
      </c>
      <c r="L175" s="276">
        <v>3380</v>
      </c>
      <c r="M175" s="276">
        <v>0.46311000000000002</v>
      </c>
    </row>
    <row r="176" spans="1:13">
      <c r="A176" s="267">
        <v>167</v>
      </c>
      <c r="B176" s="276" t="s">
        <v>103</v>
      </c>
      <c r="C176" s="277">
        <v>24.5</v>
      </c>
      <c r="D176" s="278">
        <v>24.366666666666664</v>
      </c>
      <c r="E176" s="278">
        <v>24.033333333333328</v>
      </c>
      <c r="F176" s="278">
        <v>23.566666666666663</v>
      </c>
      <c r="G176" s="278">
        <v>23.233333333333327</v>
      </c>
      <c r="H176" s="278">
        <v>24.833333333333329</v>
      </c>
      <c r="I176" s="278">
        <v>25.166666666666664</v>
      </c>
      <c r="J176" s="278">
        <v>25.633333333333329</v>
      </c>
      <c r="K176" s="276">
        <v>24.7</v>
      </c>
      <c r="L176" s="276">
        <v>23.9</v>
      </c>
      <c r="M176" s="276">
        <v>90.521299999999997</v>
      </c>
    </row>
    <row r="177" spans="1:13">
      <c r="A177" s="267">
        <v>168</v>
      </c>
      <c r="B177" s="276" t="s">
        <v>388</v>
      </c>
      <c r="C177" s="277">
        <v>191</v>
      </c>
      <c r="D177" s="278">
        <v>193.4</v>
      </c>
      <c r="E177" s="278">
        <v>186.95000000000002</v>
      </c>
      <c r="F177" s="278">
        <v>182.9</v>
      </c>
      <c r="G177" s="278">
        <v>176.45000000000002</v>
      </c>
      <c r="H177" s="278">
        <v>197.45000000000002</v>
      </c>
      <c r="I177" s="278">
        <v>203.9</v>
      </c>
      <c r="J177" s="278">
        <v>207.95000000000002</v>
      </c>
      <c r="K177" s="276">
        <v>199.85</v>
      </c>
      <c r="L177" s="276">
        <v>189.35</v>
      </c>
      <c r="M177" s="276">
        <v>6.2257400000000001</v>
      </c>
    </row>
    <row r="178" spans="1:13">
      <c r="A178" s="267">
        <v>169</v>
      </c>
      <c r="B178" s="276" t="s">
        <v>380</v>
      </c>
      <c r="C178" s="277">
        <v>885.3</v>
      </c>
      <c r="D178" s="278">
        <v>888.43333333333339</v>
      </c>
      <c r="E178" s="278">
        <v>876.86666666666679</v>
      </c>
      <c r="F178" s="278">
        <v>868.43333333333339</v>
      </c>
      <c r="G178" s="278">
        <v>856.86666666666679</v>
      </c>
      <c r="H178" s="278">
        <v>896.86666666666679</v>
      </c>
      <c r="I178" s="278">
        <v>908.43333333333339</v>
      </c>
      <c r="J178" s="278">
        <v>916.86666666666679</v>
      </c>
      <c r="K178" s="276">
        <v>900</v>
      </c>
      <c r="L178" s="276">
        <v>880</v>
      </c>
      <c r="M178" s="276">
        <v>0.22456999999999999</v>
      </c>
    </row>
    <row r="179" spans="1:13">
      <c r="A179" s="267">
        <v>170</v>
      </c>
      <c r="B179" s="276" t="s">
        <v>246</v>
      </c>
      <c r="C179" s="277">
        <v>500.95</v>
      </c>
      <c r="D179" s="278">
        <v>497.43333333333334</v>
      </c>
      <c r="E179" s="278">
        <v>493.01666666666665</v>
      </c>
      <c r="F179" s="278">
        <v>485.08333333333331</v>
      </c>
      <c r="G179" s="278">
        <v>480.66666666666663</v>
      </c>
      <c r="H179" s="278">
        <v>505.36666666666667</v>
      </c>
      <c r="I179" s="278">
        <v>509.7833333333333</v>
      </c>
      <c r="J179" s="278">
        <v>517.7166666666667</v>
      </c>
      <c r="K179" s="276">
        <v>501.85</v>
      </c>
      <c r="L179" s="276">
        <v>489.5</v>
      </c>
      <c r="M179" s="276">
        <v>0.69828999999999997</v>
      </c>
    </row>
    <row r="180" spans="1:13">
      <c r="A180" s="267">
        <v>171</v>
      </c>
      <c r="B180" s="276" t="s">
        <v>104</v>
      </c>
      <c r="C180" s="277">
        <v>688.9</v>
      </c>
      <c r="D180" s="278">
        <v>685.23333333333323</v>
      </c>
      <c r="E180" s="278">
        <v>679.86666666666645</v>
      </c>
      <c r="F180" s="278">
        <v>670.83333333333326</v>
      </c>
      <c r="G180" s="278">
        <v>665.46666666666647</v>
      </c>
      <c r="H180" s="278">
        <v>694.26666666666642</v>
      </c>
      <c r="I180" s="278">
        <v>699.63333333333321</v>
      </c>
      <c r="J180" s="278">
        <v>708.6666666666664</v>
      </c>
      <c r="K180" s="276">
        <v>690.6</v>
      </c>
      <c r="L180" s="276">
        <v>676.2</v>
      </c>
      <c r="M180" s="276">
        <v>7.6507800000000001</v>
      </c>
    </row>
    <row r="181" spans="1:13">
      <c r="A181" s="267">
        <v>172</v>
      </c>
      <c r="B181" s="276" t="s">
        <v>247</v>
      </c>
      <c r="C181" s="277">
        <v>381.8</v>
      </c>
      <c r="D181" s="278">
        <v>381.43333333333334</v>
      </c>
      <c r="E181" s="278">
        <v>375.36666666666667</v>
      </c>
      <c r="F181" s="278">
        <v>368.93333333333334</v>
      </c>
      <c r="G181" s="278">
        <v>362.86666666666667</v>
      </c>
      <c r="H181" s="278">
        <v>387.86666666666667</v>
      </c>
      <c r="I181" s="278">
        <v>393.93333333333339</v>
      </c>
      <c r="J181" s="278">
        <v>400.36666666666667</v>
      </c>
      <c r="K181" s="276">
        <v>387.5</v>
      </c>
      <c r="L181" s="276">
        <v>375</v>
      </c>
      <c r="M181" s="276">
        <v>2.8971</v>
      </c>
    </row>
    <row r="182" spans="1:13">
      <c r="A182" s="267">
        <v>173</v>
      </c>
      <c r="B182" s="276" t="s">
        <v>248</v>
      </c>
      <c r="C182" s="277">
        <v>991.4</v>
      </c>
      <c r="D182" s="278">
        <v>980.58333333333337</v>
      </c>
      <c r="E182" s="278">
        <v>966.16666666666674</v>
      </c>
      <c r="F182" s="278">
        <v>940.93333333333339</v>
      </c>
      <c r="G182" s="278">
        <v>926.51666666666677</v>
      </c>
      <c r="H182" s="278">
        <v>1005.8166666666667</v>
      </c>
      <c r="I182" s="278">
        <v>1020.2333333333335</v>
      </c>
      <c r="J182" s="278">
        <v>1045.4666666666667</v>
      </c>
      <c r="K182" s="276">
        <v>995</v>
      </c>
      <c r="L182" s="276">
        <v>955.35</v>
      </c>
      <c r="M182" s="276">
        <v>15.459989999999999</v>
      </c>
    </row>
    <row r="183" spans="1:13">
      <c r="A183" s="267">
        <v>174</v>
      </c>
      <c r="B183" s="276" t="s">
        <v>389</v>
      </c>
      <c r="C183" s="277">
        <v>89.45</v>
      </c>
      <c r="D183" s="278">
        <v>89.899999999999991</v>
      </c>
      <c r="E183" s="278">
        <v>88.549999999999983</v>
      </c>
      <c r="F183" s="278">
        <v>87.649999999999991</v>
      </c>
      <c r="G183" s="278">
        <v>86.299999999999983</v>
      </c>
      <c r="H183" s="278">
        <v>90.799999999999983</v>
      </c>
      <c r="I183" s="278">
        <v>92.149999999999977</v>
      </c>
      <c r="J183" s="278">
        <v>93.049999999999983</v>
      </c>
      <c r="K183" s="276">
        <v>91.25</v>
      </c>
      <c r="L183" s="276">
        <v>89</v>
      </c>
      <c r="M183" s="276">
        <v>0.91983000000000004</v>
      </c>
    </row>
    <row r="184" spans="1:13">
      <c r="A184" s="267">
        <v>175</v>
      </c>
      <c r="B184" s="276" t="s">
        <v>381</v>
      </c>
      <c r="C184" s="277">
        <v>374.8</v>
      </c>
      <c r="D184" s="278">
        <v>375.26666666666665</v>
      </c>
      <c r="E184" s="278">
        <v>370.5333333333333</v>
      </c>
      <c r="F184" s="278">
        <v>366.26666666666665</v>
      </c>
      <c r="G184" s="278">
        <v>361.5333333333333</v>
      </c>
      <c r="H184" s="278">
        <v>379.5333333333333</v>
      </c>
      <c r="I184" s="278">
        <v>384.26666666666665</v>
      </c>
      <c r="J184" s="278">
        <v>388.5333333333333</v>
      </c>
      <c r="K184" s="276">
        <v>380</v>
      </c>
      <c r="L184" s="276">
        <v>371</v>
      </c>
      <c r="M184" s="276">
        <v>7.1807499999999997</v>
      </c>
    </row>
    <row r="185" spans="1:13">
      <c r="A185" s="267">
        <v>176</v>
      </c>
      <c r="B185" s="276" t="s">
        <v>249</v>
      </c>
      <c r="C185" s="277">
        <v>183.3</v>
      </c>
      <c r="D185" s="278">
        <v>183.04999999999998</v>
      </c>
      <c r="E185" s="278">
        <v>181.59999999999997</v>
      </c>
      <c r="F185" s="278">
        <v>179.89999999999998</v>
      </c>
      <c r="G185" s="278">
        <v>178.44999999999996</v>
      </c>
      <c r="H185" s="278">
        <v>184.74999999999997</v>
      </c>
      <c r="I185" s="278">
        <v>186.19999999999996</v>
      </c>
      <c r="J185" s="278">
        <v>187.89999999999998</v>
      </c>
      <c r="K185" s="276">
        <v>184.5</v>
      </c>
      <c r="L185" s="276">
        <v>181.35</v>
      </c>
      <c r="M185" s="276">
        <v>4.5224000000000002</v>
      </c>
    </row>
    <row r="186" spans="1:13">
      <c r="A186" s="267">
        <v>177</v>
      </c>
      <c r="B186" s="276" t="s">
        <v>105</v>
      </c>
      <c r="C186" s="277">
        <v>803.1</v>
      </c>
      <c r="D186" s="278">
        <v>800.56666666666661</v>
      </c>
      <c r="E186" s="278">
        <v>792.53333333333319</v>
      </c>
      <c r="F186" s="278">
        <v>781.96666666666658</v>
      </c>
      <c r="G186" s="278">
        <v>773.93333333333317</v>
      </c>
      <c r="H186" s="278">
        <v>811.13333333333321</v>
      </c>
      <c r="I186" s="278">
        <v>819.16666666666652</v>
      </c>
      <c r="J186" s="278">
        <v>829.73333333333323</v>
      </c>
      <c r="K186" s="276">
        <v>808.6</v>
      </c>
      <c r="L186" s="276">
        <v>790</v>
      </c>
      <c r="M186" s="276">
        <v>25.1037</v>
      </c>
    </row>
    <row r="187" spans="1:13">
      <c r="A187" s="267">
        <v>178</v>
      </c>
      <c r="B187" s="276" t="s">
        <v>383</v>
      </c>
      <c r="C187" s="277">
        <v>72</v>
      </c>
      <c r="D187" s="278">
        <v>71.033333333333331</v>
      </c>
      <c r="E187" s="278">
        <v>69.36666666666666</v>
      </c>
      <c r="F187" s="278">
        <v>66.733333333333334</v>
      </c>
      <c r="G187" s="278">
        <v>65.066666666666663</v>
      </c>
      <c r="H187" s="278">
        <v>73.666666666666657</v>
      </c>
      <c r="I187" s="278">
        <v>75.333333333333343</v>
      </c>
      <c r="J187" s="278">
        <v>77.966666666666654</v>
      </c>
      <c r="K187" s="276">
        <v>72.7</v>
      </c>
      <c r="L187" s="276">
        <v>68.400000000000006</v>
      </c>
      <c r="M187" s="276">
        <v>6.8204399999999996</v>
      </c>
    </row>
    <row r="188" spans="1:13">
      <c r="A188" s="267">
        <v>179</v>
      </c>
      <c r="B188" s="276" t="s">
        <v>384</v>
      </c>
      <c r="C188" s="277">
        <v>540.79999999999995</v>
      </c>
      <c r="D188" s="278">
        <v>542.24999999999989</v>
      </c>
      <c r="E188" s="278">
        <v>536.5999999999998</v>
      </c>
      <c r="F188" s="278">
        <v>532.39999999999986</v>
      </c>
      <c r="G188" s="278">
        <v>526.74999999999977</v>
      </c>
      <c r="H188" s="278">
        <v>546.44999999999982</v>
      </c>
      <c r="I188" s="278">
        <v>552.09999999999991</v>
      </c>
      <c r="J188" s="278">
        <v>556.29999999999984</v>
      </c>
      <c r="K188" s="276">
        <v>547.9</v>
      </c>
      <c r="L188" s="276">
        <v>538.04999999999995</v>
      </c>
      <c r="M188" s="276">
        <v>0.11713999999999999</v>
      </c>
    </row>
    <row r="189" spans="1:13">
      <c r="A189" s="267">
        <v>180</v>
      </c>
      <c r="B189" s="276" t="s">
        <v>1439</v>
      </c>
      <c r="C189" s="277">
        <v>189.4</v>
      </c>
      <c r="D189" s="278">
        <v>190.08333333333334</v>
      </c>
      <c r="E189" s="278">
        <v>187.81666666666669</v>
      </c>
      <c r="F189" s="278">
        <v>186.23333333333335</v>
      </c>
      <c r="G189" s="278">
        <v>183.9666666666667</v>
      </c>
      <c r="H189" s="278">
        <v>191.66666666666669</v>
      </c>
      <c r="I189" s="278">
        <v>193.93333333333334</v>
      </c>
      <c r="J189" s="278">
        <v>195.51666666666668</v>
      </c>
      <c r="K189" s="276">
        <v>192.35</v>
      </c>
      <c r="L189" s="276">
        <v>188.5</v>
      </c>
      <c r="M189" s="276">
        <v>0.61624000000000001</v>
      </c>
    </row>
    <row r="190" spans="1:13">
      <c r="A190" s="267">
        <v>181</v>
      </c>
      <c r="B190" s="276" t="s">
        <v>390</v>
      </c>
      <c r="C190" s="277">
        <v>63.3</v>
      </c>
      <c r="D190" s="278">
        <v>63.54999999999999</v>
      </c>
      <c r="E190" s="278">
        <v>62.749999999999986</v>
      </c>
      <c r="F190" s="278">
        <v>62.199999999999996</v>
      </c>
      <c r="G190" s="278">
        <v>61.399999999999991</v>
      </c>
      <c r="H190" s="278">
        <v>64.09999999999998</v>
      </c>
      <c r="I190" s="278">
        <v>64.899999999999977</v>
      </c>
      <c r="J190" s="278">
        <v>65.449999999999974</v>
      </c>
      <c r="K190" s="276">
        <v>64.349999999999994</v>
      </c>
      <c r="L190" s="276">
        <v>63</v>
      </c>
      <c r="M190" s="276">
        <v>6.3477499999999996</v>
      </c>
    </row>
    <row r="191" spans="1:13">
      <c r="A191" s="267">
        <v>182</v>
      </c>
      <c r="B191" s="276" t="s">
        <v>250</v>
      </c>
      <c r="C191" s="277">
        <v>186.1</v>
      </c>
      <c r="D191" s="278">
        <v>186.93333333333331</v>
      </c>
      <c r="E191" s="278">
        <v>183.86666666666662</v>
      </c>
      <c r="F191" s="278">
        <v>181.6333333333333</v>
      </c>
      <c r="G191" s="278">
        <v>178.56666666666661</v>
      </c>
      <c r="H191" s="278">
        <v>189.16666666666663</v>
      </c>
      <c r="I191" s="278">
        <v>192.23333333333329</v>
      </c>
      <c r="J191" s="278">
        <v>194.46666666666664</v>
      </c>
      <c r="K191" s="276">
        <v>190</v>
      </c>
      <c r="L191" s="276">
        <v>184.7</v>
      </c>
      <c r="M191" s="276">
        <v>10.23249</v>
      </c>
    </row>
    <row r="192" spans="1:13">
      <c r="A192" s="267">
        <v>183</v>
      </c>
      <c r="B192" s="276" t="s">
        <v>385</v>
      </c>
      <c r="C192" s="277">
        <v>311.14999999999998</v>
      </c>
      <c r="D192" s="278">
        <v>313.36666666666667</v>
      </c>
      <c r="E192" s="278">
        <v>306.18333333333334</v>
      </c>
      <c r="F192" s="278">
        <v>301.21666666666664</v>
      </c>
      <c r="G192" s="278">
        <v>294.0333333333333</v>
      </c>
      <c r="H192" s="278">
        <v>318.33333333333337</v>
      </c>
      <c r="I192" s="278">
        <v>325.51666666666677</v>
      </c>
      <c r="J192" s="278">
        <v>330.48333333333341</v>
      </c>
      <c r="K192" s="276">
        <v>320.55</v>
      </c>
      <c r="L192" s="276">
        <v>308.39999999999998</v>
      </c>
      <c r="M192" s="276">
        <v>1.33582</v>
      </c>
    </row>
    <row r="193" spans="1:13">
      <c r="A193" s="267">
        <v>184</v>
      </c>
      <c r="B193" s="276" t="s">
        <v>386</v>
      </c>
      <c r="C193" s="277">
        <v>308.8</v>
      </c>
      <c r="D193" s="278">
        <v>309.66666666666669</v>
      </c>
      <c r="E193" s="278">
        <v>306.13333333333338</v>
      </c>
      <c r="F193" s="278">
        <v>303.4666666666667</v>
      </c>
      <c r="G193" s="278">
        <v>299.93333333333339</v>
      </c>
      <c r="H193" s="278">
        <v>312.33333333333337</v>
      </c>
      <c r="I193" s="278">
        <v>315.86666666666667</v>
      </c>
      <c r="J193" s="278">
        <v>318.53333333333336</v>
      </c>
      <c r="K193" s="276">
        <v>313.2</v>
      </c>
      <c r="L193" s="276">
        <v>307</v>
      </c>
      <c r="M193" s="276">
        <v>4.0020300000000004</v>
      </c>
    </row>
    <row r="194" spans="1:13">
      <c r="A194" s="267">
        <v>185</v>
      </c>
      <c r="B194" s="276" t="s">
        <v>391</v>
      </c>
      <c r="C194" s="277">
        <v>675.1</v>
      </c>
      <c r="D194" s="278">
        <v>674.83333333333337</v>
      </c>
      <c r="E194" s="278">
        <v>669.81666666666672</v>
      </c>
      <c r="F194" s="278">
        <v>664.5333333333333</v>
      </c>
      <c r="G194" s="278">
        <v>659.51666666666665</v>
      </c>
      <c r="H194" s="278">
        <v>680.11666666666679</v>
      </c>
      <c r="I194" s="278">
        <v>685.13333333333344</v>
      </c>
      <c r="J194" s="278">
        <v>690.41666666666686</v>
      </c>
      <c r="K194" s="276">
        <v>679.85</v>
      </c>
      <c r="L194" s="276">
        <v>669.55</v>
      </c>
      <c r="M194" s="276">
        <v>0.40556999999999999</v>
      </c>
    </row>
    <row r="195" spans="1:13">
      <c r="A195" s="267">
        <v>186</v>
      </c>
      <c r="B195" s="276" t="s">
        <v>399</v>
      </c>
      <c r="C195" s="277">
        <v>731.35</v>
      </c>
      <c r="D195" s="278">
        <v>727.5333333333333</v>
      </c>
      <c r="E195" s="278">
        <v>720.81666666666661</v>
      </c>
      <c r="F195" s="278">
        <v>710.2833333333333</v>
      </c>
      <c r="G195" s="278">
        <v>703.56666666666661</v>
      </c>
      <c r="H195" s="278">
        <v>738.06666666666661</v>
      </c>
      <c r="I195" s="278">
        <v>744.7833333333333</v>
      </c>
      <c r="J195" s="278">
        <v>755.31666666666661</v>
      </c>
      <c r="K195" s="276">
        <v>734.25</v>
      </c>
      <c r="L195" s="276">
        <v>717</v>
      </c>
      <c r="M195" s="276">
        <v>3.7661699999999998</v>
      </c>
    </row>
    <row r="196" spans="1:13">
      <c r="A196" s="267">
        <v>187</v>
      </c>
      <c r="B196" s="276" t="s">
        <v>392</v>
      </c>
      <c r="C196" s="277">
        <v>27.95</v>
      </c>
      <c r="D196" s="278">
        <v>27.966666666666665</v>
      </c>
      <c r="E196" s="278">
        <v>27.533333333333331</v>
      </c>
      <c r="F196" s="278">
        <v>27.116666666666667</v>
      </c>
      <c r="G196" s="278">
        <v>26.683333333333334</v>
      </c>
      <c r="H196" s="278">
        <v>28.383333333333329</v>
      </c>
      <c r="I196" s="278">
        <v>28.816666666666659</v>
      </c>
      <c r="J196" s="278">
        <v>29.233333333333327</v>
      </c>
      <c r="K196" s="276">
        <v>28.4</v>
      </c>
      <c r="L196" s="276">
        <v>27.55</v>
      </c>
      <c r="M196" s="276">
        <v>1.2704299999999999</v>
      </c>
    </row>
    <row r="197" spans="1:13">
      <c r="A197" s="267">
        <v>188</v>
      </c>
      <c r="B197" s="276" t="s">
        <v>393</v>
      </c>
      <c r="C197" s="277">
        <v>824.4</v>
      </c>
      <c r="D197" s="278">
        <v>826.4666666666667</v>
      </c>
      <c r="E197" s="278">
        <v>817.93333333333339</v>
      </c>
      <c r="F197" s="278">
        <v>811.4666666666667</v>
      </c>
      <c r="G197" s="278">
        <v>802.93333333333339</v>
      </c>
      <c r="H197" s="278">
        <v>832.93333333333339</v>
      </c>
      <c r="I197" s="278">
        <v>841.4666666666667</v>
      </c>
      <c r="J197" s="278">
        <v>847.93333333333339</v>
      </c>
      <c r="K197" s="276">
        <v>835</v>
      </c>
      <c r="L197" s="276">
        <v>820</v>
      </c>
      <c r="M197" s="276">
        <v>0.14257</v>
      </c>
    </row>
    <row r="198" spans="1:13">
      <c r="A198" s="267">
        <v>189</v>
      </c>
      <c r="B198" s="276" t="s">
        <v>106</v>
      </c>
      <c r="C198" s="277">
        <v>814.8</v>
      </c>
      <c r="D198" s="278">
        <v>821.23333333333323</v>
      </c>
      <c r="E198" s="278">
        <v>799.56666666666649</v>
      </c>
      <c r="F198" s="278">
        <v>784.33333333333326</v>
      </c>
      <c r="G198" s="278">
        <v>762.66666666666652</v>
      </c>
      <c r="H198" s="278">
        <v>836.46666666666647</v>
      </c>
      <c r="I198" s="278">
        <v>858.13333333333321</v>
      </c>
      <c r="J198" s="278">
        <v>873.36666666666645</v>
      </c>
      <c r="K198" s="276">
        <v>842.9</v>
      </c>
      <c r="L198" s="276">
        <v>806</v>
      </c>
      <c r="M198" s="276">
        <v>29.361350000000002</v>
      </c>
    </row>
    <row r="199" spans="1:13">
      <c r="A199" s="267">
        <v>190</v>
      </c>
      <c r="B199" s="276" t="s">
        <v>108</v>
      </c>
      <c r="C199" s="277">
        <v>826.05</v>
      </c>
      <c r="D199" s="278">
        <v>820.13333333333333</v>
      </c>
      <c r="E199" s="278">
        <v>811.26666666666665</v>
      </c>
      <c r="F199" s="278">
        <v>796.48333333333335</v>
      </c>
      <c r="G199" s="278">
        <v>787.61666666666667</v>
      </c>
      <c r="H199" s="278">
        <v>834.91666666666663</v>
      </c>
      <c r="I199" s="278">
        <v>843.78333333333319</v>
      </c>
      <c r="J199" s="278">
        <v>858.56666666666661</v>
      </c>
      <c r="K199" s="276">
        <v>829</v>
      </c>
      <c r="L199" s="276">
        <v>805.35</v>
      </c>
      <c r="M199" s="276">
        <v>97.794839999999994</v>
      </c>
    </row>
    <row r="200" spans="1:13">
      <c r="A200" s="267">
        <v>191</v>
      </c>
      <c r="B200" s="276" t="s">
        <v>109</v>
      </c>
      <c r="C200" s="277">
        <v>2324.3000000000002</v>
      </c>
      <c r="D200" s="278">
        <v>2311.4333333333334</v>
      </c>
      <c r="E200" s="278">
        <v>2285.8666666666668</v>
      </c>
      <c r="F200" s="278">
        <v>2247.4333333333334</v>
      </c>
      <c r="G200" s="278">
        <v>2221.8666666666668</v>
      </c>
      <c r="H200" s="278">
        <v>2349.8666666666668</v>
      </c>
      <c r="I200" s="278">
        <v>2375.4333333333334</v>
      </c>
      <c r="J200" s="278">
        <v>2413.8666666666668</v>
      </c>
      <c r="K200" s="276">
        <v>2337</v>
      </c>
      <c r="L200" s="276">
        <v>2273</v>
      </c>
      <c r="M200" s="276">
        <v>72.353129999999993</v>
      </c>
    </row>
    <row r="201" spans="1:13">
      <c r="A201" s="267">
        <v>192</v>
      </c>
      <c r="B201" s="276" t="s">
        <v>252</v>
      </c>
      <c r="C201" s="277">
        <v>2443.75</v>
      </c>
      <c r="D201" s="278">
        <v>2450.6666666666665</v>
      </c>
      <c r="E201" s="278">
        <v>2404.583333333333</v>
      </c>
      <c r="F201" s="278">
        <v>2365.4166666666665</v>
      </c>
      <c r="G201" s="278">
        <v>2319.333333333333</v>
      </c>
      <c r="H201" s="278">
        <v>2489.833333333333</v>
      </c>
      <c r="I201" s="278">
        <v>2535.9166666666661</v>
      </c>
      <c r="J201" s="278">
        <v>2575.083333333333</v>
      </c>
      <c r="K201" s="276">
        <v>2496.75</v>
      </c>
      <c r="L201" s="276">
        <v>2411.5</v>
      </c>
      <c r="M201" s="276">
        <v>3.0570599999999999</v>
      </c>
    </row>
    <row r="202" spans="1:13">
      <c r="A202" s="267">
        <v>193</v>
      </c>
      <c r="B202" s="276" t="s">
        <v>110</v>
      </c>
      <c r="C202" s="277">
        <v>1389.95</v>
      </c>
      <c r="D202" s="278">
        <v>1391.75</v>
      </c>
      <c r="E202" s="278">
        <v>1368.7</v>
      </c>
      <c r="F202" s="278">
        <v>1347.45</v>
      </c>
      <c r="G202" s="278">
        <v>1324.4</v>
      </c>
      <c r="H202" s="278">
        <v>1413</v>
      </c>
      <c r="I202" s="278">
        <v>1436.0500000000002</v>
      </c>
      <c r="J202" s="278">
        <v>1457.3</v>
      </c>
      <c r="K202" s="276">
        <v>1414.8</v>
      </c>
      <c r="L202" s="276">
        <v>1370.5</v>
      </c>
      <c r="M202" s="276">
        <v>180.58097000000001</v>
      </c>
    </row>
    <row r="203" spans="1:13">
      <c r="A203" s="267">
        <v>194</v>
      </c>
      <c r="B203" s="276" t="s">
        <v>253</v>
      </c>
      <c r="C203" s="277">
        <v>623.45000000000005</v>
      </c>
      <c r="D203" s="278">
        <v>621.5</v>
      </c>
      <c r="E203" s="278">
        <v>616.20000000000005</v>
      </c>
      <c r="F203" s="278">
        <v>608.95000000000005</v>
      </c>
      <c r="G203" s="278">
        <v>603.65000000000009</v>
      </c>
      <c r="H203" s="278">
        <v>628.75</v>
      </c>
      <c r="I203" s="278">
        <v>634.04999999999995</v>
      </c>
      <c r="J203" s="278">
        <v>641.29999999999995</v>
      </c>
      <c r="K203" s="276">
        <v>626.79999999999995</v>
      </c>
      <c r="L203" s="276">
        <v>614.25</v>
      </c>
      <c r="M203" s="276">
        <v>65.269859999999994</v>
      </c>
    </row>
    <row r="204" spans="1:13">
      <c r="A204" s="267">
        <v>195</v>
      </c>
      <c r="B204" s="276" t="s">
        <v>251</v>
      </c>
      <c r="C204" s="277">
        <v>714.55</v>
      </c>
      <c r="D204" s="278">
        <v>711.38333333333321</v>
      </c>
      <c r="E204" s="278">
        <v>703.46666666666647</v>
      </c>
      <c r="F204" s="278">
        <v>692.38333333333321</v>
      </c>
      <c r="G204" s="278">
        <v>684.46666666666647</v>
      </c>
      <c r="H204" s="278">
        <v>722.46666666666647</v>
      </c>
      <c r="I204" s="278">
        <v>730.38333333333321</v>
      </c>
      <c r="J204" s="278">
        <v>741.46666666666647</v>
      </c>
      <c r="K204" s="276">
        <v>719.3</v>
      </c>
      <c r="L204" s="276">
        <v>700.3</v>
      </c>
      <c r="M204" s="276">
        <v>2.26356</v>
      </c>
    </row>
    <row r="205" spans="1:13">
      <c r="A205" s="267">
        <v>196</v>
      </c>
      <c r="B205" s="276" t="s">
        <v>394</v>
      </c>
      <c r="C205" s="277">
        <v>190.3</v>
      </c>
      <c r="D205" s="278">
        <v>189.03333333333333</v>
      </c>
      <c r="E205" s="278">
        <v>186.36666666666667</v>
      </c>
      <c r="F205" s="278">
        <v>182.43333333333334</v>
      </c>
      <c r="G205" s="278">
        <v>179.76666666666668</v>
      </c>
      <c r="H205" s="278">
        <v>192.96666666666667</v>
      </c>
      <c r="I205" s="278">
        <v>195.63333333333335</v>
      </c>
      <c r="J205" s="278">
        <v>199.56666666666666</v>
      </c>
      <c r="K205" s="276">
        <v>191.7</v>
      </c>
      <c r="L205" s="276">
        <v>185.1</v>
      </c>
      <c r="M205" s="276">
        <v>2.54244</v>
      </c>
    </row>
    <row r="206" spans="1:13">
      <c r="A206" s="267">
        <v>197</v>
      </c>
      <c r="B206" s="276" t="s">
        <v>395</v>
      </c>
      <c r="C206" s="277">
        <v>262.89999999999998</v>
      </c>
      <c r="D206" s="278">
        <v>265.2</v>
      </c>
      <c r="E206" s="278">
        <v>256.7</v>
      </c>
      <c r="F206" s="278">
        <v>250.5</v>
      </c>
      <c r="G206" s="278">
        <v>242</v>
      </c>
      <c r="H206" s="278">
        <v>271.39999999999998</v>
      </c>
      <c r="I206" s="278">
        <v>279.89999999999998</v>
      </c>
      <c r="J206" s="278">
        <v>286.09999999999997</v>
      </c>
      <c r="K206" s="276">
        <v>273.7</v>
      </c>
      <c r="L206" s="276">
        <v>259</v>
      </c>
      <c r="M206" s="276">
        <v>2.5864099999999999</v>
      </c>
    </row>
    <row r="207" spans="1:13">
      <c r="A207" s="267">
        <v>198</v>
      </c>
      <c r="B207" s="276" t="s">
        <v>111</v>
      </c>
      <c r="C207" s="277">
        <v>3060.15</v>
      </c>
      <c r="D207" s="278">
        <v>3029.4499999999994</v>
      </c>
      <c r="E207" s="278">
        <v>2983.8999999999987</v>
      </c>
      <c r="F207" s="278">
        <v>2907.6499999999992</v>
      </c>
      <c r="G207" s="278">
        <v>2862.0999999999985</v>
      </c>
      <c r="H207" s="278">
        <v>3105.6999999999989</v>
      </c>
      <c r="I207" s="278">
        <v>3151.2499999999991</v>
      </c>
      <c r="J207" s="278">
        <v>3227.4999999999991</v>
      </c>
      <c r="K207" s="276">
        <v>3075</v>
      </c>
      <c r="L207" s="276">
        <v>2953.2</v>
      </c>
      <c r="M207" s="276">
        <v>28.299160000000001</v>
      </c>
    </row>
    <row r="208" spans="1:13">
      <c r="A208" s="267">
        <v>199</v>
      </c>
      <c r="B208" s="276" t="s">
        <v>396</v>
      </c>
      <c r="C208" s="277">
        <v>16.899999999999999</v>
      </c>
      <c r="D208" s="278">
        <v>17</v>
      </c>
      <c r="E208" s="278">
        <v>16.7</v>
      </c>
      <c r="F208" s="278">
        <v>16.5</v>
      </c>
      <c r="G208" s="278">
        <v>16.2</v>
      </c>
      <c r="H208" s="278">
        <v>17.2</v>
      </c>
      <c r="I208" s="278">
        <v>17.499999999999996</v>
      </c>
      <c r="J208" s="278">
        <v>17.7</v>
      </c>
      <c r="K208" s="276">
        <v>17.3</v>
      </c>
      <c r="L208" s="276">
        <v>16.8</v>
      </c>
      <c r="M208" s="276">
        <v>33.186950000000003</v>
      </c>
    </row>
    <row r="209" spans="1:13">
      <c r="A209" s="267">
        <v>200</v>
      </c>
      <c r="B209" s="276" t="s">
        <v>398</v>
      </c>
      <c r="C209" s="277">
        <v>118.6</v>
      </c>
      <c r="D209" s="278">
        <v>118.13333333333333</v>
      </c>
      <c r="E209" s="278">
        <v>116.36666666666665</v>
      </c>
      <c r="F209" s="278">
        <v>114.13333333333333</v>
      </c>
      <c r="G209" s="278">
        <v>112.36666666666665</v>
      </c>
      <c r="H209" s="278">
        <v>120.36666666666665</v>
      </c>
      <c r="I209" s="278">
        <v>122.13333333333333</v>
      </c>
      <c r="J209" s="278">
        <v>124.36666666666665</v>
      </c>
      <c r="K209" s="276">
        <v>119.9</v>
      </c>
      <c r="L209" s="276">
        <v>115.9</v>
      </c>
      <c r="M209" s="276">
        <v>1.8935</v>
      </c>
    </row>
    <row r="210" spans="1:13">
      <c r="A210" s="267">
        <v>201</v>
      </c>
      <c r="B210" s="276" t="s">
        <v>114</v>
      </c>
      <c r="C210" s="277">
        <v>204.05</v>
      </c>
      <c r="D210" s="278">
        <v>201.46666666666667</v>
      </c>
      <c r="E210" s="278">
        <v>194.68333333333334</v>
      </c>
      <c r="F210" s="278">
        <v>185.31666666666666</v>
      </c>
      <c r="G210" s="278">
        <v>178.53333333333333</v>
      </c>
      <c r="H210" s="278">
        <v>210.83333333333334</v>
      </c>
      <c r="I210" s="278">
        <v>217.6166666666667</v>
      </c>
      <c r="J210" s="278">
        <v>226.98333333333335</v>
      </c>
      <c r="K210" s="276">
        <v>208.25</v>
      </c>
      <c r="L210" s="276">
        <v>192.1</v>
      </c>
      <c r="M210" s="276">
        <v>429.59437000000003</v>
      </c>
    </row>
    <row r="211" spans="1:13">
      <c r="A211" s="267">
        <v>202</v>
      </c>
      <c r="B211" s="276" t="s">
        <v>400</v>
      </c>
      <c r="C211" s="277">
        <v>34.549999999999997</v>
      </c>
      <c r="D211" s="278">
        <v>34.6</v>
      </c>
      <c r="E211" s="278">
        <v>34.200000000000003</v>
      </c>
      <c r="F211" s="278">
        <v>33.85</v>
      </c>
      <c r="G211" s="278">
        <v>33.450000000000003</v>
      </c>
      <c r="H211" s="278">
        <v>34.950000000000003</v>
      </c>
      <c r="I211" s="278">
        <v>35.349999999999994</v>
      </c>
      <c r="J211" s="278">
        <v>35.700000000000003</v>
      </c>
      <c r="K211" s="276">
        <v>35</v>
      </c>
      <c r="L211" s="276">
        <v>34.25</v>
      </c>
      <c r="M211" s="276">
        <v>6.6897900000000003</v>
      </c>
    </row>
    <row r="212" spans="1:13">
      <c r="A212" s="267">
        <v>203</v>
      </c>
      <c r="B212" s="276" t="s">
        <v>115</v>
      </c>
      <c r="C212" s="277">
        <v>214.7</v>
      </c>
      <c r="D212" s="278">
        <v>213.73333333333335</v>
      </c>
      <c r="E212" s="278">
        <v>210.06666666666669</v>
      </c>
      <c r="F212" s="278">
        <v>205.43333333333334</v>
      </c>
      <c r="G212" s="278">
        <v>201.76666666666668</v>
      </c>
      <c r="H212" s="278">
        <v>218.3666666666667</v>
      </c>
      <c r="I212" s="278">
        <v>222.03333333333333</v>
      </c>
      <c r="J212" s="278">
        <v>226.66666666666671</v>
      </c>
      <c r="K212" s="276">
        <v>217.4</v>
      </c>
      <c r="L212" s="276">
        <v>209.1</v>
      </c>
      <c r="M212" s="276">
        <v>90.703199999999995</v>
      </c>
    </row>
    <row r="213" spans="1:13">
      <c r="A213" s="267">
        <v>204</v>
      </c>
      <c r="B213" s="276" t="s">
        <v>116</v>
      </c>
      <c r="C213" s="277">
        <v>2131.15</v>
      </c>
      <c r="D213" s="278">
        <v>2124.7833333333333</v>
      </c>
      <c r="E213" s="278">
        <v>2110.9666666666667</v>
      </c>
      <c r="F213" s="278">
        <v>2090.7833333333333</v>
      </c>
      <c r="G213" s="278">
        <v>2076.9666666666667</v>
      </c>
      <c r="H213" s="278">
        <v>2144.9666666666667</v>
      </c>
      <c r="I213" s="278">
        <v>2158.7833333333333</v>
      </c>
      <c r="J213" s="278">
        <v>2178.9666666666667</v>
      </c>
      <c r="K213" s="276">
        <v>2138.6</v>
      </c>
      <c r="L213" s="276">
        <v>2104.6</v>
      </c>
      <c r="M213" s="276">
        <v>27.599419999999999</v>
      </c>
    </row>
    <row r="214" spans="1:13">
      <c r="A214" s="267">
        <v>205</v>
      </c>
      <c r="B214" s="276" t="s">
        <v>254</v>
      </c>
      <c r="C214" s="277">
        <v>224.45</v>
      </c>
      <c r="D214" s="278">
        <v>222.15</v>
      </c>
      <c r="E214" s="278">
        <v>218.8</v>
      </c>
      <c r="F214" s="278">
        <v>213.15</v>
      </c>
      <c r="G214" s="278">
        <v>209.8</v>
      </c>
      <c r="H214" s="278">
        <v>227.8</v>
      </c>
      <c r="I214" s="278">
        <v>231.14999999999998</v>
      </c>
      <c r="J214" s="278">
        <v>236.8</v>
      </c>
      <c r="K214" s="276">
        <v>225.5</v>
      </c>
      <c r="L214" s="276">
        <v>216.5</v>
      </c>
      <c r="M214" s="276">
        <v>17.479209999999998</v>
      </c>
    </row>
    <row r="215" spans="1:13">
      <c r="A215" s="267">
        <v>206</v>
      </c>
      <c r="B215" s="276" t="s">
        <v>401</v>
      </c>
      <c r="C215" s="277">
        <v>29063.5</v>
      </c>
      <c r="D215" s="278">
        <v>28983.283333333336</v>
      </c>
      <c r="E215" s="278">
        <v>28480.316666666673</v>
      </c>
      <c r="F215" s="278">
        <v>27897.133333333335</v>
      </c>
      <c r="G215" s="278">
        <v>27394.166666666672</v>
      </c>
      <c r="H215" s="278">
        <v>29566.466666666674</v>
      </c>
      <c r="I215" s="278">
        <v>30069.433333333342</v>
      </c>
      <c r="J215" s="278">
        <v>30652.616666666676</v>
      </c>
      <c r="K215" s="276">
        <v>29486.25</v>
      </c>
      <c r="L215" s="276">
        <v>28400.1</v>
      </c>
      <c r="M215" s="276">
        <v>2.6290000000000001E-2</v>
      </c>
    </row>
    <row r="216" spans="1:13">
      <c r="A216" s="267">
        <v>207</v>
      </c>
      <c r="B216" s="276" t="s">
        <v>397</v>
      </c>
      <c r="C216" s="277">
        <v>45.3</v>
      </c>
      <c r="D216" s="278">
        <v>45.333333333333336</v>
      </c>
      <c r="E216" s="278">
        <v>44.966666666666669</v>
      </c>
      <c r="F216" s="278">
        <v>44.633333333333333</v>
      </c>
      <c r="G216" s="278">
        <v>44.266666666666666</v>
      </c>
      <c r="H216" s="278">
        <v>45.666666666666671</v>
      </c>
      <c r="I216" s="278">
        <v>46.033333333333331</v>
      </c>
      <c r="J216" s="278">
        <v>46.366666666666674</v>
      </c>
      <c r="K216" s="276">
        <v>45.7</v>
      </c>
      <c r="L216" s="276">
        <v>45</v>
      </c>
      <c r="M216" s="276">
        <v>6.8920399999999997</v>
      </c>
    </row>
    <row r="217" spans="1:13">
      <c r="A217" s="267">
        <v>208</v>
      </c>
      <c r="B217" s="276" t="s">
        <v>255</v>
      </c>
      <c r="C217" s="277">
        <v>32.4</v>
      </c>
      <c r="D217" s="278">
        <v>32.35</v>
      </c>
      <c r="E217" s="278">
        <v>31.85</v>
      </c>
      <c r="F217" s="278">
        <v>31.3</v>
      </c>
      <c r="G217" s="278">
        <v>30.8</v>
      </c>
      <c r="H217" s="278">
        <v>32.900000000000006</v>
      </c>
      <c r="I217" s="278">
        <v>33.400000000000006</v>
      </c>
      <c r="J217" s="278">
        <v>33.950000000000003</v>
      </c>
      <c r="K217" s="276">
        <v>32.85</v>
      </c>
      <c r="L217" s="276">
        <v>31.8</v>
      </c>
      <c r="M217" s="276">
        <v>11.229799999999999</v>
      </c>
    </row>
    <row r="218" spans="1:13">
      <c r="A218" s="267">
        <v>209</v>
      </c>
      <c r="B218" s="276" t="s">
        <v>415</v>
      </c>
      <c r="C218" s="277">
        <v>48.3</v>
      </c>
      <c r="D218" s="278">
        <v>48.449999999999996</v>
      </c>
      <c r="E218" s="278">
        <v>47.649999999999991</v>
      </c>
      <c r="F218" s="278">
        <v>46.999999999999993</v>
      </c>
      <c r="G218" s="278">
        <v>46.199999999999989</v>
      </c>
      <c r="H218" s="278">
        <v>49.099999999999994</v>
      </c>
      <c r="I218" s="278">
        <v>49.899999999999991</v>
      </c>
      <c r="J218" s="278">
        <v>50.55</v>
      </c>
      <c r="K218" s="276">
        <v>49.25</v>
      </c>
      <c r="L218" s="276">
        <v>47.8</v>
      </c>
      <c r="M218" s="276">
        <v>10.718</v>
      </c>
    </row>
    <row r="219" spans="1:13">
      <c r="A219" s="267">
        <v>210</v>
      </c>
      <c r="B219" s="276" t="s">
        <v>117</v>
      </c>
      <c r="C219" s="277">
        <v>159.44999999999999</v>
      </c>
      <c r="D219" s="278">
        <v>160.75</v>
      </c>
      <c r="E219" s="278">
        <v>156</v>
      </c>
      <c r="F219" s="278">
        <v>152.55000000000001</v>
      </c>
      <c r="G219" s="278">
        <v>147.80000000000001</v>
      </c>
      <c r="H219" s="278">
        <v>164.2</v>
      </c>
      <c r="I219" s="278">
        <v>168.95</v>
      </c>
      <c r="J219" s="278">
        <v>172.39999999999998</v>
      </c>
      <c r="K219" s="276">
        <v>165.5</v>
      </c>
      <c r="L219" s="276">
        <v>157.30000000000001</v>
      </c>
      <c r="M219" s="276">
        <v>213.36609000000001</v>
      </c>
    </row>
    <row r="220" spans="1:13">
      <c r="A220" s="267">
        <v>211</v>
      </c>
      <c r="B220" s="276" t="s">
        <v>118</v>
      </c>
      <c r="C220" s="277">
        <v>486.55</v>
      </c>
      <c r="D220" s="278">
        <v>483.06666666666666</v>
      </c>
      <c r="E220" s="278">
        <v>475.58333333333331</v>
      </c>
      <c r="F220" s="278">
        <v>464.61666666666667</v>
      </c>
      <c r="G220" s="278">
        <v>457.13333333333333</v>
      </c>
      <c r="H220" s="278">
        <v>494.0333333333333</v>
      </c>
      <c r="I220" s="278">
        <v>501.51666666666665</v>
      </c>
      <c r="J220" s="278">
        <v>512.48333333333335</v>
      </c>
      <c r="K220" s="276">
        <v>490.55</v>
      </c>
      <c r="L220" s="276">
        <v>472.1</v>
      </c>
      <c r="M220" s="276">
        <v>456.09278999999998</v>
      </c>
    </row>
    <row r="221" spans="1:13">
      <c r="A221" s="267">
        <v>213</v>
      </c>
      <c r="B221" s="276" t="s">
        <v>256</v>
      </c>
      <c r="C221" s="277">
        <v>1265.3499999999999</v>
      </c>
      <c r="D221" s="278">
        <v>1262.9000000000001</v>
      </c>
      <c r="E221" s="278">
        <v>1243.8500000000001</v>
      </c>
      <c r="F221" s="278">
        <v>1222.3500000000001</v>
      </c>
      <c r="G221" s="278">
        <v>1203.3000000000002</v>
      </c>
      <c r="H221" s="278">
        <v>1284.4000000000001</v>
      </c>
      <c r="I221" s="278">
        <v>1303.4500000000003</v>
      </c>
      <c r="J221" s="278">
        <v>1324.95</v>
      </c>
      <c r="K221" s="276">
        <v>1281.95</v>
      </c>
      <c r="L221" s="276">
        <v>1241.4000000000001</v>
      </c>
      <c r="M221" s="276">
        <v>13.512449999999999</v>
      </c>
    </row>
    <row r="222" spans="1:13">
      <c r="A222" s="267">
        <v>214</v>
      </c>
      <c r="B222" s="276" t="s">
        <v>119</v>
      </c>
      <c r="C222" s="277">
        <v>428.55</v>
      </c>
      <c r="D222" s="278">
        <v>430.75</v>
      </c>
      <c r="E222" s="278">
        <v>421.05</v>
      </c>
      <c r="F222" s="278">
        <v>413.55</v>
      </c>
      <c r="G222" s="278">
        <v>403.85</v>
      </c>
      <c r="H222" s="278">
        <v>438.25</v>
      </c>
      <c r="I222" s="278">
        <v>447.95000000000005</v>
      </c>
      <c r="J222" s="278">
        <v>455.45</v>
      </c>
      <c r="K222" s="276">
        <v>440.45</v>
      </c>
      <c r="L222" s="276">
        <v>423.25</v>
      </c>
      <c r="M222" s="276">
        <v>33.991250000000001</v>
      </c>
    </row>
    <row r="223" spans="1:13">
      <c r="A223" s="267">
        <v>215</v>
      </c>
      <c r="B223" s="276" t="s">
        <v>403</v>
      </c>
      <c r="C223" s="277">
        <v>2607.4</v>
      </c>
      <c r="D223" s="278">
        <v>2626.2000000000003</v>
      </c>
      <c r="E223" s="278">
        <v>2582.2000000000007</v>
      </c>
      <c r="F223" s="278">
        <v>2557.0000000000005</v>
      </c>
      <c r="G223" s="278">
        <v>2513.0000000000009</v>
      </c>
      <c r="H223" s="278">
        <v>2651.4000000000005</v>
      </c>
      <c r="I223" s="278">
        <v>2695.3999999999996</v>
      </c>
      <c r="J223" s="278">
        <v>2720.6000000000004</v>
      </c>
      <c r="K223" s="276">
        <v>2670.2</v>
      </c>
      <c r="L223" s="276">
        <v>2601</v>
      </c>
      <c r="M223" s="276">
        <v>1.163E-2</v>
      </c>
    </row>
    <row r="224" spans="1:13">
      <c r="A224" s="267">
        <v>216</v>
      </c>
      <c r="B224" s="276" t="s">
        <v>257</v>
      </c>
      <c r="C224" s="277">
        <v>37.6</v>
      </c>
      <c r="D224" s="278">
        <v>37.633333333333333</v>
      </c>
      <c r="E224" s="278">
        <v>36.916666666666664</v>
      </c>
      <c r="F224" s="278">
        <v>36.233333333333334</v>
      </c>
      <c r="G224" s="278">
        <v>35.516666666666666</v>
      </c>
      <c r="H224" s="278">
        <v>38.316666666666663</v>
      </c>
      <c r="I224" s="278">
        <v>39.033333333333331</v>
      </c>
      <c r="J224" s="278">
        <v>39.716666666666661</v>
      </c>
      <c r="K224" s="276">
        <v>38.35</v>
      </c>
      <c r="L224" s="276">
        <v>36.950000000000003</v>
      </c>
      <c r="M224" s="276">
        <v>21.408480000000001</v>
      </c>
    </row>
    <row r="225" spans="1:13">
      <c r="A225" s="267">
        <v>217</v>
      </c>
      <c r="B225" s="276" t="s">
        <v>120</v>
      </c>
      <c r="C225" s="277">
        <v>8.4499999999999993</v>
      </c>
      <c r="D225" s="278">
        <v>8.5</v>
      </c>
      <c r="E225" s="278">
        <v>8.35</v>
      </c>
      <c r="F225" s="278">
        <v>8.25</v>
      </c>
      <c r="G225" s="278">
        <v>8.1</v>
      </c>
      <c r="H225" s="278">
        <v>8.6</v>
      </c>
      <c r="I225" s="278">
        <v>8.7499999999999982</v>
      </c>
      <c r="J225" s="278">
        <v>8.85</v>
      </c>
      <c r="K225" s="276">
        <v>8.65</v>
      </c>
      <c r="L225" s="276">
        <v>8.4</v>
      </c>
      <c r="M225" s="276">
        <v>1345.5877499999999</v>
      </c>
    </row>
    <row r="226" spans="1:13">
      <c r="A226" s="267">
        <v>218</v>
      </c>
      <c r="B226" s="276" t="s">
        <v>404</v>
      </c>
      <c r="C226" s="277">
        <v>30.55</v>
      </c>
      <c r="D226" s="278">
        <v>30.95</v>
      </c>
      <c r="E226" s="278">
        <v>30</v>
      </c>
      <c r="F226" s="278">
        <v>29.45</v>
      </c>
      <c r="G226" s="278">
        <v>28.5</v>
      </c>
      <c r="H226" s="278">
        <v>31.5</v>
      </c>
      <c r="I226" s="278">
        <v>32.449999999999996</v>
      </c>
      <c r="J226" s="278">
        <v>33</v>
      </c>
      <c r="K226" s="276">
        <v>31.9</v>
      </c>
      <c r="L226" s="276">
        <v>30.4</v>
      </c>
      <c r="M226" s="276">
        <v>35.719209999999997</v>
      </c>
    </row>
    <row r="227" spans="1:13">
      <c r="A227" s="267">
        <v>219</v>
      </c>
      <c r="B227" s="276" t="s">
        <v>121</v>
      </c>
      <c r="C227" s="277">
        <v>33.25</v>
      </c>
      <c r="D227" s="278">
        <v>33.5</v>
      </c>
      <c r="E227" s="278">
        <v>32.450000000000003</v>
      </c>
      <c r="F227" s="278">
        <v>31.650000000000006</v>
      </c>
      <c r="G227" s="278">
        <v>30.600000000000009</v>
      </c>
      <c r="H227" s="278">
        <v>34.299999999999997</v>
      </c>
      <c r="I227" s="278">
        <v>35.349999999999994</v>
      </c>
      <c r="J227" s="278">
        <v>36.149999999999991</v>
      </c>
      <c r="K227" s="276">
        <v>34.549999999999997</v>
      </c>
      <c r="L227" s="276">
        <v>32.700000000000003</v>
      </c>
      <c r="M227" s="276">
        <v>382.09748000000002</v>
      </c>
    </row>
    <row r="228" spans="1:13">
      <c r="A228" s="267">
        <v>220</v>
      </c>
      <c r="B228" s="276" t="s">
        <v>416</v>
      </c>
      <c r="C228" s="277">
        <v>204.25</v>
      </c>
      <c r="D228" s="278">
        <v>203.86666666666667</v>
      </c>
      <c r="E228" s="278">
        <v>200.38333333333335</v>
      </c>
      <c r="F228" s="278">
        <v>196.51666666666668</v>
      </c>
      <c r="G228" s="278">
        <v>193.03333333333336</v>
      </c>
      <c r="H228" s="278">
        <v>207.73333333333335</v>
      </c>
      <c r="I228" s="278">
        <v>211.2166666666667</v>
      </c>
      <c r="J228" s="278">
        <v>215.08333333333334</v>
      </c>
      <c r="K228" s="276">
        <v>207.35</v>
      </c>
      <c r="L228" s="276">
        <v>200</v>
      </c>
      <c r="M228" s="276">
        <v>7.5148000000000001</v>
      </c>
    </row>
    <row r="229" spans="1:13">
      <c r="A229" s="267">
        <v>221</v>
      </c>
      <c r="B229" s="276" t="s">
        <v>405</v>
      </c>
      <c r="C229" s="277">
        <v>747.6</v>
      </c>
      <c r="D229" s="278">
        <v>753.5333333333333</v>
      </c>
      <c r="E229" s="278">
        <v>733.06666666666661</v>
      </c>
      <c r="F229" s="278">
        <v>718.5333333333333</v>
      </c>
      <c r="G229" s="278">
        <v>698.06666666666661</v>
      </c>
      <c r="H229" s="278">
        <v>768.06666666666661</v>
      </c>
      <c r="I229" s="278">
        <v>788.5333333333333</v>
      </c>
      <c r="J229" s="278">
        <v>803.06666666666661</v>
      </c>
      <c r="K229" s="276">
        <v>774</v>
      </c>
      <c r="L229" s="276">
        <v>739</v>
      </c>
      <c r="M229" s="276">
        <v>0.36033999999999999</v>
      </c>
    </row>
    <row r="230" spans="1:13">
      <c r="A230" s="267">
        <v>222</v>
      </c>
      <c r="B230" s="276" t="s">
        <v>406</v>
      </c>
      <c r="C230" s="277">
        <v>6.05</v>
      </c>
      <c r="D230" s="278">
        <v>6.1166666666666671</v>
      </c>
      <c r="E230" s="278">
        <v>5.9833333333333343</v>
      </c>
      <c r="F230" s="278">
        <v>5.916666666666667</v>
      </c>
      <c r="G230" s="278">
        <v>5.7833333333333341</v>
      </c>
      <c r="H230" s="278">
        <v>6.1833333333333345</v>
      </c>
      <c r="I230" s="278">
        <v>6.3166666666666673</v>
      </c>
      <c r="J230" s="278">
        <v>6.3833333333333346</v>
      </c>
      <c r="K230" s="276">
        <v>6.25</v>
      </c>
      <c r="L230" s="276">
        <v>6.05</v>
      </c>
      <c r="M230" s="276">
        <v>11.22119</v>
      </c>
    </row>
    <row r="231" spans="1:13">
      <c r="A231" s="267">
        <v>223</v>
      </c>
      <c r="B231" s="276" t="s">
        <v>122</v>
      </c>
      <c r="C231" s="277">
        <v>448.3</v>
      </c>
      <c r="D231" s="278">
        <v>440.91666666666669</v>
      </c>
      <c r="E231" s="278">
        <v>431.33333333333337</v>
      </c>
      <c r="F231" s="278">
        <v>414.36666666666667</v>
      </c>
      <c r="G231" s="278">
        <v>404.78333333333336</v>
      </c>
      <c r="H231" s="278">
        <v>457.88333333333338</v>
      </c>
      <c r="I231" s="278">
        <v>467.46666666666675</v>
      </c>
      <c r="J231" s="278">
        <v>484.43333333333339</v>
      </c>
      <c r="K231" s="276">
        <v>450.5</v>
      </c>
      <c r="L231" s="276">
        <v>423.95</v>
      </c>
      <c r="M231" s="276">
        <v>73.212770000000006</v>
      </c>
    </row>
    <row r="232" spans="1:13">
      <c r="A232" s="267">
        <v>224</v>
      </c>
      <c r="B232" s="276" t="s">
        <v>407</v>
      </c>
      <c r="C232" s="277">
        <v>92.7</v>
      </c>
      <c r="D232" s="278">
        <v>92.283333333333346</v>
      </c>
      <c r="E232" s="278">
        <v>89.916666666666686</v>
      </c>
      <c r="F232" s="278">
        <v>87.13333333333334</v>
      </c>
      <c r="G232" s="278">
        <v>84.76666666666668</v>
      </c>
      <c r="H232" s="278">
        <v>95.066666666666691</v>
      </c>
      <c r="I232" s="278">
        <v>97.433333333333337</v>
      </c>
      <c r="J232" s="278">
        <v>100.2166666666667</v>
      </c>
      <c r="K232" s="276">
        <v>94.65</v>
      </c>
      <c r="L232" s="276">
        <v>89.5</v>
      </c>
      <c r="M232" s="276">
        <v>9.5708400000000005</v>
      </c>
    </row>
    <row r="233" spans="1:13">
      <c r="A233" s="267">
        <v>225</v>
      </c>
      <c r="B233" s="276" t="s">
        <v>1603</v>
      </c>
      <c r="C233" s="277">
        <v>909.35</v>
      </c>
      <c r="D233" s="278">
        <v>912.41666666666663</v>
      </c>
      <c r="E233" s="278">
        <v>894.83333333333326</v>
      </c>
      <c r="F233" s="278">
        <v>880.31666666666661</v>
      </c>
      <c r="G233" s="278">
        <v>862.73333333333323</v>
      </c>
      <c r="H233" s="278">
        <v>926.93333333333328</v>
      </c>
      <c r="I233" s="278">
        <v>944.51666666666654</v>
      </c>
      <c r="J233" s="278">
        <v>959.0333333333333</v>
      </c>
      <c r="K233" s="276">
        <v>930</v>
      </c>
      <c r="L233" s="276">
        <v>897.9</v>
      </c>
      <c r="M233" s="276">
        <v>1.1525700000000001</v>
      </c>
    </row>
    <row r="234" spans="1:13">
      <c r="A234" s="267">
        <v>226</v>
      </c>
      <c r="B234" s="276" t="s">
        <v>260</v>
      </c>
      <c r="C234" s="277">
        <v>108.5</v>
      </c>
      <c r="D234" s="278">
        <v>109.66666666666667</v>
      </c>
      <c r="E234" s="278">
        <v>105.83333333333334</v>
      </c>
      <c r="F234" s="278">
        <v>103.16666666666667</v>
      </c>
      <c r="G234" s="278">
        <v>99.333333333333343</v>
      </c>
      <c r="H234" s="278">
        <v>112.33333333333334</v>
      </c>
      <c r="I234" s="278">
        <v>116.16666666666669</v>
      </c>
      <c r="J234" s="278">
        <v>118.83333333333334</v>
      </c>
      <c r="K234" s="276">
        <v>113.5</v>
      </c>
      <c r="L234" s="276">
        <v>107</v>
      </c>
      <c r="M234" s="276">
        <v>33.661859999999997</v>
      </c>
    </row>
    <row r="235" spans="1:13">
      <c r="A235" s="267">
        <v>227</v>
      </c>
      <c r="B235" s="276" t="s">
        <v>412</v>
      </c>
      <c r="C235" s="277">
        <v>119.75</v>
      </c>
      <c r="D235" s="278">
        <v>119.61666666666667</v>
      </c>
      <c r="E235" s="278">
        <v>118.23333333333335</v>
      </c>
      <c r="F235" s="278">
        <v>116.71666666666667</v>
      </c>
      <c r="G235" s="278">
        <v>115.33333333333334</v>
      </c>
      <c r="H235" s="278">
        <v>121.13333333333335</v>
      </c>
      <c r="I235" s="278">
        <v>122.51666666666668</v>
      </c>
      <c r="J235" s="278">
        <v>124.03333333333336</v>
      </c>
      <c r="K235" s="276">
        <v>121</v>
      </c>
      <c r="L235" s="276">
        <v>118.1</v>
      </c>
      <c r="M235" s="276">
        <v>5.6021900000000002</v>
      </c>
    </row>
    <row r="236" spans="1:13">
      <c r="A236" s="267">
        <v>228</v>
      </c>
      <c r="B236" s="276" t="s">
        <v>1615</v>
      </c>
      <c r="C236" s="277">
        <v>4985.95</v>
      </c>
      <c r="D236" s="278">
        <v>4982.3166666666666</v>
      </c>
      <c r="E236" s="278">
        <v>4954.6333333333332</v>
      </c>
      <c r="F236" s="278">
        <v>4923.3166666666666</v>
      </c>
      <c r="G236" s="278">
        <v>4895.6333333333332</v>
      </c>
      <c r="H236" s="278">
        <v>5013.6333333333332</v>
      </c>
      <c r="I236" s="278">
        <v>5041.3166666666657</v>
      </c>
      <c r="J236" s="278">
        <v>5072.6333333333332</v>
      </c>
      <c r="K236" s="276">
        <v>5010</v>
      </c>
      <c r="L236" s="276">
        <v>4951</v>
      </c>
      <c r="M236" s="276">
        <v>0.77171999999999996</v>
      </c>
    </row>
    <row r="237" spans="1:13">
      <c r="A237" s="267">
        <v>229</v>
      </c>
      <c r="B237" s="276" t="s">
        <v>259</v>
      </c>
      <c r="C237" s="277">
        <v>62.55</v>
      </c>
      <c r="D237" s="278">
        <v>62.35</v>
      </c>
      <c r="E237" s="278">
        <v>59.7</v>
      </c>
      <c r="F237" s="278">
        <v>56.85</v>
      </c>
      <c r="G237" s="278">
        <v>54.2</v>
      </c>
      <c r="H237" s="278">
        <v>65.2</v>
      </c>
      <c r="I237" s="278">
        <v>67.849999999999994</v>
      </c>
      <c r="J237" s="278">
        <v>70.7</v>
      </c>
      <c r="K237" s="276">
        <v>65</v>
      </c>
      <c r="L237" s="276">
        <v>59.5</v>
      </c>
      <c r="M237" s="276">
        <v>21.256219999999999</v>
      </c>
    </row>
    <row r="238" spans="1:13">
      <c r="A238" s="267">
        <v>230</v>
      </c>
      <c r="B238" s="276" t="s">
        <v>123</v>
      </c>
      <c r="C238" s="277">
        <v>1619.5</v>
      </c>
      <c r="D238" s="278">
        <v>1615.7</v>
      </c>
      <c r="E238" s="278">
        <v>1599.4</v>
      </c>
      <c r="F238" s="278">
        <v>1579.3</v>
      </c>
      <c r="G238" s="278">
        <v>1563</v>
      </c>
      <c r="H238" s="278">
        <v>1635.8000000000002</v>
      </c>
      <c r="I238" s="278">
        <v>1652.1</v>
      </c>
      <c r="J238" s="278">
        <v>1672.2000000000003</v>
      </c>
      <c r="K238" s="276">
        <v>1632</v>
      </c>
      <c r="L238" s="276">
        <v>1595.6</v>
      </c>
      <c r="M238" s="276">
        <v>20.720310000000001</v>
      </c>
    </row>
    <row r="239" spans="1:13">
      <c r="A239" s="267">
        <v>231</v>
      </c>
      <c r="B239" s="276" t="s">
        <v>1622</v>
      </c>
      <c r="C239" s="277">
        <v>255.3</v>
      </c>
      <c r="D239" s="278">
        <v>255.06666666666669</v>
      </c>
      <c r="E239" s="278">
        <v>252.23333333333341</v>
      </c>
      <c r="F239" s="278">
        <v>249.16666666666671</v>
      </c>
      <c r="G239" s="278">
        <v>246.33333333333343</v>
      </c>
      <c r="H239" s="278">
        <v>258.13333333333338</v>
      </c>
      <c r="I239" s="278">
        <v>260.9666666666667</v>
      </c>
      <c r="J239" s="278">
        <v>264.03333333333336</v>
      </c>
      <c r="K239" s="276">
        <v>257.89999999999998</v>
      </c>
      <c r="L239" s="276">
        <v>252</v>
      </c>
      <c r="M239" s="276">
        <v>0.56154999999999999</v>
      </c>
    </row>
    <row r="240" spans="1:13">
      <c r="A240" s="267">
        <v>232</v>
      </c>
      <c r="B240" s="276" t="s">
        <v>418</v>
      </c>
      <c r="C240" s="277">
        <v>295</v>
      </c>
      <c r="D240" s="278">
        <v>295.15000000000003</v>
      </c>
      <c r="E240" s="278">
        <v>293.80000000000007</v>
      </c>
      <c r="F240" s="278">
        <v>292.60000000000002</v>
      </c>
      <c r="G240" s="278">
        <v>291.25000000000006</v>
      </c>
      <c r="H240" s="278">
        <v>296.35000000000008</v>
      </c>
      <c r="I240" s="278">
        <v>297.7000000000001</v>
      </c>
      <c r="J240" s="278">
        <v>298.90000000000009</v>
      </c>
      <c r="K240" s="276">
        <v>296.5</v>
      </c>
      <c r="L240" s="276">
        <v>293.95</v>
      </c>
      <c r="M240" s="276">
        <v>0.16583000000000001</v>
      </c>
    </row>
    <row r="241" spans="1:13">
      <c r="A241" s="267">
        <v>233</v>
      </c>
      <c r="B241" s="276" t="s">
        <v>124</v>
      </c>
      <c r="C241" s="277">
        <v>787.95</v>
      </c>
      <c r="D241" s="278">
        <v>793.16666666666663</v>
      </c>
      <c r="E241" s="278">
        <v>747.2833333333333</v>
      </c>
      <c r="F241" s="278">
        <v>706.61666666666667</v>
      </c>
      <c r="G241" s="278">
        <v>660.73333333333335</v>
      </c>
      <c r="H241" s="278">
        <v>833.83333333333326</v>
      </c>
      <c r="I241" s="278">
        <v>879.7166666666667</v>
      </c>
      <c r="J241" s="278">
        <v>920.38333333333321</v>
      </c>
      <c r="K241" s="276">
        <v>839.05</v>
      </c>
      <c r="L241" s="276">
        <v>752.5</v>
      </c>
      <c r="M241" s="276">
        <v>515.61819000000003</v>
      </c>
    </row>
    <row r="242" spans="1:13">
      <c r="A242" s="267">
        <v>234</v>
      </c>
      <c r="B242" s="276" t="s">
        <v>419</v>
      </c>
      <c r="C242" s="277">
        <v>83.4</v>
      </c>
      <c r="D242" s="278">
        <v>83.166666666666671</v>
      </c>
      <c r="E242" s="278">
        <v>82.183333333333337</v>
      </c>
      <c r="F242" s="278">
        <v>80.966666666666669</v>
      </c>
      <c r="G242" s="278">
        <v>79.983333333333334</v>
      </c>
      <c r="H242" s="278">
        <v>84.38333333333334</v>
      </c>
      <c r="I242" s="278">
        <v>85.36666666666666</v>
      </c>
      <c r="J242" s="278">
        <v>86.583333333333343</v>
      </c>
      <c r="K242" s="276">
        <v>84.15</v>
      </c>
      <c r="L242" s="276">
        <v>81.95</v>
      </c>
      <c r="M242" s="276">
        <v>6.8003900000000002</v>
      </c>
    </row>
    <row r="243" spans="1:13">
      <c r="A243" s="267">
        <v>235</v>
      </c>
      <c r="B243" s="276" t="s">
        <v>125</v>
      </c>
      <c r="C243" s="277">
        <v>176.9</v>
      </c>
      <c r="D243" s="278">
        <v>177.29999999999998</v>
      </c>
      <c r="E243" s="278">
        <v>174.99999999999997</v>
      </c>
      <c r="F243" s="278">
        <v>173.1</v>
      </c>
      <c r="G243" s="278">
        <v>170.79999999999998</v>
      </c>
      <c r="H243" s="278">
        <v>179.19999999999996</v>
      </c>
      <c r="I243" s="278">
        <v>181.49999999999997</v>
      </c>
      <c r="J243" s="278">
        <v>183.39999999999995</v>
      </c>
      <c r="K243" s="276">
        <v>179.6</v>
      </c>
      <c r="L243" s="276">
        <v>175.4</v>
      </c>
      <c r="M243" s="276">
        <v>62.44361</v>
      </c>
    </row>
    <row r="244" spans="1:13">
      <c r="A244" s="267">
        <v>236</v>
      </c>
      <c r="B244" s="276" t="s">
        <v>126</v>
      </c>
      <c r="C244" s="277">
        <v>1122.5</v>
      </c>
      <c r="D244" s="278">
        <v>1111.95</v>
      </c>
      <c r="E244" s="278">
        <v>1097.5500000000002</v>
      </c>
      <c r="F244" s="278">
        <v>1072.6000000000001</v>
      </c>
      <c r="G244" s="278">
        <v>1058.2000000000003</v>
      </c>
      <c r="H244" s="278">
        <v>1136.9000000000001</v>
      </c>
      <c r="I244" s="278">
        <v>1151.3000000000002</v>
      </c>
      <c r="J244" s="278">
        <v>1176.25</v>
      </c>
      <c r="K244" s="276">
        <v>1126.3499999999999</v>
      </c>
      <c r="L244" s="276">
        <v>1087</v>
      </c>
      <c r="M244" s="276">
        <v>125.148</v>
      </c>
    </row>
    <row r="245" spans="1:13">
      <c r="A245" s="267">
        <v>237</v>
      </c>
      <c r="B245" s="276" t="s">
        <v>1645</v>
      </c>
      <c r="C245" s="277">
        <v>587.5</v>
      </c>
      <c r="D245" s="278">
        <v>586.76666666666665</v>
      </c>
      <c r="E245" s="278">
        <v>583.5333333333333</v>
      </c>
      <c r="F245" s="278">
        <v>579.56666666666661</v>
      </c>
      <c r="G245" s="278">
        <v>576.33333333333326</v>
      </c>
      <c r="H245" s="278">
        <v>590.73333333333335</v>
      </c>
      <c r="I245" s="278">
        <v>593.9666666666667</v>
      </c>
      <c r="J245" s="278">
        <v>597.93333333333339</v>
      </c>
      <c r="K245" s="276">
        <v>590</v>
      </c>
      <c r="L245" s="276">
        <v>582.79999999999995</v>
      </c>
      <c r="M245" s="276">
        <v>6.0269999999999997E-2</v>
      </c>
    </row>
    <row r="246" spans="1:13">
      <c r="A246" s="267">
        <v>238</v>
      </c>
      <c r="B246" s="276" t="s">
        <v>420</v>
      </c>
      <c r="C246" s="277">
        <v>269.10000000000002</v>
      </c>
      <c r="D246" s="278">
        <v>269.7</v>
      </c>
      <c r="E246" s="278">
        <v>265.39999999999998</v>
      </c>
      <c r="F246" s="278">
        <v>261.7</v>
      </c>
      <c r="G246" s="278">
        <v>257.39999999999998</v>
      </c>
      <c r="H246" s="278">
        <v>273.39999999999998</v>
      </c>
      <c r="I246" s="278">
        <v>277.70000000000005</v>
      </c>
      <c r="J246" s="278">
        <v>281.39999999999998</v>
      </c>
      <c r="K246" s="276">
        <v>274</v>
      </c>
      <c r="L246" s="276">
        <v>266</v>
      </c>
      <c r="M246" s="276">
        <v>4.1777899999999999</v>
      </c>
    </row>
    <row r="247" spans="1:13">
      <c r="A247" s="267">
        <v>239</v>
      </c>
      <c r="B247" s="276" t="s">
        <v>421</v>
      </c>
      <c r="C247" s="277">
        <v>244.1</v>
      </c>
      <c r="D247" s="278">
        <v>243.36666666666667</v>
      </c>
      <c r="E247" s="278">
        <v>239.33333333333334</v>
      </c>
      <c r="F247" s="278">
        <v>234.56666666666666</v>
      </c>
      <c r="G247" s="278">
        <v>230.53333333333333</v>
      </c>
      <c r="H247" s="278">
        <v>248.13333333333335</v>
      </c>
      <c r="I247" s="278">
        <v>252.16666666666666</v>
      </c>
      <c r="J247" s="278">
        <v>256.93333333333339</v>
      </c>
      <c r="K247" s="276">
        <v>247.4</v>
      </c>
      <c r="L247" s="276">
        <v>238.6</v>
      </c>
      <c r="M247" s="276">
        <v>2.8881399999999999</v>
      </c>
    </row>
    <row r="248" spans="1:13">
      <c r="A248" s="267">
        <v>240</v>
      </c>
      <c r="B248" s="276" t="s">
        <v>417</v>
      </c>
      <c r="C248" s="277">
        <v>9.4</v>
      </c>
      <c r="D248" s="278">
        <v>9.4833333333333343</v>
      </c>
      <c r="E248" s="278">
        <v>9.3166666666666682</v>
      </c>
      <c r="F248" s="278">
        <v>9.2333333333333343</v>
      </c>
      <c r="G248" s="278">
        <v>9.0666666666666682</v>
      </c>
      <c r="H248" s="278">
        <v>9.5666666666666682</v>
      </c>
      <c r="I248" s="278">
        <v>9.7333333333333325</v>
      </c>
      <c r="J248" s="278">
        <v>9.8166666666666682</v>
      </c>
      <c r="K248" s="276">
        <v>9.65</v>
      </c>
      <c r="L248" s="276">
        <v>9.4</v>
      </c>
      <c r="M248" s="276">
        <v>16.39837</v>
      </c>
    </row>
    <row r="249" spans="1:13">
      <c r="A249" s="267">
        <v>241</v>
      </c>
      <c r="B249" s="276" t="s">
        <v>127</v>
      </c>
      <c r="C249" s="277">
        <v>85</v>
      </c>
      <c r="D249" s="278">
        <v>84.45</v>
      </c>
      <c r="E249" s="278">
        <v>83.7</v>
      </c>
      <c r="F249" s="278">
        <v>82.4</v>
      </c>
      <c r="G249" s="278">
        <v>81.650000000000006</v>
      </c>
      <c r="H249" s="278">
        <v>85.75</v>
      </c>
      <c r="I249" s="278">
        <v>86.5</v>
      </c>
      <c r="J249" s="278">
        <v>87.8</v>
      </c>
      <c r="K249" s="276">
        <v>85.2</v>
      </c>
      <c r="L249" s="276">
        <v>83.15</v>
      </c>
      <c r="M249" s="276">
        <v>183.99868000000001</v>
      </c>
    </row>
    <row r="250" spans="1:13">
      <c r="A250" s="267">
        <v>242</v>
      </c>
      <c r="B250" s="276" t="s">
        <v>262</v>
      </c>
      <c r="C250" s="277">
        <v>2041</v>
      </c>
      <c r="D250" s="278">
        <v>2064.3333333333335</v>
      </c>
      <c r="E250" s="278">
        <v>1983.666666666667</v>
      </c>
      <c r="F250" s="278">
        <v>1926.3333333333335</v>
      </c>
      <c r="G250" s="278">
        <v>1845.666666666667</v>
      </c>
      <c r="H250" s="278">
        <v>2121.666666666667</v>
      </c>
      <c r="I250" s="278">
        <v>2202.3333333333339</v>
      </c>
      <c r="J250" s="278">
        <v>2259.666666666667</v>
      </c>
      <c r="K250" s="276">
        <v>2145</v>
      </c>
      <c r="L250" s="276">
        <v>2007</v>
      </c>
      <c r="M250" s="276">
        <v>17.02955</v>
      </c>
    </row>
    <row r="251" spans="1:13">
      <c r="A251" s="267">
        <v>243</v>
      </c>
      <c r="B251" s="276" t="s">
        <v>408</v>
      </c>
      <c r="C251" s="277">
        <v>112.6</v>
      </c>
      <c r="D251" s="278">
        <v>113.16666666666667</v>
      </c>
      <c r="E251" s="278">
        <v>111.43333333333334</v>
      </c>
      <c r="F251" s="278">
        <v>110.26666666666667</v>
      </c>
      <c r="G251" s="278">
        <v>108.53333333333333</v>
      </c>
      <c r="H251" s="278">
        <v>114.33333333333334</v>
      </c>
      <c r="I251" s="278">
        <v>116.06666666666666</v>
      </c>
      <c r="J251" s="278">
        <v>117.23333333333335</v>
      </c>
      <c r="K251" s="276">
        <v>114.9</v>
      </c>
      <c r="L251" s="276">
        <v>112</v>
      </c>
      <c r="M251" s="276">
        <v>2.33623</v>
      </c>
    </row>
    <row r="252" spans="1:13">
      <c r="A252" s="267">
        <v>244</v>
      </c>
      <c r="B252" s="276" t="s">
        <v>409</v>
      </c>
      <c r="C252" s="277">
        <v>81.25</v>
      </c>
      <c r="D252" s="278">
        <v>81.75</v>
      </c>
      <c r="E252" s="278">
        <v>80</v>
      </c>
      <c r="F252" s="278">
        <v>78.75</v>
      </c>
      <c r="G252" s="278">
        <v>77</v>
      </c>
      <c r="H252" s="278">
        <v>83</v>
      </c>
      <c r="I252" s="278">
        <v>84.75</v>
      </c>
      <c r="J252" s="278">
        <v>86</v>
      </c>
      <c r="K252" s="276">
        <v>83.5</v>
      </c>
      <c r="L252" s="276">
        <v>80.5</v>
      </c>
      <c r="M252" s="276">
        <v>4.7956000000000003</v>
      </c>
    </row>
    <row r="253" spans="1:13">
      <c r="A253" s="267">
        <v>245</v>
      </c>
      <c r="B253" s="276" t="s">
        <v>2931</v>
      </c>
      <c r="C253" s="277">
        <v>1371.25</v>
      </c>
      <c r="D253" s="278">
        <v>1373.75</v>
      </c>
      <c r="E253" s="278">
        <v>1340.5</v>
      </c>
      <c r="F253" s="278">
        <v>1309.75</v>
      </c>
      <c r="G253" s="278">
        <v>1276.5</v>
      </c>
      <c r="H253" s="278">
        <v>1404.5</v>
      </c>
      <c r="I253" s="278">
        <v>1437.75</v>
      </c>
      <c r="J253" s="278">
        <v>1468.5</v>
      </c>
      <c r="K253" s="276">
        <v>1407</v>
      </c>
      <c r="L253" s="276">
        <v>1343</v>
      </c>
      <c r="M253" s="276">
        <v>6.1189600000000004</v>
      </c>
    </row>
    <row r="254" spans="1:13">
      <c r="A254" s="267">
        <v>246</v>
      </c>
      <c r="B254" s="276" t="s">
        <v>402</v>
      </c>
      <c r="C254" s="277">
        <v>446.85</v>
      </c>
      <c r="D254" s="278">
        <v>449.16666666666669</v>
      </c>
      <c r="E254" s="278">
        <v>441.33333333333337</v>
      </c>
      <c r="F254" s="278">
        <v>435.81666666666666</v>
      </c>
      <c r="G254" s="278">
        <v>427.98333333333335</v>
      </c>
      <c r="H254" s="278">
        <v>454.68333333333339</v>
      </c>
      <c r="I254" s="278">
        <v>462.51666666666677</v>
      </c>
      <c r="J254" s="278">
        <v>468.03333333333342</v>
      </c>
      <c r="K254" s="276">
        <v>457</v>
      </c>
      <c r="L254" s="276">
        <v>443.65</v>
      </c>
      <c r="M254" s="276">
        <v>2.1545899999999998</v>
      </c>
    </row>
    <row r="255" spans="1:13">
      <c r="A255" s="267">
        <v>247</v>
      </c>
      <c r="B255" s="276" t="s">
        <v>128</v>
      </c>
      <c r="C255" s="277">
        <v>185.3</v>
      </c>
      <c r="D255" s="278">
        <v>183.26666666666668</v>
      </c>
      <c r="E255" s="278">
        <v>180.63333333333335</v>
      </c>
      <c r="F255" s="278">
        <v>175.96666666666667</v>
      </c>
      <c r="G255" s="278">
        <v>173.33333333333334</v>
      </c>
      <c r="H255" s="278">
        <v>187.93333333333337</v>
      </c>
      <c r="I255" s="278">
        <v>190.56666666666669</v>
      </c>
      <c r="J255" s="278">
        <v>195.23333333333338</v>
      </c>
      <c r="K255" s="276">
        <v>185.9</v>
      </c>
      <c r="L255" s="276">
        <v>178.6</v>
      </c>
      <c r="M255" s="276">
        <v>633.18643999999995</v>
      </c>
    </row>
    <row r="256" spans="1:13">
      <c r="A256" s="267">
        <v>248</v>
      </c>
      <c r="B256" s="276" t="s">
        <v>413</v>
      </c>
      <c r="C256" s="277">
        <v>253.25</v>
      </c>
      <c r="D256" s="278">
        <v>252.88333333333333</v>
      </c>
      <c r="E256" s="278">
        <v>234.11666666666667</v>
      </c>
      <c r="F256" s="278">
        <v>214.98333333333335</v>
      </c>
      <c r="G256" s="278">
        <v>196.2166666666667</v>
      </c>
      <c r="H256" s="278">
        <v>272.01666666666665</v>
      </c>
      <c r="I256" s="278">
        <v>290.7833333333333</v>
      </c>
      <c r="J256" s="278">
        <v>309.91666666666663</v>
      </c>
      <c r="K256" s="276">
        <v>271.64999999999998</v>
      </c>
      <c r="L256" s="276">
        <v>233.75</v>
      </c>
      <c r="M256" s="276">
        <v>11.76108</v>
      </c>
    </row>
    <row r="257" spans="1:13">
      <c r="A257" s="267">
        <v>249</v>
      </c>
      <c r="B257" s="276" t="s">
        <v>411</v>
      </c>
      <c r="C257" s="277">
        <v>122.8</v>
      </c>
      <c r="D257" s="278">
        <v>121.78333333333335</v>
      </c>
      <c r="E257" s="278">
        <v>119.81666666666669</v>
      </c>
      <c r="F257" s="278">
        <v>116.83333333333334</v>
      </c>
      <c r="G257" s="278">
        <v>114.86666666666669</v>
      </c>
      <c r="H257" s="278">
        <v>124.76666666666669</v>
      </c>
      <c r="I257" s="278">
        <v>126.73333333333336</v>
      </c>
      <c r="J257" s="278">
        <v>129.7166666666667</v>
      </c>
      <c r="K257" s="276">
        <v>123.75</v>
      </c>
      <c r="L257" s="276">
        <v>118.8</v>
      </c>
      <c r="M257" s="276">
        <v>8.9620200000000008</v>
      </c>
    </row>
    <row r="258" spans="1:13">
      <c r="A258" s="267">
        <v>250</v>
      </c>
      <c r="B258" s="276" t="s">
        <v>431</v>
      </c>
      <c r="C258" s="277">
        <v>15.55</v>
      </c>
      <c r="D258" s="278">
        <v>15.65</v>
      </c>
      <c r="E258" s="278">
        <v>15.4</v>
      </c>
      <c r="F258" s="278">
        <v>15.25</v>
      </c>
      <c r="G258" s="278">
        <v>15</v>
      </c>
      <c r="H258" s="278">
        <v>15.8</v>
      </c>
      <c r="I258" s="278">
        <v>16.05</v>
      </c>
      <c r="J258" s="278">
        <v>16.200000000000003</v>
      </c>
      <c r="K258" s="276">
        <v>15.9</v>
      </c>
      <c r="L258" s="276">
        <v>15.5</v>
      </c>
      <c r="M258" s="276">
        <v>12.404769999999999</v>
      </c>
    </row>
    <row r="259" spans="1:13">
      <c r="A259" s="267">
        <v>251</v>
      </c>
      <c r="B259" s="276" t="s">
        <v>428</v>
      </c>
      <c r="C259" s="277">
        <v>36.4</v>
      </c>
      <c r="D259" s="278">
        <v>36.699999999999996</v>
      </c>
      <c r="E259" s="278">
        <v>35.949999999999989</v>
      </c>
      <c r="F259" s="278">
        <v>35.499999999999993</v>
      </c>
      <c r="G259" s="278">
        <v>34.749999999999986</v>
      </c>
      <c r="H259" s="278">
        <v>37.149999999999991</v>
      </c>
      <c r="I259" s="278">
        <v>37.900000000000006</v>
      </c>
      <c r="J259" s="278">
        <v>38.349999999999994</v>
      </c>
      <c r="K259" s="276">
        <v>37.450000000000003</v>
      </c>
      <c r="L259" s="276">
        <v>36.25</v>
      </c>
      <c r="M259" s="276">
        <v>1.7685900000000001</v>
      </c>
    </row>
    <row r="260" spans="1:13">
      <c r="A260" s="267">
        <v>252</v>
      </c>
      <c r="B260" s="276" t="s">
        <v>429</v>
      </c>
      <c r="C260" s="277">
        <v>84.75</v>
      </c>
      <c r="D260" s="278">
        <v>85.11666666666666</v>
      </c>
      <c r="E260" s="278">
        <v>83.783333333333317</v>
      </c>
      <c r="F260" s="278">
        <v>82.816666666666663</v>
      </c>
      <c r="G260" s="278">
        <v>81.48333333333332</v>
      </c>
      <c r="H260" s="278">
        <v>86.083333333333314</v>
      </c>
      <c r="I260" s="278">
        <v>87.416666666666657</v>
      </c>
      <c r="J260" s="278">
        <v>88.383333333333312</v>
      </c>
      <c r="K260" s="276">
        <v>86.45</v>
      </c>
      <c r="L260" s="276">
        <v>84.15</v>
      </c>
      <c r="M260" s="276">
        <v>4.3277799999999997</v>
      </c>
    </row>
    <row r="261" spans="1:13">
      <c r="A261" s="267">
        <v>253</v>
      </c>
      <c r="B261" s="276" t="s">
        <v>432</v>
      </c>
      <c r="C261" s="277">
        <v>48.2</v>
      </c>
      <c r="D261" s="278">
        <v>48.066666666666663</v>
      </c>
      <c r="E261" s="278">
        <v>47.233333333333327</v>
      </c>
      <c r="F261" s="278">
        <v>46.266666666666666</v>
      </c>
      <c r="G261" s="278">
        <v>45.43333333333333</v>
      </c>
      <c r="H261" s="278">
        <v>49.033333333333324</v>
      </c>
      <c r="I261" s="278">
        <v>49.866666666666667</v>
      </c>
      <c r="J261" s="278">
        <v>50.833333333333321</v>
      </c>
      <c r="K261" s="276">
        <v>48.9</v>
      </c>
      <c r="L261" s="276">
        <v>47.1</v>
      </c>
      <c r="M261" s="276">
        <v>11.73982</v>
      </c>
    </row>
    <row r="262" spans="1:13">
      <c r="A262" s="267">
        <v>254</v>
      </c>
      <c r="B262" s="276" t="s">
        <v>422</v>
      </c>
      <c r="C262" s="277">
        <v>959.6</v>
      </c>
      <c r="D262" s="278">
        <v>938.96666666666658</v>
      </c>
      <c r="E262" s="278">
        <v>903.93333333333317</v>
      </c>
      <c r="F262" s="278">
        <v>848.26666666666654</v>
      </c>
      <c r="G262" s="278">
        <v>813.23333333333312</v>
      </c>
      <c r="H262" s="278">
        <v>994.63333333333321</v>
      </c>
      <c r="I262" s="278">
        <v>1029.6666666666667</v>
      </c>
      <c r="J262" s="278">
        <v>1085.3333333333333</v>
      </c>
      <c r="K262" s="276">
        <v>974</v>
      </c>
      <c r="L262" s="276">
        <v>883.3</v>
      </c>
      <c r="M262" s="276">
        <v>3.4422000000000001</v>
      </c>
    </row>
    <row r="263" spans="1:13">
      <c r="A263" s="267">
        <v>255</v>
      </c>
      <c r="B263" s="276" t="s">
        <v>436</v>
      </c>
      <c r="C263" s="277">
        <v>2177.4</v>
      </c>
      <c r="D263" s="278">
        <v>2172.6</v>
      </c>
      <c r="E263" s="278">
        <v>2147.4499999999998</v>
      </c>
      <c r="F263" s="278">
        <v>2117.5</v>
      </c>
      <c r="G263" s="278">
        <v>2092.35</v>
      </c>
      <c r="H263" s="278">
        <v>2202.5499999999997</v>
      </c>
      <c r="I263" s="278">
        <v>2227.7000000000003</v>
      </c>
      <c r="J263" s="278">
        <v>2257.6499999999996</v>
      </c>
      <c r="K263" s="276">
        <v>2197.75</v>
      </c>
      <c r="L263" s="276">
        <v>2142.65</v>
      </c>
      <c r="M263" s="276">
        <v>5.1569999999999998E-2</v>
      </c>
    </row>
    <row r="264" spans="1:13">
      <c r="A264" s="267">
        <v>256</v>
      </c>
      <c r="B264" s="276" t="s">
        <v>433</v>
      </c>
      <c r="C264" s="277">
        <v>62</v>
      </c>
      <c r="D264" s="278">
        <v>62.050000000000004</v>
      </c>
      <c r="E264" s="278">
        <v>61.400000000000006</v>
      </c>
      <c r="F264" s="278">
        <v>60.800000000000004</v>
      </c>
      <c r="G264" s="278">
        <v>60.150000000000006</v>
      </c>
      <c r="H264" s="278">
        <v>62.650000000000006</v>
      </c>
      <c r="I264" s="278">
        <v>63.3</v>
      </c>
      <c r="J264" s="278">
        <v>63.900000000000006</v>
      </c>
      <c r="K264" s="276">
        <v>62.7</v>
      </c>
      <c r="L264" s="276">
        <v>61.45</v>
      </c>
      <c r="M264" s="276">
        <v>4.8533900000000001</v>
      </c>
    </row>
    <row r="265" spans="1:13">
      <c r="A265" s="267">
        <v>257</v>
      </c>
      <c r="B265" s="276" t="s">
        <v>129</v>
      </c>
      <c r="C265" s="277">
        <v>219.15</v>
      </c>
      <c r="D265" s="278">
        <v>217.25</v>
      </c>
      <c r="E265" s="278">
        <v>214.5</v>
      </c>
      <c r="F265" s="278">
        <v>209.85</v>
      </c>
      <c r="G265" s="278">
        <v>207.1</v>
      </c>
      <c r="H265" s="278">
        <v>221.9</v>
      </c>
      <c r="I265" s="278">
        <v>224.65</v>
      </c>
      <c r="J265" s="278">
        <v>229.3</v>
      </c>
      <c r="K265" s="276">
        <v>220</v>
      </c>
      <c r="L265" s="276">
        <v>212.6</v>
      </c>
      <c r="M265" s="276">
        <v>83.164439999999999</v>
      </c>
    </row>
    <row r="266" spans="1:13">
      <c r="A266" s="267">
        <v>258</v>
      </c>
      <c r="B266" s="276" t="s">
        <v>423</v>
      </c>
      <c r="C266" s="277">
        <v>1856.05</v>
      </c>
      <c r="D266" s="278">
        <v>1860.4166666666667</v>
      </c>
      <c r="E266" s="278">
        <v>1838.2333333333336</v>
      </c>
      <c r="F266" s="278">
        <v>1820.4166666666667</v>
      </c>
      <c r="G266" s="278">
        <v>1798.2333333333336</v>
      </c>
      <c r="H266" s="278">
        <v>1878.2333333333336</v>
      </c>
      <c r="I266" s="278">
        <v>1900.4166666666665</v>
      </c>
      <c r="J266" s="278">
        <v>1918.2333333333336</v>
      </c>
      <c r="K266" s="276">
        <v>1882.6</v>
      </c>
      <c r="L266" s="276">
        <v>1842.6</v>
      </c>
      <c r="M266" s="276">
        <v>0.79618999999999995</v>
      </c>
    </row>
    <row r="267" spans="1:13">
      <c r="A267" s="267">
        <v>259</v>
      </c>
      <c r="B267" s="276" t="s">
        <v>424</v>
      </c>
      <c r="C267" s="277">
        <v>302.10000000000002</v>
      </c>
      <c r="D267" s="278">
        <v>304.36666666666667</v>
      </c>
      <c r="E267" s="278">
        <v>297.73333333333335</v>
      </c>
      <c r="F267" s="278">
        <v>293.36666666666667</v>
      </c>
      <c r="G267" s="278">
        <v>286.73333333333335</v>
      </c>
      <c r="H267" s="278">
        <v>308.73333333333335</v>
      </c>
      <c r="I267" s="278">
        <v>315.36666666666667</v>
      </c>
      <c r="J267" s="278">
        <v>319.73333333333335</v>
      </c>
      <c r="K267" s="276">
        <v>311</v>
      </c>
      <c r="L267" s="276">
        <v>300</v>
      </c>
      <c r="M267" s="276">
        <v>4.8476699999999999</v>
      </c>
    </row>
    <row r="268" spans="1:13">
      <c r="A268" s="267">
        <v>260</v>
      </c>
      <c r="B268" s="276" t="s">
        <v>425</v>
      </c>
      <c r="C268" s="277">
        <v>90.7</v>
      </c>
      <c r="D268" s="278">
        <v>91.05</v>
      </c>
      <c r="E268" s="278">
        <v>89.8</v>
      </c>
      <c r="F268" s="278">
        <v>88.9</v>
      </c>
      <c r="G268" s="278">
        <v>87.65</v>
      </c>
      <c r="H268" s="278">
        <v>91.949999999999989</v>
      </c>
      <c r="I268" s="278">
        <v>93.199999999999989</v>
      </c>
      <c r="J268" s="278">
        <v>94.09999999999998</v>
      </c>
      <c r="K268" s="276">
        <v>92.3</v>
      </c>
      <c r="L268" s="276">
        <v>90.15</v>
      </c>
      <c r="M268" s="276">
        <v>5.4756099999999996</v>
      </c>
    </row>
    <row r="269" spans="1:13">
      <c r="A269" s="267">
        <v>261</v>
      </c>
      <c r="B269" s="276" t="s">
        <v>426</v>
      </c>
      <c r="C269" s="277">
        <v>74.150000000000006</v>
      </c>
      <c r="D269" s="278">
        <v>73.283333333333346</v>
      </c>
      <c r="E269" s="278">
        <v>72.066666666666691</v>
      </c>
      <c r="F269" s="278">
        <v>69.983333333333348</v>
      </c>
      <c r="G269" s="278">
        <v>68.766666666666694</v>
      </c>
      <c r="H269" s="278">
        <v>75.366666666666688</v>
      </c>
      <c r="I269" s="278">
        <v>76.583333333333357</v>
      </c>
      <c r="J269" s="278">
        <v>78.666666666666686</v>
      </c>
      <c r="K269" s="276">
        <v>74.5</v>
      </c>
      <c r="L269" s="276">
        <v>71.2</v>
      </c>
      <c r="M269" s="276">
        <v>17.253070000000001</v>
      </c>
    </row>
    <row r="270" spans="1:13">
      <c r="A270" s="267">
        <v>262</v>
      </c>
      <c r="B270" s="276" t="s">
        <v>427</v>
      </c>
      <c r="C270" s="277">
        <v>76.7</v>
      </c>
      <c r="D270" s="278">
        <v>76.433333333333337</v>
      </c>
      <c r="E270" s="278">
        <v>75.76666666666668</v>
      </c>
      <c r="F270" s="278">
        <v>74.833333333333343</v>
      </c>
      <c r="G270" s="278">
        <v>74.166666666666686</v>
      </c>
      <c r="H270" s="278">
        <v>77.366666666666674</v>
      </c>
      <c r="I270" s="278">
        <v>78.033333333333331</v>
      </c>
      <c r="J270" s="278">
        <v>78.966666666666669</v>
      </c>
      <c r="K270" s="276">
        <v>77.099999999999994</v>
      </c>
      <c r="L270" s="276">
        <v>75.5</v>
      </c>
      <c r="M270" s="276">
        <v>8.3233899999999998</v>
      </c>
    </row>
    <row r="271" spans="1:13">
      <c r="A271" s="267">
        <v>263</v>
      </c>
      <c r="B271" s="276" t="s">
        <v>435</v>
      </c>
      <c r="C271" s="277">
        <v>59</v>
      </c>
      <c r="D271" s="278">
        <v>59.533333333333339</v>
      </c>
      <c r="E271" s="278">
        <v>58.166666666666679</v>
      </c>
      <c r="F271" s="278">
        <v>57.333333333333343</v>
      </c>
      <c r="G271" s="278">
        <v>55.966666666666683</v>
      </c>
      <c r="H271" s="278">
        <v>60.366666666666674</v>
      </c>
      <c r="I271" s="278">
        <v>61.733333333333334</v>
      </c>
      <c r="J271" s="278">
        <v>62.56666666666667</v>
      </c>
      <c r="K271" s="276">
        <v>60.9</v>
      </c>
      <c r="L271" s="276">
        <v>58.7</v>
      </c>
      <c r="M271" s="276">
        <v>4.21068</v>
      </c>
    </row>
    <row r="272" spans="1:13">
      <c r="A272" s="267">
        <v>264</v>
      </c>
      <c r="B272" s="276" t="s">
        <v>434</v>
      </c>
      <c r="C272" s="277">
        <v>109.25</v>
      </c>
      <c r="D272" s="278">
        <v>108.55</v>
      </c>
      <c r="E272" s="278">
        <v>105.89999999999999</v>
      </c>
      <c r="F272" s="278">
        <v>102.55</v>
      </c>
      <c r="G272" s="278">
        <v>99.899999999999991</v>
      </c>
      <c r="H272" s="278">
        <v>111.89999999999999</v>
      </c>
      <c r="I272" s="278">
        <v>114.55</v>
      </c>
      <c r="J272" s="278">
        <v>117.89999999999999</v>
      </c>
      <c r="K272" s="276">
        <v>111.2</v>
      </c>
      <c r="L272" s="276">
        <v>105.2</v>
      </c>
      <c r="M272" s="276">
        <v>8.7338500000000003</v>
      </c>
    </row>
    <row r="273" spans="1:13">
      <c r="A273" s="267">
        <v>265</v>
      </c>
      <c r="B273" s="276" t="s">
        <v>263</v>
      </c>
      <c r="C273" s="277">
        <v>59.9</v>
      </c>
      <c r="D273" s="278">
        <v>59.9</v>
      </c>
      <c r="E273" s="278">
        <v>59.15</v>
      </c>
      <c r="F273" s="278">
        <v>58.4</v>
      </c>
      <c r="G273" s="278">
        <v>57.65</v>
      </c>
      <c r="H273" s="278">
        <v>60.65</v>
      </c>
      <c r="I273" s="278">
        <v>61.4</v>
      </c>
      <c r="J273" s="278">
        <v>62.15</v>
      </c>
      <c r="K273" s="276">
        <v>60.65</v>
      </c>
      <c r="L273" s="276">
        <v>59.15</v>
      </c>
      <c r="M273" s="276">
        <v>7.6691099999999999</v>
      </c>
    </row>
    <row r="274" spans="1:13">
      <c r="A274" s="267">
        <v>266</v>
      </c>
      <c r="B274" s="276" t="s">
        <v>130</v>
      </c>
      <c r="C274" s="277">
        <v>342.75</v>
      </c>
      <c r="D274" s="278">
        <v>339.83333333333331</v>
      </c>
      <c r="E274" s="278">
        <v>334.91666666666663</v>
      </c>
      <c r="F274" s="278">
        <v>327.08333333333331</v>
      </c>
      <c r="G274" s="278">
        <v>322.16666666666663</v>
      </c>
      <c r="H274" s="278">
        <v>347.66666666666663</v>
      </c>
      <c r="I274" s="278">
        <v>352.58333333333326</v>
      </c>
      <c r="J274" s="278">
        <v>360.41666666666663</v>
      </c>
      <c r="K274" s="276">
        <v>344.75</v>
      </c>
      <c r="L274" s="276">
        <v>332</v>
      </c>
      <c r="M274" s="276">
        <v>92.118679999999998</v>
      </c>
    </row>
    <row r="275" spans="1:13">
      <c r="A275" s="267">
        <v>267</v>
      </c>
      <c r="B275" s="276" t="s">
        <v>264</v>
      </c>
      <c r="C275" s="277">
        <v>688.85</v>
      </c>
      <c r="D275" s="278">
        <v>688.61666666666667</v>
      </c>
      <c r="E275" s="278">
        <v>681.48333333333335</v>
      </c>
      <c r="F275" s="278">
        <v>674.11666666666667</v>
      </c>
      <c r="G275" s="278">
        <v>666.98333333333335</v>
      </c>
      <c r="H275" s="278">
        <v>695.98333333333335</v>
      </c>
      <c r="I275" s="278">
        <v>703.11666666666679</v>
      </c>
      <c r="J275" s="278">
        <v>710.48333333333335</v>
      </c>
      <c r="K275" s="276">
        <v>695.75</v>
      </c>
      <c r="L275" s="276">
        <v>681.25</v>
      </c>
      <c r="M275" s="276">
        <v>1.57796</v>
      </c>
    </row>
    <row r="276" spans="1:13">
      <c r="A276" s="267">
        <v>268</v>
      </c>
      <c r="B276" s="276" t="s">
        <v>131</v>
      </c>
      <c r="C276" s="277">
        <v>2327.75</v>
      </c>
      <c r="D276" s="278">
        <v>2297.5499999999997</v>
      </c>
      <c r="E276" s="278">
        <v>2255.1999999999994</v>
      </c>
      <c r="F276" s="278">
        <v>2182.6499999999996</v>
      </c>
      <c r="G276" s="278">
        <v>2140.2999999999993</v>
      </c>
      <c r="H276" s="278">
        <v>2370.0999999999995</v>
      </c>
      <c r="I276" s="278">
        <v>2412.4499999999998</v>
      </c>
      <c r="J276" s="278">
        <v>2484.9999999999995</v>
      </c>
      <c r="K276" s="276">
        <v>2339.9</v>
      </c>
      <c r="L276" s="276">
        <v>2225</v>
      </c>
      <c r="M276" s="276">
        <v>10.970739999999999</v>
      </c>
    </row>
    <row r="277" spans="1:13">
      <c r="A277" s="267">
        <v>269</v>
      </c>
      <c r="B277" s="276" t="s">
        <v>132</v>
      </c>
      <c r="C277" s="277">
        <v>574.5</v>
      </c>
      <c r="D277" s="278">
        <v>581.91666666666663</v>
      </c>
      <c r="E277" s="278">
        <v>560.58333333333326</v>
      </c>
      <c r="F277" s="278">
        <v>546.66666666666663</v>
      </c>
      <c r="G277" s="278">
        <v>525.33333333333326</v>
      </c>
      <c r="H277" s="278">
        <v>595.83333333333326</v>
      </c>
      <c r="I277" s="278">
        <v>617.16666666666652</v>
      </c>
      <c r="J277" s="278">
        <v>631.08333333333326</v>
      </c>
      <c r="K277" s="276">
        <v>603.25</v>
      </c>
      <c r="L277" s="276">
        <v>568</v>
      </c>
      <c r="M277" s="276">
        <v>11.778650000000001</v>
      </c>
    </row>
    <row r="278" spans="1:13">
      <c r="A278" s="267">
        <v>270</v>
      </c>
      <c r="B278" s="276" t="s">
        <v>437</v>
      </c>
      <c r="C278" s="277">
        <v>133.80000000000001</v>
      </c>
      <c r="D278" s="278">
        <v>133.86666666666667</v>
      </c>
      <c r="E278" s="278">
        <v>132.78333333333336</v>
      </c>
      <c r="F278" s="278">
        <v>131.76666666666668</v>
      </c>
      <c r="G278" s="278">
        <v>130.68333333333337</v>
      </c>
      <c r="H278" s="278">
        <v>134.88333333333335</v>
      </c>
      <c r="I278" s="278">
        <v>135.96666666666667</v>
      </c>
      <c r="J278" s="278">
        <v>136.98333333333335</v>
      </c>
      <c r="K278" s="276">
        <v>134.94999999999999</v>
      </c>
      <c r="L278" s="276">
        <v>132.85</v>
      </c>
      <c r="M278" s="276">
        <v>2.0502500000000001</v>
      </c>
    </row>
    <row r="279" spans="1:13">
      <c r="A279" s="267">
        <v>271</v>
      </c>
      <c r="B279" s="276" t="s">
        <v>443</v>
      </c>
      <c r="C279" s="277">
        <v>583.1</v>
      </c>
      <c r="D279" s="278">
        <v>584.01666666666677</v>
      </c>
      <c r="E279" s="278">
        <v>574.08333333333348</v>
      </c>
      <c r="F279" s="278">
        <v>565.06666666666672</v>
      </c>
      <c r="G279" s="278">
        <v>555.13333333333344</v>
      </c>
      <c r="H279" s="278">
        <v>593.03333333333353</v>
      </c>
      <c r="I279" s="278">
        <v>602.9666666666667</v>
      </c>
      <c r="J279" s="278">
        <v>611.98333333333358</v>
      </c>
      <c r="K279" s="276">
        <v>593.95000000000005</v>
      </c>
      <c r="L279" s="276">
        <v>575</v>
      </c>
      <c r="M279" s="276">
        <v>1.53579</v>
      </c>
    </row>
    <row r="280" spans="1:13">
      <c r="A280" s="267">
        <v>272</v>
      </c>
      <c r="B280" s="276" t="s">
        <v>444</v>
      </c>
      <c r="C280" s="277">
        <v>255.25</v>
      </c>
      <c r="D280" s="278">
        <v>255.54999999999998</v>
      </c>
      <c r="E280" s="278">
        <v>250.09999999999997</v>
      </c>
      <c r="F280" s="278">
        <v>244.95</v>
      </c>
      <c r="G280" s="278">
        <v>239.49999999999997</v>
      </c>
      <c r="H280" s="278">
        <v>260.69999999999993</v>
      </c>
      <c r="I280" s="278">
        <v>266.14999999999998</v>
      </c>
      <c r="J280" s="278">
        <v>271.29999999999995</v>
      </c>
      <c r="K280" s="276">
        <v>261</v>
      </c>
      <c r="L280" s="276">
        <v>250.4</v>
      </c>
      <c r="M280" s="276">
        <v>16.00826</v>
      </c>
    </row>
    <row r="281" spans="1:13">
      <c r="A281" s="267">
        <v>273</v>
      </c>
      <c r="B281" s="276" t="s">
        <v>445</v>
      </c>
      <c r="C281" s="277">
        <v>520.65</v>
      </c>
      <c r="D281" s="278">
        <v>520.76666666666665</v>
      </c>
      <c r="E281" s="278">
        <v>514.88333333333333</v>
      </c>
      <c r="F281" s="278">
        <v>509.11666666666667</v>
      </c>
      <c r="G281" s="278">
        <v>503.23333333333335</v>
      </c>
      <c r="H281" s="278">
        <v>526.5333333333333</v>
      </c>
      <c r="I281" s="278">
        <v>532.41666666666652</v>
      </c>
      <c r="J281" s="278">
        <v>538.18333333333328</v>
      </c>
      <c r="K281" s="276">
        <v>526.65</v>
      </c>
      <c r="L281" s="276">
        <v>515</v>
      </c>
      <c r="M281" s="276">
        <v>2.1228099999999999</v>
      </c>
    </row>
    <row r="282" spans="1:13">
      <c r="A282" s="267">
        <v>274</v>
      </c>
      <c r="B282" s="276" t="s">
        <v>447</v>
      </c>
      <c r="C282" s="277">
        <v>35.299999999999997</v>
      </c>
      <c r="D282" s="278">
        <v>35.550000000000004</v>
      </c>
      <c r="E282" s="278">
        <v>34.500000000000007</v>
      </c>
      <c r="F282" s="278">
        <v>33.700000000000003</v>
      </c>
      <c r="G282" s="278">
        <v>32.650000000000006</v>
      </c>
      <c r="H282" s="278">
        <v>36.350000000000009</v>
      </c>
      <c r="I282" s="278">
        <v>37.400000000000006</v>
      </c>
      <c r="J282" s="278">
        <v>38.20000000000001</v>
      </c>
      <c r="K282" s="276">
        <v>36.6</v>
      </c>
      <c r="L282" s="276">
        <v>34.75</v>
      </c>
      <c r="M282" s="276">
        <v>16.194700000000001</v>
      </c>
    </row>
    <row r="283" spans="1:13">
      <c r="A283" s="267">
        <v>275</v>
      </c>
      <c r="B283" s="276" t="s">
        <v>449</v>
      </c>
      <c r="C283" s="277">
        <v>334.2</v>
      </c>
      <c r="D283" s="278">
        <v>334.48333333333335</v>
      </c>
      <c r="E283" s="278">
        <v>330.9666666666667</v>
      </c>
      <c r="F283" s="278">
        <v>327.73333333333335</v>
      </c>
      <c r="G283" s="278">
        <v>324.2166666666667</v>
      </c>
      <c r="H283" s="278">
        <v>337.7166666666667</v>
      </c>
      <c r="I283" s="278">
        <v>341.23333333333335</v>
      </c>
      <c r="J283" s="278">
        <v>344.4666666666667</v>
      </c>
      <c r="K283" s="276">
        <v>338</v>
      </c>
      <c r="L283" s="276">
        <v>331.25</v>
      </c>
      <c r="M283" s="276">
        <v>1.24377</v>
      </c>
    </row>
    <row r="284" spans="1:13">
      <c r="A284" s="267">
        <v>276</v>
      </c>
      <c r="B284" s="276" t="s">
        <v>439</v>
      </c>
      <c r="C284" s="277">
        <v>340.5</v>
      </c>
      <c r="D284" s="278">
        <v>341.23333333333335</v>
      </c>
      <c r="E284" s="278">
        <v>334.56666666666672</v>
      </c>
      <c r="F284" s="278">
        <v>328.63333333333338</v>
      </c>
      <c r="G284" s="278">
        <v>321.96666666666675</v>
      </c>
      <c r="H284" s="278">
        <v>347.16666666666669</v>
      </c>
      <c r="I284" s="278">
        <v>353.83333333333331</v>
      </c>
      <c r="J284" s="278">
        <v>359.76666666666665</v>
      </c>
      <c r="K284" s="276">
        <v>347.9</v>
      </c>
      <c r="L284" s="276">
        <v>335.3</v>
      </c>
      <c r="M284" s="276">
        <v>0.87216000000000005</v>
      </c>
    </row>
    <row r="285" spans="1:13">
      <c r="A285" s="267">
        <v>277</v>
      </c>
      <c r="B285" s="276" t="s">
        <v>440</v>
      </c>
      <c r="C285" s="277">
        <v>257.3</v>
      </c>
      <c r="D285" s="278">
        <v>256.64999999999998</v>
      </c>
      <c r="E285" s="278">
        <v>253.79999999999995</v>
      </c>
      <c r="F285" s="278">
        <v>250.29999999999998</v>
      </c>
      <c r="G285" s="278">
        <v>247.44999999999996</v>
      </c>
      <c r="H285" s="278">
        <v>260.14999999999998</v>
      </c>
      <c r="I285" s="278">
        <v>263</v>
      </c>
      <c r="J285" s="278">
        <v>266.49999999999994</v>
      </c>
      <c r="K285" s="276">
        <v>259.5</v>
      </c>
      <c r="L285" s="276">
        <v>253.15</v>
      </c>
      <c r="M285" s="276">
        <v>0.49174000000000001</v>
      </c>
    </row>
    <row r="286" spans="1:13">
      <c r="A286" s="267">
        <v>278</v>
      </c>
      <c r="B286" s="276" t="s">
        <v>451</v>
      </c>
      <c r="C286" s="277">
        <v>169.45</v>
      </c>
      <c r="D286" s="278">
        <v>169.48333333333332</v>
      </c>
      <c r="E286" s="278">
        <v>167.26666666666665</v>
      </c>
      <c r="F286" s="278">
        <v>165.08333333333334</v>
      </c>
      <c r="G286" s="278">
        <v>162.86666666666667</v>
      </c>
      <c r="H286" s="278">
        <v>171.66666666666663</v>
      </c>
      <c r="I286" s="278">
        <v>173.88333333333327</v>
      </c>
      <c r="J286" s="278">
        <v>176.06666666666661</v>
      </c>
      <c r="K286" s="276">
        <v>171.7</v>
      </c>
      <c r="L286" s="276">
        <v>167.3</v>
      </c>
      <c r="M286" s="276">
        <v>0.37311</v>
      </c>
    </row>
    <row r="287" spans="1:13">
      <c r="A287" s="267">
        <v>279</v>
      </c>
      <c r="B287" s="276" t="s">
        <v>133</v>
      </c>
      <c r="C287" s="277">
        <v>1807.85</v>
      </c>
      <c r="D287" s="278">
        <v>1795.4333333333334</v>
      </c>
      <c r="E287" s="278">
        <v>1772.4166666666667</v>
      </c>
      <c r="F287" s="278">
        <v>1736.9833333333333</v>
      </c>
      <c r="G287" s="278">
        <v>1713.9666666666667</v>
      </c>
      <c r="H287" s="278">
        <v>1830.8666666666668</v>
      </c>
      <c r="I287" s="278">
        <v>1853.8833333333332</v>
      </c>
      <c r="J287" s="278">
        <v>1889.3166666666668</v>
      </c>
      <c r="K287" s="276">
        <v>1818.45</v>
      </c>
      <c r="L287" s="276">
        <v>1760</v>
      </c>
      <c r="M287" s="276">
        <v>105.34339</v>
      </c>
    </row>
    <row r="288" spans="1:13">
      <c r="A288" s="267">
        <v>280</v>
      </c>
      <c r="B288" s="276" t="s">
        <v>441</v>
      </c>
      <c r="C288" s="277">
        <v>97.35</v>
      </c>
      <c r="D288" s="278">
        <v>98.516666666666666</v>
      </c>
      <c r="E288" s="278">
        <v>95.033333333333331</v>
      </c>
      <c r="F288" s="278">
        <v>92.716666666666669</v>
      </c>
      <c r="G288" s="278">
        <v>89.233333333333334</v>
      </c>
      <c r="H288" s="278">
        <v>100.83333333333333</v>
      </c>
      <c r="I288" s="278">
        <v>104.31666666666665</v>
      </c>
      <c r="J288" s="278">
        <v>106.63333333333333</v>
      </c>
      <c r="K288" s="276">
        <v>102</v>
      </c>
      <c r="L288" s="276">
        <v>96.2</v>
      </c>
      <c r="M288" s="276">
        <v>16.804020000000001</v>
      </c>
    </row>
    <row r="289" spans="1:13">
      <c r="A289" s="267">
        <v>281</v>
      </c>
      <c r="B289" s="276" t="s">
        <v>438</v>
      </c>
      <c r="C289" s="277">
        <v>783.9</v>
      </c>
      <c r="D289" s="278">
        <v>777.7166666666667</v>
      </c>
      <c r="E289" s="278">
        <v>766.43333333333339</v>
      </c>
      <c r="F289" s="278">
        <v>748.9666666666667</v>
      </c>
      <c r="G289" s="278">
        <v>737.68333333333339</v>
      </c>
      <c r="H289" s="278">
        <v>795.18333333333339</v>
      </c>
      <c r="I289" s="278">
        <v>806.4666666666667</v>
      </c>
      <c r="J289" s="278">
        <v>823.93333333333339</v>
      </c>
      <c r="K289" s="276">
        <v>789</v>
      </c>
      <c r="L289" s="276">
        <v>760.25</v>
      </c>
      <c r="M289" s="276">
        <v>0.40984999999999999</v>
      </c>
    </row>
    <row r="290" spans="1:13">
      <c r="A290" s="267">
        <v>282</v>
      </c>
      <c r="B290" s="276" t="s">
        <v>442</v>
      </c>
      <c r="C290" s="277">
        <v>258.60000000000002</v>
      </c>
      <c r="D290" s="278">
        <v>257.28333333333336</v>
      </c>
      <c r="E290" s="278">
        <v>254.56666666666672</v>
      </c>
      <c r="F290" s="278">
        <v>250.53333333333336</v>
      </c>
      <c r="G290" s="278">
        <v>247.81666666666672</v>
      </c>
      <c r="H290" s="278">
        <v>261.31666666666672</v>
      </c>
      <c r="I290" s="278">
        <v>264.0333333333333</v>
      </c>
      <c r="J290" s="278">
        <v>268.06666666666672</v>
      </c>
      <c r="K290" s="276">
        <v>260</v>
      </c>
      <c r="L290" s="276">
        <v>253.25</v>
      </c>
      <c r="M290" s="276">
        <v>1.4222600000000001</v>
      </c>
    </row>
    <row r="291" spans="1:13">
      <c r="A291" s="267">
        <v>283</v>
      </c>
      <c r="B291" s="276" t="s">
        <v>1830</v>
      </c>
      <c r="C291" s="277">
        <v>506.85</v>
      </c>
      <c r="D291" s="278">
        <v>502.68333333333334</v>
      </c>
      <c r="E291" s="278">
        <v>494.36666666666667</v>
      </c>
      <c r="F291" s="278">
        <v>481.88333333333333</v>
      </c>
      <c r="G291" s="278">
        <v>473.56666666666666</v>
      </c>
      <c r="H291" s="278">
        <v>515.16666666666674</v>
      </c>
      <c r="I291" s="278">
        <v>523.48333333333335</v>
      </c>
      <c r="J291" s="278">
        <v>535.9666666666667</v>
      </c>
      <c r="K291" s="276">
        <v>511</v>
      </c>
      <c r="L291" s="276">
        <v>490.2</v>
      </c>
      <c r="M291" s="276">
        <v>0.25646000000000002</v>
      </c>
    </row>
    <row r="292" spans="1:13">
      <c r="A292" s="267">
        <v>284</v>
      </c>
      <c r="B292" s="276" t="s">
        <v>448</v>
      </c>
      <c r="C292" s="277">
        <v>511.55</v>
      </c>
      <c r="D292" s="278">
        <v>520.5</v>
      </c>
      <c r="E292" s="278">
        <v>501</v>
      </c>
      <c r="F292" s="278">
        <v>490.45</v>
      </c>
      <c r="G292" s="278">
        <v>470.95</v>
      </c>
      <c r="H292" s="278">
        <v>531.04999999999995</v>
      </c>
      <c r="I292" s="278">
        <v>550.54999999999995</v>
      </c>
      <c r="J292" s="278">
        <v>561.1</v>
      </c>
      <c r="K292" s="276">
        <v>540</v>
      </c>
      <c r="L292" s="276">
        <v>509.95</v>
      </c>
      <c r="M292" s="276">
        <v>2.4168400000000001</v>
      </c>
    </row>
    <row r="293" spans="1:13">
      <c r="A293" s="267">
        <v>285</v>
      </c>
      <c r="B293" s="276" t="s">
        <v>446</v>
      </c>
      <c r="C293" s="277">
        <v>44.05</v>
      </c>
      <c r="D293" s="278">
        <v>44.283333333333331</v>
      </c>
      <c r="E293" s="278">
        <v>43.36666666666666</v>
      </c>
      <c r="F293" s="278">
        <v>42.68333333333333</v>
      </c>
      <c r="G293" s="278">
        <v>41.766666666666659</v>
      </c>
      <c r="H293" s="278">
        <v>44.966666666666661</v>
      </c>
      <c r="I293" s="278">
        <v>45.883333333333333</v>
      </c>
      <c r="J293" s="278">
        <v>46.566666666666663</v>
      </c>
      <c r="K293" s="276">
        <v>45.2</v>
      </c>
      <c r="L293" s="276">
        <v>43.6</v>
      </c>
      <c r="M293" s="276">
        <v>14.933020000000001</v>
      </c>
    </row>
    <row r="294" spans="1:13">
      <c r="A294" s="267">
        <v>286</v>
      </c>
      <c r="B294" s="276" t="s">
        <v>134</v>
      </c>
      <c r="C294" s="277">
        <v>68.7</v>
      </c>
      <c r="D294" s="278">
        <v>69.233333333333334</v>
      </c>
      <c r="E294" s="278">
        <v>67.466666666666669</v>
      </c>
      <c r="F294" s="278">
        <v>66.233333333333334</v>
      </c>
      <c r="G294" s="278">
        <v>64.466666666666669</v>
      </c>
      <c r="H294" s="278">
        <v>70.466666666666669</v>
      </c>
      <c r="I294" s="278">
        <v>72.233333333333348</v>
      </c>
      <c r="J294" s="278">
        <v>73.466666666666669</v>
      </c>
      <c r="K294" s="276">
        <v>71</v>
      </c>
      <c r="L294" s="276">
        <v>68</v>
      </c>
      <c r="M294" s="276">
        <v>177.65899999999999</v>
      </c>
    </row>
    <row r="295" spans="1:13">
      <c r="A295" s="267">
        <v>287</v>
      </c>
      <c r="B295" s="276" t="s">
        <v>358</v>
      </c>
      <c r="C295" s="277">
        <v>2156.1</v>
      </c>
      <c r="D295" s="278">
        <v>2164.4666666666667</v>
      </c>
      <c r="E295" s="278">
        <v>2123.6833333333334</v>
      </c>
      <c r="F295" s="278">
        <v>2091.2666666666669</v>
      </c>
      <c r="G295" s="278">
        <v>2050.4833333333336</v>
      </c>
      <c r="H295" s="278">
        <v>2196.8833333333332</v>
      </c>
      <c r="I295" s="278">
        <v>2237.666666666667</v>
      </c>
      <c r="J295" s="278">
        <v>2270.083333333333</v>
      </c>
      <c r="K295" s="276">
        <v>2205.25</v>
      </c>
      <c r="L295" s="276">
        <v>2132.0500000000002</v>
      </c>
      <c r="M295" s="276">
        <v>1.0024599999999999</v>
      </c>
    </row>
    <row r="296" spans="1:13">
      <c r="A296" s="267">
        <v>288</v>
      </c>
      <c r="B296" s="276" t="s">
        <v>1841</v>
      </c>
      <c r="C296" s="277">
        <v>208.15</v>
      </c>
      <c r="D296" s="278">
        <v>209.38333333333333</v>
      </c>
      <c r="E296" s="278">
        <v>205.76666666666665</v>
      </c>
      <c r="F296" s="278">
        <v>203.38333333333333</v>
      </c>
      <c r="G296" s="278">
        <v>199.76666666666665</v>
      </c>
      <c r="H296" s="278">
        <v>211.76666666666665</v>
      </c>
      <c r="I296" s="278">
        <v>215.38333333333333</v>
      </c>
      <c r="J296" s="278">
        <v>217.76666666666665</v>
      </c>
      <c r="K296" s="276">
        <v>213</v>
      </c>
      <c r="L296" s="276">
        <v>207</v>
      </c>
      <c r="M296" s="276">
        <v>0.61738000000000004</v>
      </c>
    </row>
    <row r="297" spans="1:13">
      <c r="A297" s="267">
        <v>289</v>
      </c>
      <c r="B297" s="276" t="s">
        <v>454</v>
      </c>
      <c r="C297" s="277">
        <v>282.25</v>
      </c>
      <c r="D297" s="278">
        <v>273.08333333333331</v>
      </c>
      <c r="E297" s="278">
        <v>261.16666666666663</v>
      </c>
      <c r="F297" s="278">
        <v>240.08333333333331</v>
      </c>
      <c r="G297" s="278">
        <v>228.16666666666663</v>
      </c>
      <c r="H297" s="278">
        <v>294.16666666666663</v>
      </c>
      <c r="I297" s="278">
        <v>306.08333333333326</v>
      </c>
      <c r="J297" s="278">
        <v>327.16666666666663</v>
      </c>
      <c r="K297" s="276">
        <v>285</v>
      </c>
      <c r="L297" s="276">
        <v>252</v>
      </c>
      <c r="M297" s="276">
        <v>88.137150000000005</v>
      </c>
    </row>
    <row r="298" spans="1:13">
      <c r="A298" s="267">
        <v>290</v>
      </c>
      <c r="B298" s="276" t="s">
        <v>452</v>
      </c>
      <c r="C298" s="277">
        <v>4040.95</v>
      </c>
      <c r="D298" s="278">
        <v>4038.9333333333329</v>
      </c>
      <c r="E298" s="278">
        <v>4010.6666666666661</v>
      </c>
      <c r="F298" s="278">
        <v>3980.3833333333332</v>
      </c>
      <c r="G298" s="278">
        <v>3952.1166666666663</v>
      </c>
      <c r="H298" s="278">
        <v>4069.2166666666658</v>
      </c>
      <c r="I298" s="278">
        <v>4097.4833333333336</v>
      </c>
      <c r="J298" s="278">
        <v>4127.7666666666655</v>
      </c>
      <c r="K298" s="276">
        <v>4067.2</v>
      </c>
      <c r="L298" s="276">
        <v>4008.65</v>
      </c>
      <c r="M298" s="276">
        <v>4.283E-2</v>
      </c>
    </row>
    <row r="299" spans="1:13">
      <c r="A299" s="267">
        <v>291</v>
      </c>
      <c r="B299" s="276" t="s">
        <v>455</v>
      </c>
      <c r="C299" s="277">
        <v>29.85</v>
      </c>
      <c r="D299" s="278">
        <v>30.166666666666668</v>
      </c>
      <c r="E299" s="278">
        <v>28.883333333333336</v>
      </c>
      <c r="F299" s="278">
        <v>27.916666666666668</v>
      </c>
      <c r="G299" s="278">
        <v>26.633333333333336</v>
      </c>
      <c r="H299" s="278">
        <v>31.133333333333336</v>
      </c>
      <c r="I299" s="278">
        <v>32.416666666666671</v>
      </c>
      <c r="J299" s="278">
        <v>33.38333333333334</v>
      </c>
      <c r="K299" s="276">
        <v>31.45</v>
      </c>
      <c r="L299" s="276">
        <v>29.2</v>
      </c>
      <c r="M299" s="276">
        <v>31.70543</v>
      </c>
    </row>
    <row r="300" spans="1:13">
      <c r="A300" s="267">
        <v>292</v>
      </c>
      <c r="B300" s="276" t="s">
        <v>135</v>
      </c>
      <c r="C300" s="277">
        <v>323.75</v>
      </c>
      <c r="D300" s="278">
        <v>321.84999999999997</v>
      </c>
      <c r="E300" s="278">
        <v>316.89999999999992</v>
      </c>
      <c r="F300" s="278">
        <v>310.04999999999995</v>
      </c>
      <c r="G300" s="278">
        <v>305.09999999999991</v>
      </c>
      <c r="H300" s="278">
        <v>328.69999999999993</v>
      </c>
      <c r="I300" s="278">
        <v>333.65</v>
      </c>
      <c r="J300" s="278">
        <v>340.49999999999994</v>
      </c>
      <c r="K300" s="276">
        <v>326.8</v>
      </c>
      <c r="L300" s="276">
        <v>315</v>
      </c>
      <c r="M300" s="276">
        <v>131.44657000000001</v>
      </c>
    </row>
    <row r="301" spans="1:13">
      <c r="A301" s="267">
        <v>293</v>
      </c>
      <c r="B301" s="276" t="s">
        <v>456</v>
      </c>
      <c r="C301" s="277">
        <v>881.15</v>
      </c>
      <c r="D301" s="278">
        <v>881.13333333333333</v>
      </c>
      <c r="E301" s="278">
        <v>863.26666666666665</v>
      </c>
      <c r="F301" s="278">
        <v>845.38333333333333</v>
      </c>
      <c r="G301" s="278">
        <v>827.51666666666665</v>
      </c>
      <c r="H301" s="278">
        <v>899.01666666666665</v>
      </c>
      <c r="I301" s="278">
        <v>916.88333333333321</v>
      </c>
      <c r="J301" s="278">
        <v>934.76666666666665</v>
      </c>
      <c r="K301" s="276">
        <v>899</v>
      </c>
      <c r="L301" s="276">
        <v>863.25</v>
      </c>
      <c r="M301" s="276">
        <v>0.70169999999999999</v>
      </c>
    </row>
    <row r="302" spans="1:13">
      <c r="A302" s="267">
        <v>294</v>
      </c>
      <c r="B302" s="276" t="s">
        <v>136</v>
      </c>
      <c r="C302" s="277">
        <v>1059.45</v>
      </c>
      <c r="D302" s="278">
        <v>1047.8333333333333</v>
      </c>
      <c r="E302" s="278">
        <v>1032.8666666666666</v>
      </c>
      <c r="F302" s="278">
        <v>1006.2833333333333</v>
      </c>
      <c r="G302" s="278">
        <v>991.31666666666661</v>
      </c>
      <c r="H302" s="278">
        <v>1074.4166666666665</v>
      </c>
      <c r="I302" s="278">
        <v>1089.3833333333332</v>
      </c>
      <c r="J302" s="278">
        <v>1115.9666666666665</v>
      </c>
      <c r="K302" s="276">
        <v>1062.8</v>
      </c>
      <c r="L302" s="276">
        <v>1021.25</v>
      </c>
      <c r="M302" s="276">
        <v>102.54627000000001</v>
      </c>
    </row>
    <row r="303" spans="1:13">
      <c r="A303" s="267">
        <v>295</v>
      </c>
      <c r="B303" s="276" t="s">
        <v>266</v>
      </c>
      <c r="C303" s="277">
        <v>2980.05</v>
      </c>
      <c r="D303" s="278">
        <v>2995.0166666666664</v>
      </c>
      <c r="E303" s="278">
        <v>2885.0333333333328</v>
      </c>
      <c r="F303" s="278">
        <v>2790.0166666666664</v>
      </c>
      <c r="G303" s="278">
        <v>2680.0333333333328</v>
      </c>
      <c r="H303" s="278">
        <v>3090.0333333333328</v>
      </c>
      <c r="I303" s="278">
        <v>3200.0166666666664</v>
      </c>
      <c r="J303" s="278">
        <v>3295.0333333333328</v>
      </c>
      <c r="K303" s="276">
        <v>3105</v>
      </c>
      <c r="L303" s="276">
        <v>2900</v>
      </c>
      <c r="M303" s="276">
        <v>6.7016900000000001</v>
      </c>
    </row>
    <row r="304" spans="1:13">
      <c r="A304" s="267">
        <v>296</v>
      </c>
      <c r="B304" s="276" t="s">
        <v>265</v>
      </c>
      <c r="C304" s="277">
        <v>1651.65</v>
      </c>
      <c r="D304" s="278">
        <v>1661.2</v>
      </c>
      <c r="E304" s="278">
        <v>1617.5</v>
      </c>
      <c r="F304" s="278">
        <v>1583.35</v>
      </c>
      <c r="G304" s="278">
        <v>1539.6499999999999</v>
      </c>
      <c r="H304" s="278">
        <v>1695.3500000000001</v>
      </c>
      <c r="I304" s="278">
        <v>1739.0500000000004</v>
      </c>
      <c r="J304" s="278">
        <v>1773.2000000000003</v>
      </c>
      <c r="K304" s="276">
        <v>1704.9</v>
      </c>
      <c r="L304" s="276">
        <v>1627.05</v>
      </c>
      <c r="M304" s="276">
        <v>1.3026500000000001</v>
      </c>
    </row>
    <row r="305" spans="1:13">
      <c r="A305" s="267">
        <v>297</v>
      </c>
      <c r="B305" s="276" t="s">
        <v>137</v>
      </c>
      <c r="C305" s="277">
        <v>911.1</v>
      </c>
      <c r="D305" s="278">
        <v>896.5</v>
      </c>
      <c r="E305" s="278">
        <v>879.6</v>
      </c>
      <c r="F305" s="278">
        <v>848.1</v>
      </c>
      <c r="G305" s="278">
        <v>831.2</v>
      </c>
      <c r="H305" s="278">
        <v>928</v>
      </c>
      <c r="I305" s="278">
        <v>944.90000000000009</v>
      </c>
      <c r="J305" s="278">
        <v>976.4</v>
      </c>
      <c r="K305" s="276">
        <v>913.4</v>
      </c>
      <c r="L305" s="276">
        <v>865</v>
      </c>
      <c r="M305" s="276">
        <v>75.484120000000004</v>
      </c>
    </row>
    <row r="306" spans="1:13">
      <c r="A306" s="267">
        <v>298</v>
      </c>
      <c r="B306" s="276" t="s">
        <v>457</v>
      </c>
      <c r="C306" s="277">
        <v>1478.9</v>
      </c>
      <c r="D306" s="278">
        <v>1470.3</v>
      </c>
      <c r="E306" s="278">
        <v>1450.6</v>
      </c>
      <c r="F306" s="278">
        <v>1422.3</v>
      </c>
      <c r="G306" s="278">
        <v>1402.6</v>
      </c>
      <c r="H306" s="278">
        <v>1498.6</v>
      </c>
      <c r="I306" s="278">
        <v>1518.3000000000002</v>
      </c>
      <c r="J306" s="278">
        <v>1546.6</v>
      </c>
      <c r="K306" s="276">
        <v>1490</v>
      </c>
      <c r="L306" s="276">
        <v>1442</v>
      </c>
      <c r="M306" s="276">
        <v>0.79593999999999998</v>
      </c>
    </row>
    <row r="307" spans="1:13">
      <c r="A307" s="267">
        <v>299</v>
      </c>
      <c r="B307" s="276" t="s">
        <v>138</v>
      </c>
      <c r="C307" s="277">
        <v>633.20000000000005</v>
      </c>
      <c r="D307" s="278">
        <v>633.30000000000007</v>
      </c>
      <c r="E307" s="278">
        <v>622.05000000000018</v>
      </c>
      <c r="F307" s="278">
        <v>610.90000000000009</v>
      </c>
      <c r="G307" s="278">
        <v>599.6500000000002</v>
      </c>
      <c r="H307" s="278">
        <v>644.45000000000016</v>
      </c>
      <c r="I307" s="278">
        <v>655.69999999999993</v>
      </c>
      <c r="J307" s="278">
        <v>666.85000000000014</v>
      </c>
      <c r="K307" s="276">
        <v>644.54999999999995</v>
      </c>
      <c r="L307" s="276">
        <v>622.15</v>
      </c>
      <c r="M307" s="276">
        <v>75.615269999999995</v>
      </c>
    </row>
    <row r="308" spans="1:13">
      <c r="A308" s="267">
        <v>300</v>
      </c>
      <c r="B308" s="276" t="s">
        <v>139</v>
      </c>
      <c r="C308" s="277">
        <v>142.94999999999999</v>
      </c>
      <c r="D308" s="278">
        <v>145.21666666666667</v>
      </c>
      <c r="E308" s="278">
        <v>138.63333333333333</v>
      </c>
      <c r="F308" s="278">
        <v>134.31666666666666</v>
      </c>
      <c r="G308" s="278">
        <v>127.73333333333332</v>
      </c>
      <c r="H308" s="278">
        <v>149.53333333333333</v>
      </c>
      <c r="I308" s="278">
        <v>156.11666666666665</v>
      </c>
      <c r="J308" s="278">
        <v>160.43333333333334</v>
      </c>
      <c r="K308" s="276">
        <v>151.80000000000001</v>
      </c>
      <c r="L308" s="276">
        <v>140.9</v>
      </c>
      <c r="M308" s="276">
        <v>151.28783999999999</v>
      </c>
    </row>
    <row r="309" spans="1:13">
      <c r="A309" s="267">
        <v>301</v>
      </c>
      <c r="B309" s="276" t="s">
        <v>319</v>
      </c>
      <c r="C309" s="277">
        <v>11.3</v>
      </c>
      <c r="D309" s="278">
        <v>11.316666666666668</v>
      </c>
      <c r="E309" s="278">
        <v>11.183333333333337</v>
      </c>
      <c r="F309" s="278">
        <v>11.066666666666668</v>
      </c>
      <c r="G309" s="278">
        <v>10.933333333333337</v>
      </c>
      <c r="H309" s="278">
        <v>11.433333333333337</v>
      </c>
      <c r="I309" s="278">
        <v>11.566666666666666</v>
      </c>
      <c r="J309" s="278">
        <v>11.683333333333337</v>
      </c>
      <c r="K309" s="276">
        <v>11.45</v>
      </c>
      <c r="L309" s="276">
        <v>11.2</v>
      </c>
      <c r="M309" s="276">
        <v>10.18862</v>
      </c>
    </row>
    <row r="310" spans="1:13">
      <c r="A310" s="267">
        <v>302</v>
      </c>
      <c r="B310" s="276" t="s">
        <v>464</v>
      </c>
      <c r="C310" s="277">
        <v>136.5</v>
      </c>
      <c r="D310" s="278">
        <v>138.31666666666666</v>
      </c>
      <c r="E310" s="278">
        <v>133.88333333333333</v>
      </c>
      <c r="F310" s="278">
        <v>131.26666666666665</v>
      </c>
      <c r="G310" s="278">
        <v>126.83333333333331</v>
      </c>
      <c r="H310" s="278">
        <v>140.93333333333334</v>
      </c>
      <c r="I310" s="278">
        <v>145.36666666666667</v>
      </c>
      <c r="J310" s="278">
        <v>147.98333333333335</v>
      </c>
      <c r="K310" s="276">
        <v>142.75</v>
      </c>
      <c r="L310" s="276">
        <v>135.69999999999999</v>
      </c>
      <c r="M310" s="276">
        <v>1.57002</v>
      </c>
    </row>
    <row r="311" spans="1:13">
      <c r="A311" s="267">
        <v>303</v>
      </c>
      <c r="B311" s="276" t="s">
        <v>466</v>
      </c>
      <c r="C311" s="277">
        <v>381</v>
      </c>
      <c r="D311" s="278">
        <v>378.61666666666662</v>
      </c>
      <c r="E311" s="278">
        <v>372.38333333333321</v>
      </c>
      <c r="F311" s="278">
        <v>363.76666666666659</v>
      </c>
      <c r="G311" s="278">
        <v>357.53333333333319</v>
      </c>
      <c r="H311" s="278">
        <v>387.23333333333323</v>
      </c>
      <c r="I311" s="278">
        <v>393.4666666666667</v>
      </c>
      <c r="J311" s="278">
        <v>402.08333333333326</v>
      </c>
      <c r="K311" s="276">
        <v>384.85</v>
      </c>
      <c r="L311" s="276">
        <v>370</v>
      </c>
      <c r="M311" s="276">
        <v>0.30275000000000002</v>
      </c>
    </row>
    <row r="312" spans="1:13">
      <c r="A312" s="267">
        <v>304</v>
      </c>
      <c r="B312" s="276" t="s">
        <v>462</v>
      </c>
      <c r="C312" s="277">
        <v>3273.85</v>
      </c>
      <c r="D312" s="278">
        <v>3244.9500000000003</v>
      </c>
      <c r="E312" s="278">
        <v>3189.9000000000005</v>
      </c>
      <c r="F312" s="278">
        <v>3105.9500000000003</v>
      </c>
      <c r="G312" s="278">
        <v>3050.9000000000005</v>
      </c>
      <c r="H312" s="278">
        <v>3328.9000000000005</v>
      </c>
      <c r="I312" s="278">
        <v>3383.9500000000007</v>
      </c>
      <c r="J312" s="278">
        <v>3467.9000000000005</v>
      </c>
      <c r="K312" s="276">
        <v>3300</v>
      </c>
      <c r="L312" s="276">
        <v>3161</v>
      </c>
      <c r="M312" s="276">
        <v>0.23094999999999999</v>
      </c>
    </row>
    <row r="313" spans="1:13">
      <c r="A313" s="267">
        <v>305</v>
      </c>
      <c r="B313" s="276" t="s">
        <v>463</v>
      </c>
      <c r="C313" s="277">
        <v>241</v>
      </c>
      <c r="D313" s="278">
        <v>240.51666666666665</v>
      </c>
      <c r="E313" s="278">
        <v>237.48333333333329</v>
      </c>
      <c r="F313" s="278">
        <v>233.96666666666664</v>
      </c>
      <c r="G313" s="278">
        <v>230.93333333333328</v>
      </c>
      <c r="H313" s="278">
        <v>244.0333333333333</v>
      </c>
      <c r="I313" s="278">
        <v>247.06666666666666</v>
      </c>
      <c r="J313" s="278">
        <v>250.58333333333331</v>
      </c>
      <c r="K313" s="276">
        <v>243.55</v>
      </c>
      <c r="L313" s="276">
        <v>237</v>
      </c>
      <c r="M313" s="276">
        <v>1.2888999999999999</v>
      </c>
    </row>
    <row r="314" spans="1:13">
      <c r="A314" s="267">
        <v>306</v>
      </c>
      <c r="B314" s="276" t="s">
        <v>140</v>
      </c>
      <c r="C314" s="277">
        <v>158.5</v>
      </c>
      <c r="D314" s="278">
        <v>158.03333333333333</v>
      </c>
      <c r="E314" s="278">
        <v>155.81666666666666</v>
      </c>
      <c r="F314" s="278">
        <v>153.13333333333333</v>
      </c>
      <c r="G314" s="278">
        <v>150.91666666666666</v>
      </c>
      <c r="H314" s="278">
        <v>160.71666666666667</v>
      </c>
      <c r="I314" s="278">
        <v>162.93333333333331</v>
      </c>
      <c r="J314" s="278">
        <v>165.61666666666667</v>
      </c>
      <c r="K314" s="276">
        <v>160.25</v>
      </c>
      <c r="L314" s="276">
        <v>155.35</v>
      </c>
      <c r="M314" s="276">
        <v>93.530209999999997</v>
      </c>
    </row>
    <row r="315" spans="1:13">
      <c r="A315" s="267">
        <v>307</v>
      </c>
      <c r="B315" s="276" t="s">
        <v>141</v>
      </c>
      <c r="C315" s="277">
        <v>375.5</v>
      </c>
      <c r="D315" s="278">
        <v>372.15000000000003</v>
      </c>
      <c r="E315" s="278">
        <v>367.65000000000009</v>
      </c>
      <c r="F315" s="278">
        <v>359.80000000000007</v>
      </c>
      <c r="G315" s="278">
        <v>355.30000000000013</v>
      </c>
      <c r="H315" s="278">
        <v>380.00000000000006</v>
      </c>
      <c r="I315" s="278">
        <v>384.49999999999994</v>
      </c>
      <c r="J315" s="278">
        <v>392.35</v>
      </c>
      <c r="K315" s="276">
        <v>376.65</v>
      </c>
      <c r="L315" s="276">
        <v>364.3</v>
      </c>
      <c r="M315" s="276">
        <v>32.681019999999997</v>
      </c>
    </row>
    <row r="316" spans="1:13">
      <c r="A316" s="267">
        <v>308</v>
      </c>
      <c r="B316" s="276" t="s">
        <v>142</v>
      </c>
      <c r="C316" s="277">
        <v>6857.35</v>
      </c>
      <c r="D316" s="278">
        <v>6838.1500000000005</v>
      </c>
      <c r="E316" s="278">
        <v>6772.3000000000011</v>
      </c>
      <c r="F316" s="278">
        <v>6687.2500000000009</v>
      </c>
      <c r="G316" s="278">
        <v>6621.4000000000015</v>
      </c>
      <c r="H316" s="278">
        <v>6923.2000000000007</v>
      </c>
      <c r="I316" s="278">
        <v>6989.0500000000011</v>
      </c>
      <c r="J316" s="278">
        <v>7074.1</v>
      </c>
      <c r="K316" s="276">
        <v>6904</v>
      </c>
      <c r="L316" s="276">
        <v>6753.1</v>
      </c>
      <c r="M316" s="276">
        <v>14.819179999999999</v>
      </c>
    </row>
    <row r="317" spans="1:13">
      <c r="A317" s="267">
        <v>309</v>
      </c>
      <c r="B317" s="276" t="s">
        <v>458</v>
      </c>
      <c r="C317" s="277">
        <v>839.2</v>
      </c>
      <c r="D317" s="278">
        <v>842.41666666666663</v>
      </c>
      <c r="E317" s="278">
        <v>824.83333333333326</v>
      </c>
      <c r="F317" s="278">
        <v>810.46666666666658</v>
      </c>
      <c r="G317" s="278">
        <v>792.88333333333321</v>
      </c>
      <c r="H317" s="278">
        <v>856.7833333333333</v>
      </c>
      <c r="I317" s="278">
        <v>874.36666666666656</v>
      </c>
      <c r="J317" s="278">
        <v>888.73333333333335</v>
      </c>
      <c r="K317" s="276">
        <v>860</v>
      </c>
      <c r="L317" s="276">
        <v>828.05</v>
      </c>
      <c r="M317" s="276">
        <v>0.22394</v>
      </c>
    </row>
    <row r="318" spans="1:13">
      <c r="A318" s="267">
        <v>310</v>
      </c>
      <c r="B318" s="276" t="s">
        <v>143</v>
      </c>
      <c r="C318" s="277">
        <v>569.04999999999995</v>
      </c>
      <c r="D318" s="278">
        <v>564.68333333333328</v>
      </c>
      <c r="E318" s="278">
        <v>557.96666666666658</v>
      </c>
      <c r="F318" s="278">
        <v>546.88333333333333</v>
      </c>
      <c r="G318" s="278">
        <v>540.16666666666663</v>
      </c>
      <c r="H318" s="278">
        <v>575.76666666666654</v>
      </c>
      <c r="I318" s="278">
        <v>582.48333333333323</v>
      </c>
      <c r="J318" s="278">
        <v>593.56666666666649</v>
      </c>
      <c r="K318" s="276">
        <v>571.4</v>
      </c>
      <c r="L318" s="276">
        <v>553.6</v>
      </c>
      <c r="M318" s="276">
        <v>36.455240000000003</v>
      </c>
    </row>
    <row r="319" spans="1:13">
      <c r="A319" s="267">
        <v>311</v>
      </c>
      <c r="B319" s="276" t="s">
        <v>472</v>
      </c>
      <c r="C319" s="277">
        <v>1686.3</v>
      </c>
      <c r="D319" s="278">
        <v>1678.2666666666667</v>
      </c>
      <c r="E319" s="278">
        <v>1663.0833333333333</v>
      </c>
      <c r="F319" s="278">
        <v>1639.8666666666666</v>
      </c>
      <c r="G319" s="278">
        <v>1624.6833333333332</v>
      </c>
      <c r="H319" s="278">
        <v>1701.4833333333333</v>
      </c>
      <c r="I319" s="278">
        <v>1716.6666666666667</v>
      </c>
      <c r="J319" s="278">
        <v>1739.8833333333334</v>
      </c>
      <c r="K319" s="276">
        <v>1693.45</v>
      </c>
      <c r="L319" s="276">
        <v>1655.05</v>
      </c>
      <c r="M319" s="276">
        <v>0.98129999999999995</v>
      </c>
    </row>
    <row r="320" spans="1:13">
      <c r="A320" s="267">
        <v>312</v>
      </c>
      <c r="B320" s="276" t="s">
        <v>468</v>
      </c>
      <c r="C320" s="277">
        <v>1891.5</v>
      </c>
      <c r="D320" s="278">
        <v>1900.8833333333332</v>
      </c>
      <c r="E320" s="278">
        <v>1861.7666666666664</v>
      </c>
      <c r="F320" s="278">
        <v>1832.0333333333333</v>
      </c>
      <c r="G320" s="278">
        <v>1792.9166666666665</v>
      </c>
      <c r="H320" s="278">
        <v>1930.6166666666663</v>
      </c>
      <c r="I320" s="278">
        <v>1969.7333333333331</v>
      </c>
      <c r="J320" s="278">
        <v>1999.4666666666662</v>
      </c>
      <c r="K320" s="276">
        <v>1940</v>
      </c>
      <c r="L320" s="276">
        <v>1871.15</v>
      </c>
      <c r="M320" s="276">
        <v>0.77217000000000002</v>
      </c>
    </row>
    <row r="321" spans="1:13">
      <c r="A321" s="267">
        <v>313</v>
      </c>
      <c r="B321" s="276" t="s">
        <v>144</v>
      </c>
      <c r="C321" s="277">
        <v>612.9</v>
      </c>
      <c r="D321" s="278">
        <v>611.5</v>
      </c>
      <c r="E321" s="278">
        <v>605.9</v>
      </c>
      <c r="F321" s="278">
        <v>598.9</v>
      </c>
      <c r="G321" s="278">
        <v>593.29999999999995</v>
      </c>
      <c r="H321" s="278">
        <v>618.5</v>
      </c>
      <c r="I321" s="278">
        <v>624.09999999999991</v>
      </c>
      <c r="J321" s="278">
        <v>631.1</v>
      </c>
      <c r="K321" s="276">
        <v>617.1</v>
      </c>
      <c r="L321" s="276">
        <v>604.5</v>
      </c>
      <c r="M321" s="276">
        <v>10.5344</v>
      </c>
    </row>
    <row r="322" spans="1:13">
      <c r="A322" s="267">
        <v>314</v>
      </c>
      <c r="B322" s="276" t="s">
        <v>145</v>
      </c>
      <c r="C322" s="277">
        <v>872.35</v>
      </c>
      <c r="D322" s="278">
        <v>867.63333333333333</v>
      </c>
      <c r="E322" s="278">
        <v>860.7166666666667</v>
      </c>
      <c r="F322" s="278">
        <v>849.08333333333337</v>
      </c>
      <c r="G322" s="278">
        <v>842.16666666666674</v>
      </c>
      <c r="H322" s="278">
        <v>879.26666666666665</v>
      </c>
      <c r="I322" s="278">
        <v>886.18333333333339</v>
      </c>
      <c r="J322" s="278">
        <v>897.81666666666661</v>
      </c>
      <c r="K322" s="276">
        <v>874.55</v>
      </c>
      <c r="L322" s="276">
        <v>856</v>
      </c>
      <c r="M322" s="276">
        <v>10.28912</v>
      </c>
    </row>
    <row r="323" spans="1:13">
      <c r="A323" s="267">
        <v>315</v>
      </c>
      <c r="B323" s="276" t="s">
        <v>465</v>
      </c>
      <c r="C323" s="277">
        <v>180.85</v>
      </c>
      <c r="D323" s="278">
        <v>180.01666666666665</v>
      </c>
      <c r="E323" s="278">
        <v>176.6333333333333</v>
      </c>
      <c r="F323" s="278">
        <v>172.41666666666666</v>
      </c>
      <c r="G323" s="278">
        <v>169.0333333333333</v>
      </c>
      <c r="H323" s="278">
        <v>184.23333333333329</v>
      </c>
      <c r="I323" s="278">
        <v>187.61666666666662</v>
      </c>
      <c r="J323" s="278">
        <v>191.83333333333329</v>
      </c>
      <c r="K323" s="276">
        <v>183.4</v>
      </c>
      <c r="L323" s="276">
        <v>175.8</v>
      </c>
      <c r="M323" s="276">
        <v>0.79303999999999997</v>
      </c>
    </row>
    <row r="324" spans="1:13">
      <c r="A324" s="267">
        <v>316</v>
      </c>
      <c r="B324" s="276" t="s">
        <v>1975</v>
      </c>
      <c r="C324" s="277">
        <v>190.1</v>
      </c>
      <c r="D324" s="278">
        <v>189.03333333333333</v>
      </c>
      <c r="E324" s="278">
        <v>186.06666666666666</v>
      </c>
      <c r="F324" s="278">
        <v>182.03333333333333</v>
      </c>
      <c r="G324" s="278">
        <v>179.06666666666666</v>
      </c>
      <c r="H324" s="278">
        <v>193.06666666666666</v>
      </c>
      <c r="I324" s="278">
        <v>196.0333333333333</v>
      </c>
      <c r="J324" s="278">
        <v>200.06666666666666</v>
      </c>
      <c r="K324" s="276">
        <v>192</v>
      </c>
      <c r="L324" s="276">
        <v>185</v>
      </c>
      <c r="M324" s="276">
        <v>7.1326799999999997</v>
      </c>
    </row>
    <row r="325" spans="1:13">
      <c r="A325" s="267">
        <v>317</v>
      </c>
      <c r="B325" s="276" t="s">
        <v>469</v>
      </c>
      <c r="C325" s="277">
        <v>69.150000000000006</v>
      </c>
      <c r="D325" s="278">
        <v>68.566666666666677</v>
      </c>
      <c r="E325" s="278">
        <v>67.433333333333351</v>
      </c>
      <c r="F325" s="278">
        <v>65.716666666666669</v>
      </c>
      <c r="G325" s="278">
        <v>64.583333333333343</v>
      </c>
      <c r="H325" s="278">
        <v>70.28333333333336</v>
      </c>
      <c r="I325" s="278">
        <v>71.416666666666686</v>
      </c>
      <c r="J325" s="278">
        <v>73.133333333333368</v>
      </c>
      <c r="K325" s="276">
        <v>69.7</v>
      </c>
      <c r="L325" s="276">
        <v>66.849999999999994</v>
      </c>
      <c r="M325" s="276">
        <v>8.0674600000000005</v>
      </c>
    </row>
    <row r="326" spans="1:13">
      <c r="A326" s="267">
        <v>318</v>
      </c>
      <c r="B326" s="276" t="s">
        <v>470</v>
      </c>
      <c r="C326" s="277">
        <v>367.05</v>
      </c>
      <c r="D326" s="278">
        <v>361.2166666666667</v>
      </c>
      <c r="E326" s="278">
        <v>350.83333333333337</v>
      </c>
      <c r="F326" s="278">
        <v>334.61666666666667</v>
      </c>
      <c r="G326" s="278">
        <v>324.23333333333335</v>
      </c>
      <c r="H326" s="278">
        <v>377.43333333333339</v>
      </c>
      <c r="I326" s="278">
        <v>387.81666666666672</v>
      </c>
      <c r="J326" s="278">
        <v>404.03333333333342</v>
      </c>
      <c r="K326" s="276">
        <v>371.6</v>
      </c>
      <c r="L326" s="276">
        <v>345</v>
      </c>
      <c r="M326" s="276">
        <v>11.021599999999999</v>
      </c>
    </row>
    <row r="327" spans="1:13">
      <c r="A327" s="267">
        <v>319</v>
      </c>
      <c r="B327" s="276" t="s">
        <v>146</v>
      </c>
      <c r="C327" s="277">
        <v>1329.65</v>
      </c>
      <c r="D327" s="278">
        <v>1318.5666666666666</v>
      </c>
      <c r="E327" s="278">
        <v>1304.1333333333332</v>
      </c>
      <c r="F327" s="278">
        <v>1278.6166666666666</v>
      </c>
      <c r="G327" s="278">
        <v>1264.1833333333332</v>
      </c>
      <c r="H327" s="278">
        <v>1344.0833333333333</v>
      </c>
      <c r="I327" s="278">
        <v>1358.5166666666667</v>
      </c>
      <c r="J327" s="278">
        <v>1384.0333333333333</v>
      </c>
      <c r="K327" s="276">
        <v>1333</v>
      </c>
      <c r="L327" s="276">
        <v>1293.05</v>
      </c>
      <c r="M327" s="276">
        <v>12.73141</v>
      </c>
    </row>
    <row r="328" spans="1:13">
      <c r="A328" s="267">
        <v>320</v>
      </c>
      <c r="B328" s="276" t="s">
        <v>459</v>
      </c>
      <c r="C328" s="277">
        <v>16.850000000000001</v>
      </c>
      <c r="D328" s="278">
        <v>16.899999999999999</v>
      </c>
      <c r="E328" s="278">
        <v>16.599999999999998</v>
      </c>
      <c r="F328" s="278">
        <v>16.349999999999998</v>
      </c>
      <c r="G328" s="278">
        <v>16.049999999999997</v>
      </c>
      <c r="H328" s="278">
        <v>17.149999999999999</v>
      </c>
      <c r="I328" s="278">
        <v>17.449999999999996</v>
      </c>
      <c r="J328" s="278">
        <v>17.7</v>
      </c>
      <c r="K328" s="276">
        <v>17.2</v>
      </c>
      <c r="L328" s="276">
        <v>16.649999999999999</v>
      </c>
      <c r="M328" s="276">
        <v>10.23122</v>
      </c>
    </row>
    <row r="329" spans="1:13">
      <c r="A329" s="267">
        <v>321</v>
      </c>
      <c r="B329" s="276" t="s">
        <v>460</v>
      </c>
      <c r="C329" s="277">
        <v>124.4</v>
      </c>
      <c r="D329" s="278">
        <v>124.76666666666667</v>
      </c>
      <c r="E329" s="278">
        <v>122.63333333333333</v>
      </c>
      <c r="F329" s="278">
        <v>120.86666666666666</v>
      </c>
      <c r="G329" s="278">
        <v>118.73333333333332</v>
      </c>
      <c r="H329" s="278">
        <v>126.53333333333333</v>
      </c>
      <c r="I329" s="278">
        <v>128.66666666666669</v>
      </c>
      <c r="J329" s="278">
        <v>130.43333333333334</v>
      </c>
      <c r="K329" s="276">
        <v>126.9</v>
      </c>
      <c r="L329" s="276">
        <v>123</v>
      </c>
      <c r="M329" s="276">
        <v>3.4817300000000002</v>
      </c>
    </row>
    <row r="330" spans="1:13">
      <c r="A330" s="267">
        <v>322</v>
      </c>
      <c r="B330" s="276" t="s">
        <v>147</v>
      </c>
      <c r="C330" s="277">
        <v>131.4</v>
      </c>
      <c r="D330" s="278">
        <v>130.23333333333335</v>
      </c>
      <c r="E330" s="278">
        <v>128.06666666666669</v>
      </c>
      <c r="F330" s="278">
        <v>124.73333333333335</v>
      </c>
      <c r="G330" s="278">
        <v>122.56666666666669</v>
      </c>
      <c r="H330" s="278">
        <v>133.56666666666669</v>
      </c>
      <c r="I330" s="278">
        <v>135.73333333333332</v>
      </c>
      <c r="J330" s="278">
        <v>139.06666666666669</v>
      </c>
      <c r="K330" s="276">
        <v>132.4</v>
      </c>
      <c r="L330" s="276">
        <v>126.9</v>
      </c>
      <c r="M330" s="276">
        <v>263.08307000000002</v>
      </c>
    </row>
    <row r="331" spans="1:13">
      <c r="A331" s="267">
        <v>323</v>
      </c>
      <c r="B331" s="276" t="s">
        <v>471</v>
      </c>
      <c r="C331" s="277">
        <v>558.65</v>
      </c>
      <c r="D331" s="278">
        <v>560.98333333333323</v>
      </c>
      <c r="E331" s="278">
        <v>552.26666666666642</v>
      </c>
      <c r="F331" s="278">
        <v>545.88333333333321</v>
      </c>
      <c r="G331" s="278">
        <v>537.1666666666664</v>
      </c>
      <c r="H331" s="278">
        <v>567.36666666666645</v>
      </c>
      <c r="I331" s="278">
        <v>576.08333333333337</v>
      </c>
      <c r="J331" s="278">
        <v>582.46666666666647</v>
      </c>
      <c r="K331" s="276">
        <v>569.70000000000005</v>
      </c>
      <c r="L331" s="276">
        <v>554.6</v>
      </c>
      <c r="M331" s="276">
        <v>0.54564000000000001</v>
      </c>
    </row>
    <row r="332" spans="1:13">
      <c r="A332" s="267">
        <v>324</v>
      </c>
      <c r="B332" s="276" t="s">
        <v>268</v>
      </c>
      <c r="C332" s="277">
        <v>1310.0999999999999</v>
      </c>
      <c r="D332" s="278">
        <v>1311.3500000000001</v>
      </c>
      <c r="E332" s="278">
        <v>1298.7500000000002</v>
      </c>
      <c r="F332" s="278">
        <v>1287.4000000000001</v>
      </c>
      <c r="G332" s="278">
        <v>1274.8000000000002</v>
      </c>
      <c r="H332" s="278">
        <v>1322.7000000000003</v>
      </c>
      <c r="I332" s="278">
        <v>1335.3000000000002</v>
      </c>
      <c r="J332" s="278">
        <v>1346.6500000000003</v>
      </c>
      <c r="K332" s="276">
        <v>1323.95</v>
      </c>
      <c r="L332" s="276">
        <v>1300</v>
      </c>
      <c r="M332" s="276">
        <v>2.5432199999999998</v>
      </c>
    </row>
    <row r="333" spans="1:13">
      <c r="A333" s="267">
        <v>325</v>
      </c>
      <c r="B333" s="276" t="s">
        <v>148</v>
      </c>
      <c r="C333" s="277">
        <v>68589.149999999994</v>
      </c>
      <c r="D333" s="278">
        <v>68999.433333333334</v>
      </c>
      <c r="E333" s="278">
        <v>67508.866666666669</v>
      </c>
      <c r="F333" s="278">
        <v>66428.583333333328</v>
      </c>
      <c r="G333" s="278">
        <v>64938.016666666663</v>
      </c>
      <c r="H333" s="278">
        <v>70079.716666666674</v>
      </c>
      <c r="I333" s="278">
        <v>71570.283333333355</v>
      </c>
      <c r="J333" s="278">
        <v>72650.56666666668</v>
      </c>
      <c r="K333" s="276">
        <v>70490</v>
      </c>
      <c r="L333" s="276">
        <v>67919.149999999994</v>
      </c>
      <c r="M333" s="276">
        <v>0.43328</v>
      </c>
    </row>
    <row r="334" spans="1:13">
      <c r="A334" s="267">
        <v>326</v>
      </c>
      <c r="B334" s="276" t="s">
        <v>267</v>
      </c>
      <c r="C334" s="277">
        <v>27.85</v>
      </c>
      <c r="D334" s="278">
        <v>27.95</v>
      </c>
      <c r="E334" s="278">
        <v>27.5</v>
      </c>
      <c r="F334" s="278">
        <v>27.150000000000002</v>
      </c>
      <c r="G334" s="278">
        <v>26.700000000000003</v>
      </c>
      <c r="H334" s="278">
        <v>28.299999999999997</v>
      </c>
      <c r="I334" s="278">
        <v>28.749999999999993</v>
      </c>
      <c r="J334" s="278">
        <v>29.099999999999994</v>
      </c>
      <c r="K334" s="276">
        <v>28.4</v>
      </c>
      <c r="L334" s="276">
        <v>27.6</v>
      </c>
      <c r="M334" s="276">
        <v>12.491070000000001</v>
      </c>
    </row>
    <row r="335" spans="1:13">
      <c r="A335" s="267">
        <v>327</v>
      </c>
      <c r="B335" s="276" t="s">
        <v>149</v>
      </c>
      <c r="C335" s="277">
        <v>1166.6500000000001</v>
      </c>
      <c r="D335" s="278">
        <v>1174.1833333333334</v>
      </c>
      <c r="E335" s="278">
        <v>1133.4666666666667</v>
      </c>
      <c r="F335" s="278">
        <v>1100.2833333333333</v>
      </c>
      <c r="G335" s="278">
        <v>1059.5666666666666</v>
      </c>
      <c r="H335" s="278">
        <v>1207.3666666666668</v>
      </c>
      <c r="I335" s="278">
        <v>1248.0833333333335</v>
      </c>
      <c r="J335" s="278">
        <v>1281.2666666666669</v>
      </c>
      <c r="K335" s="276">
        <v>1214.9000000000001</v>
      </c>
      <c r="L335" s="276">
        <v>1141</v>
      </c>
      <c r="M335" s="276">
        <v>43.203180000000003</v>
      </c>
    </row>
    <row r="336" spans="1:13">
      <c r="A336" s="267">
        <v>328</v>
      </c>
      <c r="B336" s="276" t="s">
        <v>3161</v>
      </c>
      <c r="C336" s="277">
        <v>285.10000000000002</v>
      </c>
      <c r="D336" s="278">
        <v>284.78333333333336</v>
      </c>
      <c r="E336" s="278">
        <v>282.56666666666672</v>
      </c>
      <c r="F336" s="278">
        <v>280.03333333333336</v>
      </c>
      <c r="G336" s="278">
        <v>277.81666666666672</v>
      </c>
      <c r="H336" s="278">
        <v>287.31666666666672</v>
      </c>
      <c r="I336" s="278">
        <v>289.5333333333333</v>
      </c>
      <c r="J336" s="278">
        <v>292.06666666666672</v>
      </c>
      <c r="K336" s="276">
        <v>287</v>
      </c>
      <c r="L336" s="276">
        <v>282.25</v>
      </c>
      <c r="M336" s="276">
        <v>3.1078100000000002</v>
      </c>
    </row>
    <row r="337" spans="1:13">
      <c r="A337" s="267">
        <v>329</v>
      </c>
      <c r="B337" s="276" t="s">
        <v>269</v>
      </c>
      <c r="C337" s="277">
        <v>899.95</v>
      </c>
      <c r="D337" s="278">
        <v>892.23333333333323</v>
      </c>
      <c r="E337" s="278">
        <v>879.71666666666647</v>
      </c>
      <c r="F337" s="278">
        <v>859.48333333333323</v>
      </c>
      <c r="G337" s="278">
        <v>846.96666666666647</v>
      </c>
      <c r="H337" s="278">
        <v>912.46666666666647</v>
      </c>
      <c r="I337" s="278">
        <v>924.98333333333312</v>
      </c>
      <c r="J337" s="278">
        <v>945.21666666666647</v>
      </c>
      <c r="K337" s="276">
        <v>904.75</v>
      </c>
      <c r="L337" s="276">
        <v>872</v>
      </c>
      <c r="M337" s="276">
        <v>3.5802299999999998</v>
      </c>
    </row>
    <row r="338" spans="1:13">
      <c r="A338" s="267">
        <v>330</v>
      </c>
      <c r="B338" s="276" t="s">
        <v>150</v>
      </c>
      <c r="C338" s="277">
        <v>34.25</v>
      </c>
      <c r="D338" s="278">
        <v>33.983333333333334</v>
      </c>
      <c r="E338" s="278">
        <v>33.466666666666669</v>
      </c>
      <c r="F338" s="278">
        <v>32.683333333333337</v>
      </c>
      <c r="G338" s="278">
        <v>32.166666666666671</v>
      </c>
      <c r="H338" s="278">
        <v>34.766666666666666</v>
      </c>
      <c r="I338" s="278">
        <v>35.283333333333331</v>
      </c>
      <c r="J338" s="278">
        <v>36.066666666666663</v>
      </c>
      <c r="K338" s="276">
        <v>34.5</v>
      </c>
      <c r="L338" s="276">
        <v>33.200000000000003</v>
      </c>
      <c r="M338" s="276">
        <v>94.464929999999995</v>
      </c>
    </row>
    <row r="339" spans="1:13">
      <c r="A339" s="267">
        <v>331</v>
      </c>
      <c r="B339" s="276" t="s">
        <v>261</v>
      </c>
      <c r="C339" s="277">
        <v>3544.25</v>
      </c>
      <c r="D339" s="278">
        <v>3527.7999999999997</v>
      </c>
      <c r="E339" s="278">
        <v>3466.6499999999996</v>
      </c>
      <c r="F339" s="278">
        <v>3389.0499999999997</v>
      </c>
      <c r="G339" s="278">
        <v>3327.8999999999996</v>
      </c>
      <c r="H339" s="278">
        <v>3605.3999999999996</v>
      </c>
      <c r="I339" s="278">
        <v>3666.55</v>
      </c>
      <c r="J339" s="278">
        <v>3744.1499999999996</v>
      </c>
      <c r="K339" s="276">
        <v>3588.95</v>
      </c>
      <c r="L339" s="276">
        <v>3450.2</v>
      </c>
      <c r="M339" s="276">
        <v>7.7398100000000003</v>
      </c>
    </row>
    <row r="340" spans="1:13">
      <c r="A340" s="267">
        <v>332</v>
      </c>
      <c r="B340" s="276" t="s">
        <v>478</v>
      </c>
      <c r="C340" s="277">
        <v>2432.5500000000002</v>
      </c>
      <c r="D340" s="278">
        <v>2452.1666666666665</v>
      </c>
      <c r="E340" s="278">
        <v>2395.3833333333332</v>
      </c>
      <c r="F340" s="278">
        <v>2358.2166666666667</v>
      </c>
      <c r="G340" s="278">
        <v>2301.4333333333334</v>
      </c>
      <c r="H340" s="278">
        <v>2489.333333333333</v>
      </c>
      <c r="I340" s="278">
        <v>2546.1166666666668</v>
      </c>
      <c r="J340" s="278">
        <v>2583.2833333333328</v>
      </c>
      <c r="K340" s="276">
        <v>2508.9499999999998</v>
      </c>
      <c r="L340" s="276">
        <v>2415</v>
      </c>
      <c r="M340" s="276">
        <v>0.88719000000000003</v>
      </c>
    </row>
    <row r="341" spans="1:13">
      <c r="A341" s="267">
        <v>333</v>
      </c>
      <c r="B341" s="276" t="s">
        <v>151</v>
      </c>
      <c r="C341" s="277">
        <v>23.75</v>
      </c>
      <c r="D341" s="278">
        <v>23.766666666666666</v>
      </c>
      <c r="E341" s="278">
        <v>22.783333333333331</v>
      </c>
      <c r="F341" s="278">
        <v>21.816666666666666</v>
      </c>
      <c r="G341" s="278">
        <v>20.833333333333332</v>
      </c>
      <c r="H341" s="278">
        <v>24.733333333333331</v>
      </c>
      <c r="I341" s="278">
        <v>25.716666666666665</v>
      </c>
      <c r="J341" s="278">
        <v>26.68333333333333</v>
      </c>
      <c r="K341" s="276">
        <v>24.75</v>
      </c>
      <c r="L341" s="276">
        <v>22.8</v>
      </c>
      <c r="M341" s="276">
        <v>84.065860000000001</v>
      </c>
    </row>
    <row r="342" spans="1:13">
      <c r="A342" s="267">
        <v>334</v>
      </c>
      <c r="B342" s="276" t="s">
        <v>477</v>
      </c>
      <c r="C342" s="277">
        <v>49.65</v>
      </c>
      <c r="D342" s="278">
        <v>50.416666666666664</v>
      </c>
      <c r="E342" s="278">
        <v>48.583333333333329</v>
      </c>
      <c r="F342" s="278">
        <v>47.516666666666666</v>
      </c>
      <c r="G342" s="278">
        <v>45.68333333333333</v>
      </c>
      <c r="H342" s="278">
        <v>51.483333333333327</v>
      </c>
      <c r="I342" s="278">
        <v>53.316666666666656</v>
      </c>
      <c r="J342" s="278">
        <v>54.383333333333326</v>
      </c>
      <c r="K342" s="276">
        <v>52.25</v>
      </c>
      <c r="L342" s="276">
        <v>49.35</v>
      </c>
      <c r="M342" s="276">
        <v>12.30203</v>
      </c>
    </row>
    <row r="343" spans="1:13">
      <c r="A343" s="267">
        <v>335</v>
      </c>
      <c r="B343" s="276" t="s">
        <v>152</v>
      </c>
      <c r="C343" s="277">
        <v>36.85</v>
      </c>
      <c r="D343" s="278">
        <v>37.016666666666673</v>
      </c>
      <c r="E343" s="278">
        <v>36.333333333333343</v>
      </c>
      <c r="F343" s="278">
        <v>35.81666666666667</v>
      </c>
      <c r="G343" s="278">
        <v>35.13333333333334</v>
      </c>
      <c r="H343" s="278">
        <v>37.533333333333346</v>
      </c>
      <c r="I343" s="278">
        <v>38.216666666666669</v>
      </c>
      <c r="J343" s="278">
        <v>38.733333333333348</v>
      </c>
      <c r="K343" s="276">
        <v>37.700000000000003</v>
      </c>
      <c r="L343" s="276">
        <v>36.5</v>
      </c>
      <c r="M343" s="276">
        <v>131.23367999999999</v>
      </c>
    </row>
    <row r="344" spans="1:13">
      <c r="A344" s="267">
        <v>336</v>
      </c>
      <c r="B344" s="276" t="s">
        <v>473</v>
      </c>
      <c r="C344" s="277">
        <v>522.4</v>
      </c>
      <c r="D344" s="278">
        <v>520.65</v>
      </c>
      <c r="E344" s="278">
        <v>516.29999999999995</v>
      </c>
      <c r="F344" s="278">
        <v>510.19999999999993</v>
      </c>
      <c r="G344" s="278">
        <v>505.84999999999991</v>
      </c>
      <c r="H344" s="278">
        <v>526.75</v>
      </c>
      <c r="I344" s="278">
        <v>531.10000000000014</v>
      </c>
      <c r="J344" s="278">
        <v>537.20000000000005</v>
      </c>
      <c r="K344" s="276">
        <v>525</v>
      </c>
      <c r="L344" s="276">
        <v>514.54999999999995</v>
      </c>
      <c r="M344" s="276">
        <v>0.42233999999999999</v>
      </c>
    </row>
    <row r="345" spans="1:13">
      <c r="A345" s="267">
        <v>337</v>
      </c>
      <c r="B345" s="276" t="s">
        <v>153</v>
      </c>
      <c r="C345" s="277">
        <v>16697.599999999999</v>
      </c>
      <c r="D345" s="278">
        <v>16666.883333333331</v>
      </c>
      <c r="E345" s="278">
        <v>16505.716666666664</v>
      </c>
      <c r="F345" s="278">
        <v>16313.833333333332</v>
      </c>
      <c r="G345" s="278">
        <v>16152.666666666664</v>
      </c>
      <c r="H345" s="278">
        <v>16858.766666666663</v>
      </c>
      <c r="I345" s="278">
        <v>17019.933333333334</v>
      </c>
      <c r="J345" s="278">
        <v>17211.816666666662</v>
      </c>
      <c r="K345" s="276">
        <v>16828.05</v>
      </c>
      <c r="L345" s="276">
        <v>16475</v>
      </c>
      <c r="M345" s="276">
        <v>2.4831099999999999</v>
      </c>
    </row>
    <row r="346" spans="1:13">
      <c r="A346" s="267">
        <v>338</v>
      </c>
      <c r="B346" s="276" t="s">
        <v>476</v>
      </c>
      <c r="C346" s="277">
        <v>33.15</v>
      </c>
      <c r="D346" s="278">
        <v>33.033333333333331</v>
      </c>
      <c r="E346" s="278">
        <v>32.61666666666666</v>
      </c>
      <c r="F346" s="278">
        <v>32.083333333333329</v>
      </c>
      <c r="G346" s="278">
        <v>31.666666666666657</v>
      </c>
      <c r="H346" s="278">
        <v>33.566666666666663</v>
      </c>
      <c r="I346" s="278">
        <v>33.983333333333334</v>
      </c>
      <c r="J346" s="278">
        <v>34.516666666666666</v>
      </c>
      <c r="K346" s="276">
        <v>33.450000000000003</v>
      </c>
      <c r="L346" s="276">
        <v>32.5</v>
      </c>
      <c r="M346" s="276">
        <v>4.4965000000000002</v>
      </c>
    </row>
    <row r="347" spans="1:13">
      <c r="A347" s="267">
        <v>339</v>
      </c>
      <c r="B347" s="276" t="s">
        <v>475</v>
      </c>
      <c r="C347" s="277">
        <v>341.95</v>
      </c>
      <c r="D347" s="278">
        <v>339.68333333333334</v>
      </c>
      <c r="E347" s="278">
        <v>332.66666666666669</v>
      </c>
      <c r="F347" s="278">
        <v>323.38333333333333</v>
      </c>
      <c r="G347" s="278">
        <v>316.36666666666667</v>
      </c>
      <c r="H347" s="278">
        <v>348.9666666666667</v>
      </c>
      <c r="I347" s="278">
        <v>355.98333333333335</v>
      </c>
      <c r="J347" s="278">
        <v>365.26666666666671</v>
      </c>
      <c r="K347" s="276">
        <v>346.7</v>
      </c>
      <c r="L347" s="276">
        <v>330.4</v>
      </c>
      <c r="M347" s="276">
        <v>6.42136</v>
      </c>
    </row>
    <row r="348" spans="1:13">
      <c r="A348" s="267">
        <v>340</v>
      </c>
      <c r="B348" s="276" t="s">
        <v>270</v>
      </c>
      <c r="C348" s="277">
        <v>21</v>
      </c>
      <c r="D348" s="278">
        <v>21.05</v>
      </c>
      <c r="E348" s="278">
        <v>20.85</v>
      </c>
      <c r="F348" s="278">
        <v>20.7</v>
      </c>
      <c r="G348" s="278">
        <v>20.5</v>
      </c>
      <c r="H348" s="278">
        <v>21.200000000000003</v>
      </c>
      <c r="I348" s="278">
        <v>21.4</v>
      </c>
      <c r="J348" s="278">
        <v>21.550000000000004</v>
      </c>
      <c r="K348" s="276">
        <v>21.25</v>
      </c>
      <c r="L348" s="276">
        <v>20.9</v>
      </c>
      <c r="M348" s="276">
        <v>25.911359999999998</v>
      </c>
    </row>
    <row r="349" spans="1:13">
      <c r="A349" s="267">
        <v>341</v>
      </c>
      <c r="B349" s="276" t="s">
        <v>283</v>
      </c>
      <c r="C349" s="277">
        <v>104.55</v>
      </c>
      <c r="D349" s="278">
        <v>104.46666666666665</v>
      </c>
      <c r="E349" s="278">
        <v>103.5333333333333</v>
      </c>
      <c r="F349" s="278">
        <v>102.51666666666665</v>
      </c>
      <c r="G349" s="278">
        <v>101.5833333333333</v>
      </c>
      <c r="H349" s="278">
        <v>105.48333333333331</v>
      </c>
      <c r="I349" s="278">
        <v>106.41666666666667</v>
      </c>
      <c r="J349" s="278">
        <v>107.43333333333331</v>
      </c>
      <c r="K349" s="276">
        <v>105.4</v>
      </c>
      <c r="L349" s="276">
        <v>103.45</v>
      </c>
      <c r="M349" s="276">
        <v>1.3447199999999999</v>
      </c>
    </row>
    <row r="350" spans="1:13">
      <c r="A350" s="267">
        <v>342</v>
      </c>
      <c r="B350" s="276" t="s">
        <v>479</v>
      </c>
      <c r="C350" s="277">
        <v>1350.1</v>
      </c>
      <c r="D350" s="278">
        <v>1342.8166666666666</v>
      </c>
      <c r="E350" s="278">
        <v>1329.0833333333333</v>
      </c>
      <c r="F350" s="278">
        <v>1308.0666666666666</v>
      </c>
      <c r="G350" s="278">
        <v>1294.3333333333333</v>
      </c>
      <c r="H350" s="278">
        <v>1363.8333333333333</v>
      </c>
      <c r="I350" s="278">
        <v>1377.5666666666668</v>
      </c>
      <c r="J350" s="278">
        <v>1398.5833333333333</v>
      </c>
      <c r="K350" s="276">
        <v>1356.55</v>
      </c>
      <c r="L350" s="276">
        <v>1321.8</v>
      </c>
      <c r="M350" s="276">
        <v>6.8269999999999997E-2</v>
      </c>
    </row>
    <row r="351" spans="1:13">
      <c r="A351" s="267">
        <v>343</v>
      </c>
      <c r="B351" s="276" t="s">
        <v>474</v>
      </c>
      <c r="C351" s="277">
        <v>50.45</v>
      </c>
      <c r="D351" s="278">
        <v>50.75</v>
      </c>
      <c r="E351" s="278">
        <v>49.75</v>
      </c>
      <c r="F351" s="278">
        <v>49.05</v>
      </c>
      <c r="G351" s="278">
        <v>48.05</v>
      </c>
      <c r="H351" s="278">
        <v>51.45</v>
      </c>
      <c r="I351" s="278">
        <v>52.45</v>
      </c>
      <c r="J351" s="278">
        <v>53.150000000000006</v>
      </c>
      <c r="K351" s="276">
        <v>51.75</v>
      </c>
      <c r="L351" s="276">
        <v>50.05</v>
      </c>
      <c r="M351" s="276">
        <v>6.8087099999999996</v>
      </c>
    </row>
    <row r="352" spans="1:13">
      <c r="A352" s="267">
        <v>344</v>
      </c>
      <c r="B352" s="276" t="s">
        <v>155</v>
      </c>
      <c r="C352" s="277">
        <v>90.75</v>
      </c>
      <c r="D352" s="278">
        <v>90.466666666666654</v>
      </c>
      <c r="E352" s="278">
        <v>88.483333333333306</v>
      </c>
      <c r="F352" s="278">
        <v>86.216666666666654</v>
      </c>
      <c r="G352" s="278">
        <v>84.233333333333306</v>
      </c>
      <c r="H352" s="278">
        <v>92.733333333333306</v>
      </c>
      <c r="I352" s="278">
        <v>94.716666666666654</v>
      </c>
      <c r="J352" s="278">
        <v>96.983333333333306</v>
      </c>
      <c r="K352" s="276">
        <v>92.45</v>
      </c>
      <c r="L352" s="276">
        <v>88.2</v>
      </c>
      <c r="M352" s="276">
        <v>229.03317000000001</v>
      </c>
    </row>
    <row r="353" spans="1:13">
      <c r="A353" s="267">
        <v>345</v>
      </c>
      <c r="B353" s="276" t="s">
        <v>156</v>
      </c>
      <c r="C353" s="277">
        <v>92.9</v>
      </c>
      <c r="D353" s="278">
        <v>92.7</v>
      </c>
      <c r="E353" s="278">
        <v>91.9</v>
      </c>
      <c r="F353" s="278">
        <v>90.9</v>
      </c>
      <c r="G353" s="278">
        <v>90.100000000000009</v>
      </c>
      <c r="H353" s="278">
        <v>93.7</v>
      </c>
      <c r="I353" s="278">
        <v>94.499999999999986</v>
      </c>
      <c r="J353" s="278">
        <v>95.5</v>
      </c>
      <c r="K353" s="276">
        <v>93.5</v>
      </c>
      <c r="L353" s="276">
        <v>91.7</v>
      </c>
      <c r="M353" s="276">
        <v>518.01855</v>
      </c>
    </row>
    <row r="354" spans="1:13">
      <c r="A354" s="267">
        <v>346</v>
      </c>
      <c r="B354" s="276" t="s">
        <v>271</v>
      </c>
      <c r="C354" s="277">
        <v>429.45</v>
      </c>
      <c r="D354" s="278">
        <v>432.98333333333335</v>
      </c>
      <c r="E354" s="278">
        <v>421.9666666666667</v>
      </c>
      <c r="F354" s="278">
        <v>414.48333333333335</v>
      </c>
      <c r="G354" s="278">
        <v>403.4666666666667</v>
      </c>
      <c r="H354" s="278">
        <v>440.4666666666667</v>
      </c>
      <c r="I354" s="278">
        <v>451.48333333333335</v>
      </c>
      <c r="J354" s="278">
        <v>458.9666666666667</v>
      </c>
      <c r="K354" s="276">
        <v>444</v>
      </c>
      <c r="L354" s="276">
        <v>425.5</v>
      </c>
      <c r="M354" s="276">
        <v>2.8780199999999998</v>
      </c>
    </row>
    <row r="355" spans="1:13">
      <c r="A355" s="267">
        <v>347</v>
      </c>
      <c r="B355" s="276" t="s">
        <v>272</v>
      </c>
      <c r="C355" s="277">
        <v>3078.15</v>
      </c>
      <c r="D355" s="278">
        <v>3074.3166666666671</v>
      </c>
      <c r="E355" s="278">
        <v>3056.8333333333339</v>
      </c>
      <c r="F355" s="278">
        <v>3035.5166666666669</v>
      </c>
      <c r="G355" s="278">
        <v>3018.0333333333338</v>
      </c>
      <c r="H355" s="278">
        <v>3095.6333333333341</v>
      </c>
      <c r="I355" s="278">
        <v>3113.1166666666668</v>
      </c>
      <c r="J355" s="278">
        <v>3134.4333333333343</v>
      </c>
      <c r="K355" s="276">
        <v>3091.8</v>
      </c>
      <c r="L355" s="276">
        <v>3053</v>
      </c>
      <c r="M355" s="276">
        <v>0.19477</v>
      </c>
    </row>
    <row r="356" spans="1:13">
      <c r="A356" s="267">
        <v>348</v>
      </c>
      <c r="B356" s="276" t="s">
        <v>157</v>
      </c>
      <c r="C356" s="277">
        <v>90.5</v>
      </c>
      <c r="D356" s="278">
        <v>90.233333333333334</v>
      </c>
      <c r="E356" s="278">
        <v>89.266666666666666</v>
      </c>
      <c r="F356" s="278">
        <v>88.033333333333331</v>
      </c>
      <c r="G356" s="278">
        <v>87.066666666666663</v>
      </c>
      <c r="H356" s="278">
        <v>91.466666666666669</v>
      </c>
      <c r="I356" s="278">
        <v>92.433333333333337</v>
      </c>
      <c r="J356" s="278">
        <v>93.666666666666671</v>
      </c>
      <c r="K356" s="276">
        <v>91.2</v>
      </c>
      <c r="L356" s="276">
        <v>89</v>
      </c>
      <c r="M356" s="276">
        <v>8.7104499999999998</v>
      </c>
    </row>
    <row r="357" spans="1:13">
      <c r="A357" s="267">
        <v>349</v>
      </c>
      <c r="B357" s="276" t="s">
        <v>480</v>
      </c>
      <c r="C357" s="277">
        <v>67.599999999999994</v>
      </c>
      <c r="D357" s="278">
        <v>67.916666666666671</v>
      </c>
      <c r="E357" s="278">
        <v>65.38333333333334</v>
      </c>
      <c r="F357" s="278">
        <v>63.166666666666671</v>
      </c>
      <c r="G357" s="278">
        <v>60.63333333333334</v>
      </c>
      <c r="H357" s="278">
        <v>70.13333333333334</v>
      </c>
      <c r="I357" s="278">
        <v>72.666666666666671</v>
      </c>
      <c r="J357" s="278">
        <v>74.88333333333334</v>
      </c>
      <c r="K357" s="276">
        <v>70.45</v>
      </c>
      <c r="L357" s="276">
        <v>65.7</v>
      </c>
      <c r="M357" s="276">
        <v>1.5373600000000001</v>
      </c>
    </row>
    <row r="358" spans="1:13">
      <c r="A358" s="267">
        <v>350</v>
      </c>
      <c r="B358" s="276" t="s">
        <v>158</v>
      </c>
      <c r="C358" s="277">
        <v>72.349999999999994</v>
      </c>
      <c r="D358" s="278">
        <v>71.866666666666674</v>
      </c>
      <c r="E358" s="278">
        <v>71.033333333333346</v>
      </c>
      <c r="F358" s="278">
        <v>69.716666666666669</v>
      </c>
      <c r="G358" s="278">
        <v>68.88333333333334</v>
      </c>
      <c r="H358" s="278">
        <v>73.183333333333351</v>
      </c>
      <c r="I358" s="278">
        <v>74.016666666666666</v>
      </c>
      <c r="J358" s="278">
        <v>75.333333333333357</v>
      </c>
      <c r="K358" s="276">
        <v>72.7</v>
      </c>
      <c r="L358" s="276">
        <v>70.55</v>
      </c>
      <c r="M358" s="276">
        <v>235.31792999999999</v>
      </c>
    </row>
    <row r="359" spans="1:13">
      <c r="A359" s="267">
        <v>351</v>
      </c>
      <c r="B359" s="276" t="s">
        <v>481</v>
      </c>
      <c r="C359" s="277">
        <v>65.8</v>
      </c>
      <c r="D359" s="278">
        <v>65.75</v>
      </c>
      <c r="E359" s="278">
        <v>64.7</v>
      </c>
      <c r="F359" s="278">
        <v>63.600000000000009</v>
      </c>
      <c r="G359" s="278">
        <v>62.550000000000011</v>
      </c>
      <c r="H359" s="278">
        <v>66.849999999999994</v>
      </c>
      <c r="I359" s="278">
        <v>67.900000000000006</v>
      </c>
      <c r="J359" s="278">
        <v>68.999999999999986</v>
      </c>
      <c r="K359" s="276">
        <v>66.8</v>
      </c>
      <c r="L359" s="276">
        <v>64.650000000000006</v>
      </c>
      <c r="M359" s="276">
        <v>6.3120500000000002</v>
      </c>
    </row>
    <row r="360" spans="1:13">
      <c r="A360" s="267">
        <v>352</v>
      </c>
      <c r="B360" s="276" t="s">
        <v>482</v>
      </c>
      <c r="C360" s="277">
        <v>212.45</v>
      </c>
      <c r="D360" s="278">
        <v>213.36666666666667</v>
      </c>
      <c r="E360" s="278">
        <v>210.23333333333335</v>
      </c>
      <c r="F360" s="278">
        <v>208.01666666666668</v>
      </c>
      <c r="G360" s="278">
        <v>204.88333333333335</v>
      </c>
      <c r="H360" s="278">
        <v>215.58333333333334</v>
      </c>
      <c r="I360" s="278">
        <v>218.71666666666667</v>
      </c>
      <c r="J360" s="278">
        <v>220.93333333333334</v>
      </c>
      <c r="K360" s="276">
        <v>216.5</v>
      </c>
      <c r="L360" s="276">
        <v>211.15</v>
      </c>
      <c r="M360" s="276">
        <v>1.0775300000000001</v>
      </c>
    </row>
    <row r="361" spans="1:13">
      <c r="A361" s="267">
        <v>353</v>
      </c>
      <c r="B361" s="276" t="s">
        <v>483</v>
      </c>
      <c r="C361" s="277">
        <v>205.1</v>
      </c>
      <c r="D361" s="278">
        <v>205.68333333333331</v>
      </c>
      <c r="E361" s="278">
        <v>202.86666666666662</v>
      </c>
      <c r="F361" s="278">
        <v>200.6333333333333</v>
      </c>
      <c r="G361" s="278">
        <v>197.81666666666661</v>
      </c>
      <c r="H361" s="278">
        <v>207.91666666666663</v>
      </c>
      <c r="I361" s="278">
        <v>210.73333333333329</v>
      </c>
      <c r="J361" s="278">
        <v>212.96666666666664</v>
      </c>
      <c r="K361" s="276">
        <v>208.5</v>
      </c>
      <c r="L361" s="276">
        <v>203.45</v>
      </c>
      <c r="M361" s="276">
        <v>0.32428000000000001</v>
      </c>
    </row>
    <row r="362" spans="1:13">
      <c r="A362" s="267">
        <v>354</v>
      </c>
      <c r="B362" s="276" t="s">
        <v>159</v>
      </c>
      <c r="C362" s="277">
        <v>21729.200000000001</v>
      </c>
      <c r="D362" s="278">
        <v>21820.766666666666</v>
      </c>
      <c r="E362" s="278">
        <v>21393.633333333331</v>
      </c>
      <c r="F362" s="278">
        <v>21058.066666666666</v>
      </c>
      <c r="G362" s="278">
        <v>20630.933333333331</v>
      </c>
      <c r="H362" s="278">
        <v>22156.333333333332</v>
      </c>
      <c r="I362" s="278">
        <v>22583.466666666671</v>
      </c>
      <c r="J362" s="278">
        <v>22919.033333333333</v>
      </c>
      <c r="K362" s="276">
        <v>22247.9</v>
      </c>
      <c r="L362" s="276">
        <v>21485.200000000001</v>
      </c>
      <c r="M362" s="276">
        <v>0.68310000000000004</v>
      </c>
    </row>
    <row r="363" spans="1:13">
      <c r="A363" s="267">
        <v>355</v>
      </c>
      <c r="B363" s="276" t="s">
        <v>160</v>
      </c>
      <c r="C363" s="277">
        <v>1395.4</v>
      </c>
      <c r="D363" s="278">
        <v>1397.0833333333333</v>
      </c>
      <c r="E363" s="278">
        <v>1379.6166666666666</v>
      </c>
      <c r="F363" s="278">
        <v>1363.8333333333333</v>
      </c>
      <c r="G363" s="278">
        <v>1346.3666666666666</v>
      </c>
      <c r="H363" s="278">
        <v>1412.8666666666666</v>
      </c>
      <c r="I363" s="278">
        <v>1430.3333333333333</v>
      </c>
      <c r="J363" s="278">
        <v>1446.1166666666666</v>
      </c>
      <c r="K363" s="276">
        <v>1414.55</v>
      </c>
      <c r="L363" s="276">
        <v>1381.3</v>
      </c>
      <c r="M363" s="276">
        <v>9.2567299999999992</v>
      </c>
    </row>
    <row r="364" spans="1:13">
      <c r="A364" s="267">
        <v>356</v>
      </c>
      <c r="B364" s="276" t="s">
        <v>488</v>
      </c>
      <c r="C364" s="277">
        <v>1116.45</v>
      </c>
      <c r="D364" s="278">
        <v>1116.0999999999999</v>
      </c>
      <c r="E364" s="278">
        <v>1105.4499999999998</v>
      </c>
      <c r="F364" s="278">
        <v>1094.4499999999998</v>
      </c>
      <c r="G364" s="278">
        <v>1083.7999999999997</v>
      </c>
      <c r="H364" s="278">
        <v>1127.0999999999999</v>
      </c>
      <c r="I364" s="278">
        <v>1137.75</v>
      </c>
      <c r="J364" s="278">
        <v>1148.75</v>
      </c>
      <c r="K364" s="276">
        <v>1126.75</v>
      </c>
      <c r="L364" s="276">
        <v>1105.0999999999999</v>
      </c>
      <c r="M364" s="276">
        <v>0.89132999999999996</v>
      </c>
    </row>
    <row r="365" spans="1:13">
      <c r="A365" s="267">
        <v>357</v>
      </c>
      <c r="B365" s="276" t="s">
        <v>161</v>
      </c>
      <c r="C365" s="277">
        <v>240.95</v>
      </c>
      <c r="D365" s="278">
        <v>241.70000000000002</v>
      </c>
      <c r="E365" s="278">
        <v>238.40000000000003</v>
      </c>
      <c r="F365" s="278">
        <v>235.85000000000002</v>
      </c>
      <c r="G365" s="278">
        <v>232.55000000000004</v>
      </c>
      <c r="H365" s="278">
        <v>244.25000000000003</v>
      </c>
      <c r="I365" s="278">
        <v>247.55000000000004</v>
      </c>
      <c r="J365" s="278">
        <v>250.10000000000002</v>
      </c>
      <c r="K365" s="276">
        <v>245</v>
      </c>
      <c r="L365" s="276">
        <v>239.15</v>
      </c>
      <c r="M365" s="276">
        <v>36.397120000000001</v>
      </c>
    </row>
    <row r="366" spans="1:13">
      <c r="A366" s="267">
        <v>358</v>
      </c>
      <c r="B366" s="276" t="s">
        <v>162</v>
      </c>
      <c r="C366" s="277">
        <v>99.15</v>
      </c>
      <c r="D366" s="278">
        <v>98.600000000000009</v>
      </c>
      <c r="E366" s="278">
        <v>97.750000000000014</v>
      </c>
      <c r="F366" s="278">
        <v>96.350000000000009</v>
      </c>
      <c r="G366" s="278">
        <v>95.500000000000014</v>
      </c>
      <c r="H366" s="278">
        <v>100.00000000000001</v>
      </c>
      <c r="I366" s="278">
        <v>100.85000000000001</v>
      </c>
      <c r="J366" s="278">
        <v>102.25000000000001</v>
      </c>
      <c r="K366" s="276">
        <v>99.45</v>
      </c>
      <c r="L366" s="276">
        <v>97.2</v>
      </c>
      <c r="M366" s="276">
        <v>68.788619999999995</v>
      </c>
    </row>
    <row r="367" spans="1:13">
      <c r="A367" s="267">
        <v>359</v>
      </c>
      <c r="B367" s="276" t="s">
        <v>275</v>
      </c>
      <c r="C367" s="277">
        <v>5201.7</v>
      </c>
      <c r="D367" s="278">
        <v>5183.5666666666666</v>
      </c>
      <c r="E367" s="278">
        <v>5118.1333333333332</v>
      </c>
      <c r="F367" s="278">
        <v>5034.5666666666666</v>
      </c>
      <c r="G367" s="278">
        <v>4969.1333333333332</v>
      </c>
      <c r="H367" s="278">
        <v>5267.1333333333332</v>
      </c>
      <c r="I367" s="278">
        <v>5332.5666666666657</v>
      </c>
      <c r="J367" s="278">
        <v>5416.1333333333332</v>
      </c>
      <c r="K367" s="276">
        <v>5249</v>
      </c>
      <c r="L367" s="276">
        <v>5100</v>
      </c>
      <c r="M367" s="276">
        <v>3.4977999999999998</v>
      </c>
    </row>
    <row r="368" spans="1:13">
      <c r="A368" s="267">
        <v>360</v>
      </c>
      <c r="B368" s="276" t="s">
        <v>277</v>
      </c>
      <c r="C368" s="277">
        <v>10989.3</v>
      </c>
      <c r="D368" s="278">
        <v>11044.1</v>
      </c>
      <c r="E368" s="278">
        <v>10595.2</v>
      </c>
      <c r="F368" s="278">
        <v>10201.1</v>
      </c>
      <c r="G368" s="278">
        <v>9752.2000000000007</v>
      </c>
      <c r="H368" s="278">
        <v>11438.2</v>
      </c>
      <c r="I368" s="278">
        <v>11887.099999999999</v>
      </c>
      <c r="J368" s="278">
        <v>12281.2</v>
      </c>
      <c r="K368" s="276">
        <v>11493</v>
      </c>
      <c r="L368" s="276">
        <v>10650</v>
      </c>
      <c r="M368" s="276">
        <v>0.35294999999999999</v>
      </c>
    </row>
    <row r="369" spans="1:13">
      <c r="A369" s="267">
        <v>361</v>
      </c>
      <c r="B369" s="276" t="s">
        <v>494</v>
      </c>
      <c r="C369" s="277">
        <v>5390.25</v>
      </c>
      <c r="D369" s="278">
        <v>5374.7333333333336</v>
      </c>
      <c r="E369" s="278">
        <v>5341.5166666666673</v>
      </c>
      <c r="F369" s="278">
        <v>5292.7833333333338</v>
      </c>
      <c r="G369" s="278">
        <v>5259.5666666666675</v>
      </c>
      <c r="H369" s="278">
        <v>5423.4666666666672</v>
      </c>
      <c r="I369" s="278">
        <v>5456.6833333333343</v>
      </c>
      <c r="J369" s="278">
        <v>5505.416666666667</v>
      </c>
      <c r="K369" s="276">
        <v>5407.95</v>
      </c>
      <c r="L369" s="276">
        <v>5326</v>
      </c>
      <c r="M369" s="276">
        <v>0.1648</v>
      </c>
    </row>
    <row r="370" spans="1:13">
      <c r="A370" s="267">
        <v>362</v>
      </c>
      <c r="B370" s="276" t="s">
        <v>489</v>
      </c>
      <c r="C370" s="277">
        <v>149.69999999999999</v>
      </c>
      <c r="D370" s="278">
        <v>149.06666666666666</v>
      </c>
      <c r="E370" s="278">
        <v>146.63333333333333</v>
      </c>
      <c r="F370" s="278">
        <v>143.56666666666666</v>
      </c>
      <c r="G370" s="278">
        <v>141.13333333333333</v>
      </c>
      <c r="H370" s="278">
        <v>152.13333333333333</v>
      </c>
      <c r="I370" s="278">
        <v>154.56666666666666</v>
      </c>
      <c r="J370" s="278">
        <v>157.63333333333333</v>
      </c>
      <c r="K370" s="276">
        <v>151.5</v>
      </c>
      <c r="L370" s="276">
        <v>146</v>
      </c>
      <c r="M370" s="276">
        <v>6.6951700000000001</v>
      </c>
    </row>
    <row r="371" spans="1:13">
      <c r="A371" s="267">
        <v>363</v>
      </c>
      <c r="B371" s="276" t="s">
        <v>490</v>
      </c>
      <c r="C371" s="277">
        <v>599.1</v>
      </c>
      <c r="D371" s="278">
        <v>599.36666666666667</v>
      </c>
      <c r="E371" s="278">
        <v>590.73333333333335</v>
      </c>
      <c r="F371" s="278">
        <v>582.36666666666667</v>
      </c>
      <c r="G371" s="278">
        <v>573.73333333333335</v>
      </c>
      <c r="H371" s="278">
        <v>607.73333333333335</v>
      </c>
      <c r="I371" s="278">
        <v>616.36666666666679</v>
      </c>
      <c r="J371" s="278">
        <v>624.73333333333335</v>
      </c>
      <c r="K371" s="276">
        <v>608</v>
      </c>
      <c r="L371" s="276">
        <v>591</v>
      </c>
      <c r="M371" s="276">
        <v>6.7204800000000002</v>
      </c>
    </row>
    <row r="372" spans="1:13">
      <c r="A372" s="267">
        <v>364</v>
      </c>
      <c r="B372" s="276" t="s">
        <v>163</v>
      </c>
      <c r="C372" s="277">
        <v>1564.25</v>
      </c>
      <c r="D372" s="278">
        <v>1566.9000000000003</v>
      </c>
      <c r="E372" s="278">
        <v>1539.2500000000007</v>
      </c>
      <c r="F372" s="278">
        <v>1514.2500000000005</v>
      </c>
      <c r="G372" s="278">
        <v>1486.6000000000008</v>
      </c>
      <c r="H372" s="278">
        <v>1591.9000000000005</v>
      </c>
      <c r="I372" s="278">
        <v>1619.5500000000002</v>
      </c>
      <c r="J372" s="278">
        <v>1644.5500000000004</v>
      </c>
      <c r="K372" s="276">
        <v>1594.55</v>
      </c>
      <c r="L372" s="276">
        <v>1541.9</v>
      </c>
      <c r="M372" s="276">
        <v>10.6904</v>
      </c>
    </row>
    <row r="373" spans="1:13">
      <c r="A373" s="267">
        <v>365</v>
      </c>
      <c r="B373" s="276" t="s">
        <v>273</v>
      </c>
      <c r="C373" s="277">
        <v>2287.3000000000002</v>
      </c>
      <c r="D373" s="278">
        <v>2291.6166666666668</v>
      </c>
      <c r="E373" s="278">
        <v>2258.2333333333336</v>
      </c>
      <c r="F373" s="278">
        <v>2229.166666666667</v>
      </c>
      <c r="G373" s="278">
        <v>2195.7833333333338</v>
      </c>
      <c r="H373" s="278">
        <v>2320.6833333333334</v>
      </c>
      <c r="I373" s="278">
        <v>2354.0666666666666</v>
      </c>
      <c r="J373" s="278">
        <v>2383.1333333333332</v>
      </c>
      <c r="K373" s="276">
        <v>2325</v>
      </c>
      <c r="L373" s="276">
        <v>2262.5500000000002</v>
      </c>
      <c r="M373" s="276">
        <v>11.16577</v>
      </c>
    </row>
    <row r="374" spans="1:13">
      <c r="A374" s="267">
        <v>366</v>
      </c>
      <c r="B374" s="276" t="s">
        <v>164</v>
      </c>
      <c r="C374" s="277">
        <v>29.25</v>
      </c>
      <c r="D374" s="278">
        <v>29.466666666666669</v>
      </c>
      <c r="E374" s="278">
        <v>28.633333333333336</v>
      </c>
      <c r="F374" s="278">
        <v>28.016666666666669</v>
      </c>
      <c r="G374" s="278">
        <v>27.183333333333337</v>
      </c>
      <c r="H374" s="278">
        <v>30.083333333333336</v>
      </c>
      <c r="I374" s="278">
        <v>30.916666666666664</v>
      </c>
      <c r="J374" s="278">
        <v>31.533333333333335</v>
      </c>
      <c r="K374" s="276">
        <v>30.3</v>
      </c>
      <c r="L374" s="276">
        <v>28.85</v>
      </c>
      <c r="M374" s="276">
        <v>492.78768000000002</v>
      </c>
    </row>
    <row r="375" spans="1:13">
      <c r="A375" s="267">
        <v>367</v>
      </c>
      <c r="B375" s="276" t="s">
        <v>274</v>
      </c>
      <c r="C375" s="277">
        <v>375.45</v>
      </c>
      <c r="D375" s="278">
        <v>376.93333333333339</v>
      </c>
      <c r="E375" s="278">
        <v>369.36666666666679</v>
      </c>
      <c r="F375" s="278">
        <v>363.28333333333342</v>
      </c>
      <c r="G375" s="278">
        <v>355.71666666666681</v>
      </c>
      <c r="H375" s="278">
        <v>383.01666666666677</v>
      </c>
      <c r="I375" s="278">
        <v>390.58333333333337</v>
      </c>
      <c r="J375" s="278">
        <v>396.66666666666674</v>
      </c>
      <c r="K375" s="276">
        <v>384.5</v>
      </c>
      <c r="L375" s="276">
        <v>370.85</v>
      </c>
      <c r="M375" s="276">
        <v>1.8280400000000001</v>
      </c>
    </row>
    <row r="376" spans="1:13">
      <c r="A376" s="267">
        <v>368</v>
      </c>
      <c r="B376" s="276" t="s">
        <v>485</v>
      </c>
      <c r="C376" s="277">
        <v>162.80000000000001</v>
      </c>
      <c r="D376" s="278">
        <v>164.21666666666667</v>
      </c>
      <c r="E376" s="278">
        <v>160.68333333333334</v>
      </c>
      <c r="F376" s="278">
        <v>158.56666666666666</v>
      </c>
      <c r="G376" s="278">
        <v>155.03333333333333</v>
      </c>
      <c r="H376" s="278">
        <v>166.33333333333334</v>
      </c>
      <c r="I376" s="278">
        <v>169.8666666666667</v>
      </c>
      <c r="J376" s="278">
        <v>171.98333333333335</v>
      </c>
      <c r="K376" s="276">
        <v>167.75</v>
      </c>
      <c r="L376" s="276">
        <v>162.1</v>
      </c>
      <c r="M376" s="276">
        <v>1.5097799999999999</v>
      </c>
    </row>
    <row r="377" spans="1:13">
      <c r="A377" s="267">
        <v>369</v>
      </c>
      <c r="B377" s="276" t="s">
        <v>491</v>
      </c>
      <c r="C377" s="277">
        <v>929.7</v>
      </c>
      <c r="D377" s="278">
        <v>928.80000000000007</v>
      </c>
      <c r="E377" s="278">
        <v>924.90000000000009</v>
      </c>
      <c r="F377" s="278">
        <v>920.1</v>
      </c>
      <c r="G377" s="278">
        <v>916.2</v>
      </c>
      <c r="H377" s="278">
        <v>933.60000000000014</v>
      </c>
      <c r="I377" s="278">
        <v>937.5</v>
      </c>
      <c r="J377" s="278">
        <v>942.30000000000018</v>
      </c>
      <c r="K377" s="276">
        <v>932.7</v>
      </c>
      <c r="L377" s="276">
        <v>924</v>
      </c>
      <c r="M377" s="276">
        <v>1.2549399999999999</v>
      </c>
    </row>
    <row r="378" spans="1:13">
      <c r="A378" s="267">
        <v>370</v>
      </c>
      <c r="B378" s="276" t="s">
        <v>2223</v>
      </c>
      <c r="C378" s="277">
        <v>480.05</v>
      </c>
      <c r="D378" s="278">
        <v>479.84999999999997</v>
      </c>
      <c r="E378" s="278">
        <v>473.19999999999993</v>
      </c>
      <c r="F378" s="278">
        <v>466.34999999999997</v>
      </c>
      <c r="G378" s="278">
        <v>459.69999999999993</v>
      </c>
      <c r="H378" s="278">
        <v>486.69999999999993</v>
      </c>
      <c r="I378" s="278">
        <v>493.34999999999991</v>
      </c>
      <c r="J378" s="278">
        <v>500.19999999999993</v>
      </c>
      <c r="K378" s="276">
        <v>486.5</v>
      </c>
      <c r="L378" s="276">
        <v>473</v>
      </c>
      <c r="M378" s="276">
        <v>1.36707</v>
      </c>
    </row>
    <row r="379" spans="1:13">
      <c r="A379" s="267">
        <v>371</v>
      </c>
      <c r="B379" s="276" t="s">
        <v>165</v>
      </c>
      <c r="C379" s="277">
        <v>189.65</v>
      </c>
      <c r="D379" s="278">
        <v>188.18333333333331</v>
      </c>
      <c r="E379" s="278">
        <v>185.36666666666662</v>
      </c>
      <c r="F379" s="278">
        <v>181.08333333333331</v>
      </c>
      <c r="G379" s="278">
        <v>178.26666666666662</v>
      </c>
      <c r="H379" s="278">
        <v>192.46666666666661</v>
      </c>
      <c r="I379" s="278">
        <v>195.28333333333327</v>
      </c>
      <c r="J379" s="278">
        <v>199.56666666666661</v>
      </c>
      <c r="K379" s="276">
        <v>191</v>
      </c>
      <c r="L379" s="276">
        <v>183.9</v>
      </c>
      <c r="M379" s="276">
        <v>87.200779999999995</v>
      </c>
    </row>
    <row r="380" spans="1:13">
      <c r="A380" s="267">
        <v>372</v>
      </c>
      <c r="B380" s="276" t="s">
        <v>492</v>
      </c>
      <c r="C380" s="277">
        <v>73.849999999999994</v>
      </c>
      <c r="D380" s="278">
        <v>74.333333333333329</v>
      </c>
      <c r="E380" s="278">
        <v>73.016666666666652</v>
      </c>
      <c r="F380" s="278">
        <v>72.183333333333323</v>
      </c>
      <c r="G380" s="278">
        <v>70.866666666666646</v>
      </c>
      <c r="H380" s="278">
        <v>75.166666666666657</v>
      </c>
      <c r="I380" s="278">
        <v>76.483333333333348</v>
      </c>
      <c r="J380" s="278">
        <v>77.316666666666663</v>
      </c>
      <c r="K380" s="276">
        <v>75.650000000000006</v>
      </c>
      <c r="L380" s="276">
        <v>73.5</v>
      </c>
      <c r="M380" s="276">
        <v>3.63497</v>
      </c>
    </row>
    <row r="381" spans="1:13">
      <c r="A381" s="267">
        <v>373</v>
      </c>
      <c r="B381" s="276" t="s">
        <v>276</v>
      </c>
      <c r="C381" s="277">
        <v>259.39999999999998</v>
      </c>
      <c r="D381" s="278">
        <v>258.46666666666664</v>
      </c>
      <c r="E381" s="278">
        <v>255.0333333333333</v>
      </c>
      <c r="F381" s="278">
        <v>250.66666666666666</v>
      </c>
      <c r="G381" s="278">
        <v>247.23333333333332</v>
      </c>
      <c r="H381" s="278">
        <v>262.83333333333326</v>
      </c>
      <c r="I381" s="278">
        <v>266.26666666666654</v>
      </c>
      <c r="J381" s="278">
        <v>270.63333333333327</v>
      </c>
      <c r="K381" s="276">
        <v>261.89999999999998</v>
      </c>
      <c r="L381" s="276">
        <v>254.1</v>
      </c>
      <c r="M381" s="276">
        <v>4.3757599999999996</v>
      </c>
    </row>
    <row r="382" spans="1:13">
      <c r="A382" s="267">
        <v>374</v>
      </c>
      <c r="B382" s="276" t="s">
        <v>493</v>
      </c>
      <c r="C382" s="277">
        <v>76.95</v>
      </c>
      <c r="D382" s="278">
        <v>76.86666666666666</v>
      </c>
      <c r="E382" s="278">
        <v>75.73333333333332</v>
      </c>
      <c r="F382" s="278">
        <v>74.516666666666666</v>
      </c>
      <c r="G382" s="278">
        <v>73.383333333333326</v>
      </c>
      <c r="H382" s="278">
        <v>78.083333333333314</v>
      </c>
      <c r="I382" s="278">
        <v>79.216666666666669</v>
      </c>
      <c r="J382" s="278">
        <v>80.433333333333309</v>
      </c>
      <c r="K382" s="276">
        <v>78</v>
      </c>
      <c r="L382" s="276">
        <v>75.650000000000006</v>
      </c>
      <c r="M382" s="276">
        <v>7.35107</v>
      </c>
    </row>
    <row r="383" spans="1:13">
      <c r="A383" s="267">
        <v>375</v>
      </c>
      <c r="B383" s="276" t="s">
        <v>486</v>
      </c>
      <c r="C383" s="277">
        <v>51.2</v>
      </c>
      <c r="D383" s="278">
        <v>51.699999999999996</v>
      </c>
      <c r="E383" s="278">
        <v>50.399999999999991</v>
      </c>
      <c r="F383" s="278">
        <v>49.599999999999994</v>
      </c>
      <c r="G383" s="278">
        <v>48.29999999999999</v>
      </c>
      <c r="H383" s="278">
        <v>52.499999999999993</v>
      </c>
      <c r="I383" s="278">
        <v>53.79999999999999</v>
      </c>
      <c r="J383" s="278">
        <v>54.599999999999994</v>
      </c>
      <c r="K383" s="276">
        <v>53</v>
      </c>
      <c r="L383" s="276">
        <v>50.9</v>
      </c>
      <c r="M383" s="276">
        <v>31.26069</v>
      </c>
    </row>
    <row r="384" spans="1:13">
      <c r="A384" s="267">
        <v>376</v>
      </c>
      <c r="B384" s="276" t="s">
        <v>166</v>
      </c>
      <c r="C384" s="277">
        <v>1279.75</v>
      </c>
      <c r="D384" s="278">
        <v>1287.55</v>
      </c>
      <c r="E384" s="278">
        <v>1258.3</v>
      </c>
      <c r="F384" s="278">
        <v>1236.8499999999999</v>
      </c>
      <c r="G384" s="278">
        <v>1207.5999999999999</v>
      </c>
      <c r="H384" s="278">
        <v>1309</v>
      </c>
      <c r="I384" s="278">
        <v>1338.25</v>
      </c>
      <c r="J384" s="278">
        <v>1359.7</v>
      </c>
      <c r="K384" s="276">
        <v>1316.8</v>
      </c>
      <c r="L384" s="276">
        <v>1266.0999999999999</v>
      </c>
      <c r="M384" s="276">
        <v>17.170999999999999</v>
      </c>
    </row>
    <row r="385" spans="1:13">
      <c r="A385" s="267">
        <v>377</v>
      </c>
      <c r="B385" s="276" t="s">
        <v>278</v>
      </c>
      <c r="C385" s="277">
        <v>400.1</v>
      </c>
      <c r="D385" s="278">
        <v>401.35000000000008</v>
      </c>
      <c r="E385" s="278">
        <v>394.40000000000015</v>
      </c>
      <c r="F385" s="278">
        <v>388.70000000000005</v>
      </c>
      <c r="G385" s="278">
        <v>381.75000000000011</v>
      </c>
      <c r="H385" s="278">
        <v>407.05000000000018</v>
      </c>
      <c r="I385" s="278">
        <v>414.00000000000011</v>
      </c>
      <c r="J385" s="278">
        <v>419.70000000000022</v>
      </c>
      <c r="K385" s="276">
        <v>408.3</v>
      </c>
      <c r="L385" s="276">
        <v>395.65</v>
      </c>
      <c r="M385" s="276">
        <v>0.55274000000000001</v>
      </c>
    </row>
    <row r="386" spans="1:13">
      <c r="A386" s="267">
        <v>378</v>
      </c>
      <c r="B386" s="276" t="s">
        <v>496</v>
      </c>
      <c r="C386" s="277">
        <v>462.7</v>
      </c>
      <c r="D386" s="278">
        <v>458.76666666666671</v>
      </c>
      <c r="E386" s="278">
        <v>447.53333333333342</v>
      </c>
      <c r="F386" s="278">
        <v>432.36666666666673</v>
      </c>
      <c r="G386" s="278">
        <v>421.13333333333344</v>
      </c>
      <c r="H386" s="278">
        <v>473.93333333333339</v>
      </c>
      <c r="I386" s="278">
        <v>485.16666666666663</v>
      </c>
      <c r="J386" s="278">
        <v>500.33333333333337</v>
      </c>
      <c r="K386" s="276">
        <v>470</v>
      </c>
      <c r="L386" s="276">
        <v>443.6</v>
      </c>
      <c r="M386" s="276">
        <v>2.9983399999999998</v>
      </c>
    </row>
    <row r="387" spans="1:13">
      <c r="A387" s="267">
        <v>379</v>
      </c>
      <c r="B387" s="276" t="s">
        <v>498</v>
      </c>
      <c r="C387" s="277">
        <v>102</v>
      </c>
      <c r="D387" s="278">
        <v>101.91666666666667</v>
      </c>
      <c r="E387" s="278">
        <v>100.63333333333334</v>
      </c>
      <c r="F387" s="278">
        <v>99.266666666666666</v>
      </c>
      <c r="G387" s="278">
        <v>97.983333333333334</v>
      </c>
      <c r="H387" s="278">
        <v>103.28333333333335</v>
      </c>
      <c r="I387" s="278">
        <v>104.56666666666668</v>
      </c>
      <c r="J387" s="278">
        <v>105.93333333333335</v>
      </c>
      <c r="K387" s="276">
        <v>103.2</v>
      </c>
      <c r="L387" s="276">
        <v>100.55</v>
      </c>
      <c r="M387" s="276">
        <v>6.65421</v>
      </c>
    </row>
    <row r="388" spans="1:13">
      <c r="A388" s="267">
        <v>380</v>
      </c>
      <c r="B388" s="276" t="s">
        <v>279</v>
      </c>
      <c r="C388" s="277">
        <v>451.45</v>
      </c>
      <c r="D388" s="278">
        <v>450.98333333333335</v>
      </c>
      <c r="E388" s="278">
        <v>447.4666666666667</v>
      </c>
      <c r="F388" s="278">
        <v>443.48333333333335</v>
      </c>
      <c r="G388" s="278">
        <v>439.9666666666667</v>
      </c>
      <c r="H388" s="278">
        <v>454.9666666666667</v>
      </c>
      <c r="I388" s="278">
        <v>458.48333333333335</v>
      </c>
      <c r="J388" s="278">
        <v>462.4666666666667</v>
      </c>
      <c r="K388" s="276">
        <v>454.5</v>
      </c>
      <c r="L388" s="276">
        <v>447</v>
      </c>
      <c r="M388" s="276">
        <v>0.88697000000000004</v>
      </c>
    </row>
    <row r="389" spans="1:13">
      <c r="A389" s="267">
        <v>381</v>
      </c>
      <c r="B389" s="276" t="s">
        <v>499</v>
      </c>
      <c r="C389" s="277">
        <v>239.05</v>
      </c>
      <c r="D389" s="278">
        <v>241.35</v>
      </c>
      <c r="E389" s="278">
        <v>236.2</v>
      </c>
      <c r="F389" s="278">
        <v>233.35</v>
      </c>
      <c r="G389" s="278">
        <v>228.2</v>
      </c>
      <c r="H389" s="278">
        <v>244.2</v>
      </c>
      <c r="I389" s="278">
        <v>249.35000000000002</v>
      </c>
      <c r="J389" s="278">
        <v>252.2</v>
      </c>
      <c r="K389" s="276">
        <v>246.5</v>
      </c>
      <c r="L389" s="276">
        <v>238.5</v>
      </c>
      <c r="M389" s="276">
        <v>3.0081199999999999</v>
      </c>
    </row>
    <row r="390" spans="1:13">
      <c r="A390" s="267">
        <v>382</v>
      </c>
      <c r="B390" s="276" t="s">
        <v>167</v>
      </c>
      <c r="C390" s="277">
        <v>845.8</v>
      </c>
      <c r="D390" s="278">
        <v>843.93333333333339</v>
      </c>
      <c r="E390" s="278">
        <v>837.86666666666679</v>
      </c>
      <c r="F390" s="278">
        <v>829.93333333333339</v>
      </c>
      <c r="G390" s="278">
        <v>823.86666666666679</v>
      </c>
      <c r="H390" s="278">
        <v>851.86666666666679</v>
      </c>
      <c r="I390" s="278">
        <v>857.93333333333339</v>
      </c>
      <c r="J390" s="278">
        <v>865.86666666666679</v>
      </c>
      <c r="K390" s="276">
        <v>850</v>
      </c>
      <c r="L390" s="276">
        <v>836</v>
      </c>
      <c r="M390" s="276">
        <v>4.5249100000000002</v>
      </c>
    </row>
    <row r="391" spans="1:13">
      <c r="A391" s="267">
        <v>383</v>
      </c>
      <c r="B391" s="276" t="s">
        <v>501</v>
      </c>
      <c r="C391" s="277">
        <v>1283.55</v>
      </c>
      <c r="D391" s="278">
        <v>1271.7</v>
      </c>
      <c r="E391" s="278">
        <v>1248.4000000000001</v>
      </c>
      <c r="F391" s="278">
        <v>1213.25</v>
      </c>
      <c r="G391" s="278">
        <v>1189.95</v>
      </c>
      <c r="H391" s="278">
        <v>1306.8500000000001</v>
      </c>
      <c r="I391" s="278">
        <v>1330.1499999999999</v>
      </c>
      <c r="J391" s="278">
        <v>1365.3000000000002</v>
      </c>
      <c r="K391" s="276">
        <v>1295</v>
      </c>
      <c r="L391" s="276">
        <v>1236.55</v>
      </c>
      <c r="M391" s="276">
        <v>0.18687999999999999</v>
      </c>
    </row>
    <row r="392" spans="1:13">
      <c r="A392" s="267">
        <v>384</v>
      </c>
      <c r="B392" s="276" t="s">
        <v>502</v>
      </c>
      <c r="C392" s="277">
        <v>281.45</v>
      </c>
      <c r="D392" s="278">
        <v>281.68333333333334</v>
      </c>
      <c r="E392" s="278">
        <v>277.61666666666667</v>
      </c>
      <c r="F392" s="278">
        <v>273.78333333333336</v>
      </c>
      <c r="G392" s="278">
        <v>269.7166666666667</v>
      </c>
      <c r="H392" s="278">
        <v>285.51666666666665</v>
      </c>
      <c r="I392" s="278">
        <v>289.58333333333337</v>
      </c>
      <c r="J392" s="278">
        <v>293.41666666666663</v>
      </c>
      <c r="K392" s="276">
        <v>285.75</v>
      </c>
      <c r="L392" s="276">
        <v>277.85000000000002</v>
      </c>
      <c r="M392" s="276">
        <v>7.9586899999999998</v>
      </c>
    </row>
    <row r="393" spans="1:13">
      <c r="A393" s="267">
        <v>385</v>
      </c>
      <c r="B393" s="276" t="s">
        <v>168</v>
      </c>
      <c r="C393" s="277">
        <v>205.65</v>
      </c>
      <c r="D393" s="278">
        <v>206.70000000000002</v>
      </c>
      <c r="E393" s="278">
        <v>199.70000000000005</v>
      </c>
      <c r="F393" s="278">
        <v>193.75000000000003</v>
      </c>
      <c r="G393" s="278">
        <v>186.75000000000006</v>
      </c>
      <c r="H393" s="278">
        <v>212.65000000000003</v>
      </c>
      <c r="I393" s="278">
        <v>219.64999999999998</v>
      </c>
      <c r="J393" s="278">
        <v>225.60000000000002</v>
      </c>
      <c r="K393" s="276">
        <v>213.7</v>
      </c>
      <c r="L393" s="276">
        <v>200.75</v>
      </c>
      <c r="M393" s="276">
        <v>295.36878999999999</v>
      </c>
    </row>
    <row r="394" spans="1:13">
      <c r="A394" s="267">
        <v>386</v>
      </c>
      <c r="B394" s="276" t="s">
        <v>500</v>
      </c>
      <c r="C394" s="277">
        <v>44.9</v>
      </c>
      <c r="D394" s="278">
        <v>44.983333333333327</v>
      </c>
      <c r="E394" s="278">
        <v>44.516666666666652</v>
      </c>
      <c r="F394" s="278">
        <v>44.133333333333326</v>
      </c>
      <c r="G394" s="278">
        <v>43.66666666666665</v>
      </c>
      <c r="H394" s="278">
        <v>45.366666666666653</v>
      </c>
      <c r="I394" s="278">
        <v>45.833333333333336</v>
      </c>
      <c r="J394" s="278">
        <v>46.216666666666654</v>
      </c>
      <c r="K394" s="276">
        <v>45.45</v>
      </c>
      <c r="L394" s="276">
        <v>44.6</v>
      </c>
      <c r="M394" s="276">
        <v>16.996770000000001</v>
      </c>
    </row>
    <row r="395" spans="1:13">
      <c r="A395" s="267">
        <v>387</v>
      </c>
      <c r="B395" s="276" t="s">
        <v>169</v>
      </c>
      <c r="C395" s="277">
        <v>116.5</v>
      </c>
      <c r="D395" s="278">
        <v>115.10000000000001</v>
      </c>
      <c r="E395" s="278">
        <v>113.30000000000001</v>
      </c>
      <c r="F395" s="278">
        <v>110.10000000000001</v>
      </c>
      <c r="G395" s="278">
        <v>108.30000000000001</v>
      </c>
      <c r="H395" s="278">
        <v>118.30000000000001</v>
      </c>
      <c r="I395" s="278">
        <v>120.1</v>
      </c>
      <c r="J395" s="278">
        <v>123.30000000000001</v>
      </c>
      <c r="K395" s="276">
        <v>116.9</v>
      </c>
      <c r="L395" s="276">
        <v>111.9</v>
      </c>
      <c r="M395" s="276">
        <v>138.20025999999999</v>
      </c>
    </row>
    <row r="396" spans="1:13">
      <c r="A396" s="267">
        <v>388</v>
      </c>
      <c r="B396" s="276" t="s">
        <v>503</v>
      </c>
      <c r="C396" s="277">
        <v>126.2</v>
      </c>
      <c r="D396" s="278">
        <v>125.98333333333333</v>
      </c>
      <c r="E396" s="278">
        <v>123.66666666666666</v>
      </c>
      <c r="F396" s="278">
        <v>121.13333333333333</v>
      </c>
      <c r="G396" s="278">
        <v>118.81666666666665</v>
      </c>
      <c r="H396" s="278">
        <v>128.51666666666665</v>
      </c>
      <c r="I396" s="278">
        <v>130.83333333333337</v>
      </c>
      <c r="J396" s="278">
        <v>133.36666666666667</v>
      </c>
      <c r="K396" s="276">
        <v>128.30000000000001</v>
      </c>
      <c r="L396" s="276">
        <v>123.45</v>
      </c>
      <c r="M396" s="276">
        <v>2.6454599999999999</v>
      </c>
    </row>
    <row r="397" spans="1:13">
      <c r="A397" s="267">
        <v>389</v>
      </c>
      <c r="B397" s="276" t="s">
        <v>504</v>
      </c>
      <c r="C397" s="277">
        <v>692.8</v>
      </c>
      <c r="D397" s="278">
        <v>690.41666666666663</v>
      </c>
      <c r="E397" s="278">
        <v>682.43333333333328</v>
      </c>
      <c r="F397" s="278">
        <v>672.06666666666661</v>
      </c>
      <c r="G397" s="278">
        <v>664.08333333333326</v>
      </c>
      <c r="H397" s="278">
        <v>700.7833333333333</v>
      </c>
      <c r="I397" s="278">
        <v>708.76666666666665</v>
      </c>
      <c r="J397" s="278">
        <v>719.13333333333333</v>
      </c>
      <c r="K397" s="276">
        <v>698.4</v>
      </c>
      <c r="L397" s="276">
        <v>680.05</v>
      </c>
      <c r="M397" s="276">
        <v>1.0070600000000001</v>
      </c>
    </row>
    <row r="398" spans="1:13">
      <c r="A398" s="267">
        <v>390</v>
      </c>
      <c r="B398" s="276" t="s">
        <v>170</v>
      </c>
      <c r="C398" s="277">
        <v>1997.2</v>
      </c>
      <c r="D398" s="278">
        <v>2023.4333333333332</v>
      </c>
      <c r="E398" s="278">
        <v>1951.8666666666663</v>
      </c>
      <c r="F398" s="278">
        <v>1906.5333333333331</v>
      </c>
      <c r="G398" s="278">
        <v>1834.9666666666662</v>
      </c>
      <c r="H398" s="278">
        <v>2068.7666666666664</v>
      </c>
      <c r="I398" s="278">
        <v>2140.3333333333335</v>
      </c>
      <c r="J398" s="278">
        <v>2185.6666666666665</v>
      </c>
      <c r="K398" s="276">
        <v>2095</v>
      </c>
      <c r="L398" s="276">
        <v>1978.1</v>
      </c>
      <c r="M398" s="276">
        <v>261.78476999999998</v>
      </c>
    </row>
    <row r="399" spans="1:13">
      <c r="A399" s="267">
        <v>391</v>
      </c>
      <c r="B399" s="276" t="s">
        <v>519</v>
      </c>
      <c r="C399" s="277">
        <v>9.75</v>
      </c>
      <c r="D399" s="278">
        <v>9.7999999999999989</v>
      </c>
      <c r="E399" s="278">
        <v>9.6499999999999986</v>
      </c>
      <c r="F399" s="278">
        <v>9.5499999999999989</v>
      </c>
      <c r="G399" s="278">
        <v>9.3999999999999986</v>
      </c>
      <c r="H399" s="278">
        <v>9.8999999999999986</v>
      </c>
      <c r="I399" s="278">
        <v>10.050000000000001</v>
      </c>
      <c r="J399" s="278">
        <v>10.149999999999999</v>
      </c>
      <c r="K399" s="276">
        <v>9.9499999999999993</v>
      </c>
      <c r="L399" s="276">
        <v>9.6999999999999993</v>
      </c>
      <c r="M399" s="276">
        <v>4.7498399999999998</v>
      </c>
    </row>
    <row r="400" spans="1:13">
      <c r="A400" s="267">
        <v>392</v>
      </c>
      <c r="B400" s="276" t="s">
        <v>508</v>
      </c>
      <c r="C400" s="277">
        <v>215.75</v>
      </c>
      <c r="D400" s="278">
        <v>216.2833333333333</v>
      </c>
      <c r="E400" s="278">
        <v>210.6666666666666</v>
      </c>
      <c r="F400" s="278">
        <v>205.58333333333329</v>
      </c>
      <c r="G400" s="278">
        <v>199.96666666666658</v>
      </c>
      <c r="H400" s="278">
        <v>221.36666666666662</v>
      </c>
      <c r="I400" s="278">
        <v>226.98333333333329</v>
      </c>
      <c r="J400" s="278">
        <v>232.06666666666663</v>
      </c>
      <c r="K400" s="276">
        <v>221.9</v>
      </c>
      <c r="L400" s="276">
        <v>211.2</v>
      </c>
      <c r="M400" s="276">
        <v>3.6992400000000001</v>
      </c>
    </row>
    <row r="401" spans="1:13">
      <c r="A401" s="267">
        <v>393</v>
      </c>
      <c r="B401" s="276" t="s">
        <v>495</v>
      </c>
      <c r="C401" s="277">
        <v>248.05</v>
      </c>
      <c r="D401" s="278">
        <v>245.5</v>
      </c>
      <c r="E401" s="278">
        <v>242.1</v>
      </c>
      <c r="F401" s="278">
        <v>236.15</v>
      </c>
      <c r="G401" s="278">
        <v>232.75</v>
      </c>
      <c r="H401" s="278">
        <v>251.45</v>
      </c>
      <c r="I401" s="278">
        <v>254.84999999999997</v>
      </c>
      <c r="J401" s="278">
        <v>260.79999999999995</v>
      </c>
      <c r="K401" s="276">
        <v>248.9</v>
      </c>
      <c r="L401" s="276">
        <v>239.55</v>
      </c>
      <c r="M401" s="276">
        <v>5.1319600000000003</v>
      </c>
    </row>
    <row r="402" spans="1:13">
      <c r="A402" s="267">
        <v>394</v>
      </c>
      <c r="B402" s="276" t="s">
        <v>512</v>
      </c>
      <c r="C402" s="277">
        <v>46.7</v>
      </c>
      <c r="D402" s="278">
        <v>46.9</v>
      </c>
      <c r="E402" s="278">
        <v>46</v>
      </c>
      <c r="F402" s="278">
        <v>45.300000000000004</v>
      </c>
      <c r="G402" s="278">
        <v>44.400000000000006</v>
      </c>
      <c r="H402" s="278">
        <v>47.599999999999994</v>
      </c>
      <c r="I402" s="278">
        <v>48.499999999999986</v>
      </c>
      <c r="J402" s="278">
        <v>49.199999999999989</v>
      </c>
      <c r="K402" s="276">
        <v>47.8</v>
      </c>
      <c r="L402" s="276">
        <v>46.2</v>
      </c>
      <c r="M402" s="276">
        <v>1.9355500000000001</v>
      </c>
    </row>
    <row r="403" spans="1:13">
      <c r="A403" s="267">
        <v>395</v>
      </c>
      <c r="B403" s="276" t="s">
        <v>171</v>
      </c>
      <c r="C403" s="277">
        <v>39.6</v>
      </c>
      <c r="D403" s="278">
        <v>39.166666666666664</v>
      </c>
      <c r="E403" s="278">
        <v>38.43333333333333</v>
      </c>
      <c r="F403" s="278">
        <v>37.266666666666666</v>
      </c>
      <c r="G403" s="278">
        <v>36.533333333333331</v>
      </c>
      <c r="H403" s="278">
        <v>40.333333333333329</v>
      </c>
      <c r="I403" s="278">
        <v>41.066666666666663</v>
      </c>
      <c r="J403" s="278">
        <v>42.233333333333327</v>
      </c>
      <c r="K403" s="276">
        <v>39.9</v>
      </c>
      <c r="L403" s="276">
        <v>38</v>
      </c>
      <c r="M403" s="276">
        <v>476.15634999999997</v>
      </c>
    </row>
    <row r="404" spans="1:13">
      <c r="A404" s="267">
        <v>396</v>
      </c>
      <c r="B404" s="276" t="s">
        <v>513</v>
      </c>
      <c r="C404" s="277">
        <v>8005.6</v>
      </c>
      <c r="D404" s="278">
        <v>8059.166666666667</v>
      </c>
      <c r="E404" s="278">
        <v>7936.4333333333343</v>
      </c>
      <c r="F404" s="278">
        <v>7867.2666666666673</v>
      </c>
      <c r="G404" s="278">
        <v>7744.5333333333347</v>
      </c>
      <c r="H404" s="278">
        <v>8128.3333333333339</v>
      </c>
      <c r="I404" s="278">
        <v>8251.0666666666657</v>
      </c>
      <c r="J404" s="278">
        <v>8320.2333333333336</v>
      </c>
      <c r="K404" s="276">
        <v>8181.9</v>
      </c>
      <c r="L404" s="276">
        <v>7990</v>
      </c>
      <c r="M404" s="276">
        <v>0.12422999999999999</v>
      </c>
    </row>
    <row r="405" spans="1:13">
      <c r="A405" s="267">
        <v>397</v>
      </c>
      <c r="B405" s="276" t="s">
        <v>3523</v>
      </c>
      <c r="C405" s="277">
        <v>805.75</v>
      </c>
      <c r="D405" s="278">
        <v>816.2833333333333</v>
      </c>
      <c r="E405" s="278">
        <v>790.56666666666661</v>
      </c>
      <c r="F405" s="278">
        <v>775.38333333333333</v>
      </c>
      <c r="G405" s="278">
        <v>749.66666666666663</v>
      </c>
      <c r="H405" s="278">
        <v>831.46666666666658</v>
      </c>
      <c r="I405" s="278">
        <v>857.18333333333328</v>
      </c>
      <c r="J405" s="278">
        <v>872.36666666666656</v>
      </c>
      <c r="K405" s="276">
        <v>842</v>
      </c>
      <c r="L405" s="276">
        <v>801.1</v>
      </c>
      <c r="M405" s="276">
        <v>29.26323</v>
      </c>
    </row>
    <row r="406" spans="1:13">
      <c r="A406" s="267">
        <v>398</v>
      </c>
      <c r="B406" s="276" t="s">
        <v>280</v>
      </c>
      <c r="C406" s="277">
        <v>839.55</v>
      </c>
      <c r="D406" s="278">
        <v>839.38333333333333</v>
      </c>
      <c r="E406" s="278">
        <v>831.76666666666665</v>
      </c>
      <c r="F406" s="278">
        <v>823.98333333333335</v>
      </c>
      <c r="G406" s="278">
        <v>816.36666666666667</v>
      </c>
      <c r="H406" s="278">
        <v>847.16666666666663</v>
      </c>
      <c r="I406" s="278">
        <v>854.78333333333319</v>
      </c>
      <c r="J406" s="278">
        <v>862.56666666666661</v>
      </c>
      <c r="K406" s="276">
        <v>847</v>
      </c>
      <c r="L406" s="276">
        <v>831.6</v>
      </c>
      <c r="M406" s="276">
        <v>18.229299999999999</v>
      </c>
    </row>
    <row r="407" spans="1:13">
      <c r="A407" s="267">
        <v>399</v>
      </c>
      <c r="B407" s="276" t="s">
        <v>172</v>
      </c>
      <c r="C407" s="277">
        <v>234.2</v>
      </c>
      <c r="D407" s="278">
        <v>233.76666666666665</v>
      </c>
      <c r="E407" s="278">
        <v>228.18333333333331</v>
      </c>
      <c r="F407" s="278">
        <v>222.16666666666666</v>
      </c>
      <c r="G407" s="278">
        <v>216.58333333333331</v>
      </c>
      <c r="H407" s="278">
        <v>239.7833333333333</v>
      </c>
      <c r="I407" s="278">
        <v>245.36666666666667</v>
      </c>
      <c r="J407" s="278">
        <v>251.3833333333333</v>
      </c>
      <c r="K407" s="276">
        <v>239.35</v>
      </c>
      <c r="L407" s="276">
        <v>227.75</v>
      </c>
      <c r="M407" s="276">
        <v>1070.9486099999999</v>
      </c>
    </row>
    <row r="408" spans="1:13">
      <c r="A408" s="267">
        <v>400</v>
      </c>
      <c r="B408" s="276" t="s">
        <v>514</v>
      </c>
      <c r="C408" s="277">
        <v>3757.35</v>
      </c>
      <c r="D408" s="278">
        <v>3759.8000000000006</v>
      </c>
      <c r="E408" s="278">
        <v>3694.6000000000013</v>
      </c>
      <c r="F408" s="278">
        <v>3631.8500000000008</v>
      </c>
      <c r="G408" s="278">
        <v>3566.6500000000015</v>
      </c>
      <c r="H408" s="278">
        <v>3822.5500000000011</v>
      </c>
      <c r="I408" s="278">
        <v>3887.7500000000009</v>
      </c>
      <c r="J408" s="278">
        <v>3950.5000000000009</v>
      </c>
      <c r="K408" s="276">
        <v>3825</v>
      </c>
      <c r="L408" s="276">
        <v>3697.05</v>
      </c>
      <c r="M408" s="276">
        <v>0.17598</v>
      </c>
    </row>
    <row r="409" spans="1:13">
      <c r="A409" s="267">
        <v>401</v>
      </c>
      <c r="B409" s="276" t="s">
        <v>2402</v>
      </c>
      <c r="C409" s="277">
        <v>71.599999999999994</v>
      </c>
      <c r="D409" s="278">
        <v>71.433333333333323</v>
      </c>
      <c r="E409" s="278">
        <v>70.816666666666649</v>
      </c>
      <c r="F409" s="278">
        <v>70.033333333333331</v>
      </c>
      <c r="G409" s="278">
        <v>69.416666666666657</v>
      </c>
      <c r="H409" s="278">
        <v>72.21666666666664</v>
      </c>
      <c r="I409" s="278">
        <v>72.833333333333314</v>
      </c>
      <c r="J409" s="278">
        <v>73.616666666666632</v>
      </c>
      <c r="K409" s="276">
        <v>72.05</v>
      </c>
      <c r="L409" s="276">
        <v>70.650000000000006</v>
      </c>
      <c r="M409" s="276">
        <v>0.88234000000000001</v>
      </c>
    </row>
    <row r="410" spans="1:13">
      <c r="A410" s="267">
        <v>402</v>
      </c>
      <c r="B410" s="276" t="s">
        <v>2404</v>
      </c>
      <c r="C410" s="277">
        <v>52.15</v>
      </c>
      <c r="D410" s="278">
        <v>52.43333333333333</v>
      </c>
      <c r="E410" s="278">
        <v>51.566666666666663</v>
      </c>
      <c r="F410" s="278">
        <v>50.983333333333334</v>
      </c>
      <c r="G410" s="278">
        <v>50.116666666666667</v>
      </c>
      <c r="H410" s="278">
        <v>53.016666666666659</v>
      </c>
      <c r="I410" s="278">
        <v>53.883333333333319</v>
      </c>
      <c r="J410" s="278">
        <v>54.466666666666654</v>
      </c>
      <c r="K410" s="276">
        <v>53.3</v>
      </c>
      <c r="L410" s="276">
        <v>51.85</v>
      </c>
      <c r="M410" s="276">
        <v>11.55907</v>
      </c>
    </row>
    <row r="411" spans="1:13">
      <c r="A411" s="267">
        <v>403</v>
      </c>
      <c r="B411" s="276" t="s">
        <v>2412</v>
      </c>
      <c r="C411" s="277">
        <v>149.5</v>
      </c>
      <c r="D411" s="278">
        <v>148.45000000000002</v>
      </c>
      <c r="E411" s="278">
        <v>147.05000000000004</v>
      </c>
      <c r="F411" s="278">
        <v>144.60000000000002</v>
      </c>
      <c r="G411" s="278">
        <v>143.20000000000005</v>
      </c>
      <c r="H411" s="278">
        <v>150.90000000000003</v>
      </c>
      <c r="I411" s="278">
        <v>152.30000000000001</v>
      </c>
      <c r="J411" s="278">
        <v>154.75000000000003</v>
      </c>
      <c r="K411" s="276">
        <v>149.85</v>
      </c>
      <c r="L411" s="276">
        <v>146</v>
      </c>
      <c r="M411" s="276">
        <v>5.1599599999999999</v>
      </c>
    </row>
    <row r="412" spans="1:13">
      <c r="A412" s="267">
        <v>404</v>
      </c>
      <c r="B412" s="276" t="s">
        <v>516</v>
      </c>
      <c r="C412" s="277">
        <v>1329.85</v>
      </c>
      <c r="D412" s="278">
        <v>1317.55</v>
      </c>
      <c r="E412" s="278">
        <v>1297.5</v>
      </c>
      <c r="F412" s="278">
        <v>1265.1500000000001</v>
      </c>
      <c r="G412" s="278">
        <v>1245.1000000000001</v>
      </c>
      <c r="H412" s="278">
        <v>1349.8999999999999</v>
      </c>
      <c r="I412" s="278">
        <v>1369.9499999999996</v>
      </c>
      <c r="J412" s="278">
        <v>1402.2999999999997</v>
      </c>
      <c r="K412" s="276">
        <v>1337.6</v>
      </c>
      <c r="L412" s="276">
        <v>1285.2</v>
      </c>
      <c r="M412" s="276">
        <v>0.15828999999999999</v>
      </c>
    </row>
    <row r="413" spans="1:13">
      <c r="A413" s="267">
        <v>405</v>
      </c>
      <c r="B413" s="276" t="s">
        <v>518</v>
      </c>
      <c r="C413" s="277">
        <v>182.2</v>
      </c>
      <c r="D413" s="278">
        <v>183.46666666666667</v>
      </c>
      <c r="E413" s="278">
        <v>179.93333333333334</v>
      </c>
      <c r="F413" s="278">
        <v>177.66666666666666</v>
      </c>
      <c r="G413" s="278">
        <v>174.13333333333333</v>
      </c>
      <c r="H413" s="278">
        <v>185.73333333333335</v>
      </c>
      <c r="I413" s="278">
        <v>189.26666666666671</v>
      </c>
      <c r="J413" s="278">
        <v>191.53333333333336</v>
      </c>
      <c r="K413" s="276">
        <v>187</v>
      </c>
      <c r="L413" s="276">
        <v>181.2</v>
      </c>
      <c r="M413" s="276">
        <v>1.08918</v>
      </c>
    </row>
    <row r="414" spans="1:13">
      <c r="A414" s="267">
        <v>406</v>
      </c>
      <c r="B414" s="276" t="s">
        <v>173</v>
      </c>
      <c r="C414" s="277">
        <v>22867.55</v>
      </c>
      <c r="D414" s="278">
        <v>22809.183333333334</v>
      </c>
      <c r="E414" s="278">
        <v>22488.366666666669</v>
      </c>
      <c r="F414" s="278">
        <v>22109.183333333334</v>
      </c>
      <c r="G414" s="278">
        <v>21788.366666666669</v>
      </c>
      <c r="H414" s="278">
        <v>23188.366666666669</v>
      </c>
      <c r="I414" s="278">
        <v>23509.183333333334</v>
      </c>
      <c r="J414" s="278">
        <v>23888.366666666669</v>
      </c>
      <c r="K414" s="276">
        <v>23130</v>
      </c>
      <c r="L414" s="276">
        <v>22430</v>
      </c>
      <c r="M414" s="276">
        <v>0.82845000000000002</v>
      </c>
    </row>
    <row r="415" spans="1:13">
      <c r="A415" s="267">
        <v>407</v>
      </c>
      <c r="B415" s="276" t="s">
        <v>520</v>
      </c>
      <c r="C415" s="277">
        <v>901.95</v>
      </c>
      <c r="D415" s="278">
        <v>902.73333333333323</v>
      </c>
      <c r="E415" s="278">
        <v>883.01666666666642</v>
      </c>
      <c r="F415" s="278">
        <v>864.08333333333314</v>
      </c>
      <c r="G415" s="278">
        <v>844.36666666666633</v>
      </c>
      <c r="H415" s="278">
        <v>921.66666666666652</v>
      </c>
      <c r="I415" s="278">
        <v>941.38333333333344</v>
      </c>
      <c r="J415" s="278">
        <v>960.31666666666661</v>
      </c>
      <c r="K415" s="276">
        <v>922.45</v>
      </c>
      <c r="L415" s="276">
        <v>883.8</v>
      </c>
      <c r="M415" s="276">
        <v>0.17244999999999999</v>
      </c>
    </row>
    <row r="416" spans="1:13">
      <c r="A416" s="267">
        <v>408</v>
      </c>
      <c r="B416" s="276" t="s">
        <v>174</v>
      </c>
      <c r="C416" s="277">
        <v>1370</v>
      </c>
      <c r="D416" s="278">
        <v>1369.0333333333335</v>
      </c>
      <c r="E416" s="278">
        <v>1354.2166666666672</v>
      </c>
      <c r="F416" s="278">
        <v>1338.4333333333336</v>
      </c>
      <c r="G416" s="278">
        <v>1323.6166666666672</v>
      </c>
      <c r="H416" s="278">
        <v>1384.8166666666671</v>
      </c>
      <c r="I416" s="278">
        <v>1399.6333333333332</v>
      </c>
      <c r="J416" s="278">
        <v>1415.416666666667</v>
      </c>
      <c r="K416" s="276">
        <v>1383.85</v>
      </c>
      <c r="L416" s="276">
        <v>1353.25</v>
      </c>
      <c r="M416" s="276">
        <v>3.8656799999999998</v>
      </c>
    </row>
    <row r="417" spans="1:13">
      <c r="A417" s="267">
        <v>409</v>
      </c>
      <c r="B417" s="276" t="s">
        <v>515</v>
      </c>
      <c r="C417" s="277">
        <v>374.55</v>
      </c>
      <c r="D417" s="278">
        <v>377.16666666666669</v>
      </c>
      <c r="E417" s="278">
        <v>370.38333333333338</v>
      </c>
      <c r="F417" s="278">
        <v>366.2166666666667</v>
      </c>
      <c r="G417" s="278">
        <v>359.43333333333339</v>
      </c>
      <c r="H417" s="278">
        <v>381.33333333333337</v>
      </c>
      <c r="I417" s="278">
        <v>388.11666666666667</v>
      </c>
      <c r="J417" s="278">
        <v>392.28333333333336</v>
      </c>
      <c r="K417" s="276">
        <v>383.95</v>
      </c>
      <c r="L417" s="276">
        <v>373</v>
      </c>
      <c r="M417" s="276">
        <v>0.46589000000000003</v>
      </c>
    </row>
    <row r="418" spans="1:13">
      <c r="A418" s="267">
        <v>410</v>
      </c>
      <c r="B418" s="276" t="s">
        <v>510</v>
      </c>
      <c r="C418" s="277">
        <v>22.1</v>
      </c>
      <c r="D418" s="278">
        <v>22.166666666666668</v>
      </c>
      <c r="E418" s="278">
        <v>21.833333333333336</v>
      </c>
      <c r="F418" s="278">
        <v>21.566666666666666</v>
      </c>
      <c r="G418" s="278">
        <v>21.233333333333334</v>
      </c>
      <c r="H418" s="278">
        <v>22.433333333333337</v>
      </c>
      <c r="I418" s="278">
        <v>22.766666666666673</v>
      </c>
      <c r="J418" s="278">
        <v>23.033333333333339</v>
      </c>
      <c r="K418" s="276">
        <v>22.5</v>
      </c>
      <c r="L418" s="276">
        <v>21.9</v>
      </c>
      <c r="M418" s="276">
        <v>12.965780000000001</v>
      </c>
    </row>
    <row r="419" spans="1:13">
      <c r="A419" s="267">
        <v>411</v>
      </c>
      <c r="B419" s="276" t="s">
        <v>511</v>
      </c>
      <c r="C419" s="277">
        <v>1495.75</v>
      </c>
      <c r="D419" s="278">
        <v>1500.95</v>
      </c>
      <c r="E419" s="278">
        <v>1477.9</v>
      </c>
      <c r="F419" s="278">
        <v>1460.05</v>
      </c>
      <c r="G419" s="278">
        <v>1437</v>
      </c>
      <c r="H419" s="278">
        <v>1518.8000000000002</v>
      </c>
      <c r="I419" s="278">
        <v>1541.85</v>
      </c>
      <c r="J419" s="278">
        <v>1559.7000000000003</v>
      </c>
      <c r="K419" s="276">
        <v>1524</v>
      </c>
      <c r="L419" s="276">
        <v>1483.1</v>
      </c>
      <c r="M419" s="276">
        <v>2.0487000000000002</v>
      </c>
    </row>
    <row r="420" spans="1:13">
      <c r="A420" s="267">
        <v>412</v>
      </c>
      <c r="B420" s="276" t="s">
        <v>521</v>
      </c>
      <c r="C420" s="277">
        <v>290.45</v>
      </c>
      <c r="D420" s="278">
        <v>291.24999999999994</v>
      </c>
      <c r="E420" s="278">
        <v>286.34999999999991</v>
      </c>
      <c r="F420" s="278">
        <v>282.24999999999994</v>
      </c>
      <c r="G420" s="278">
        <v>277.34999999999991</v>
      </c>
      <c r="H420" s="278">
        <v>295.34999999999991</v>
      </c>
      <c r="I420" s="278">
        <v>300.24999999999989</v>
      </c>
      <c r="J420" s="278">
        <v>304.34999999999991</v>
      </c>
      <c r="K420" s="276">
        <v>296.14999999999998</v>
      </c>
      <c r="L420" s="276">
        <v>287.14999999999998</v>
      </c>
      <c r="M420" s="276">
        <v>1.3718399999999999</v>
      </c>
    </row>
    <row r="421" spans="1:13">
      <c r="A421" s="267">
        <v>413</v>
      </c>
      <c r="B421" s="276" t="s">
        <v>522</v>
      </c>
      <c r="C421" s="277">
        <v>1028.8</v>
      </c>
      <c r="D421" s="278">
        <v>1032.6000000000001</v>
      </c>
      <c r="E421" s="278">
        <v>1016.2000000000003</v>
      </c>
      <c r="F421" s="278">
        <v>1003.6000000000001</v>
      </c>
      <c r="G421" s="278">
        <v>987.20000000000027</v>
      </c>
      <c r="H421" s="278">
        <v>1045.2000000000003</v>
      </c>
      <c r="I421" s="278">
        <v>1061.6000000000004</v>
      </c>
      <c r="J421" s="278">
        <v>1074.2000000000003</v>
      </c>
      <c r="K421" s="276">
        <v>1049</v>
      </c>
      <c r="L421" s="276">
        <v>1020</v>
      </c>
      <c r="M421" s="276">
        <v>5.6309999999999999E-2</v>
      </c>
    </row>
    <row r="422" spans="1:13">
      <c r="A422" s="267">
        <v>414</v>
      </c>
      <c r="B422" s="276" t="s">
        <v>523</v>
      </c>
      <c r="C422" s="277">
        <v>334.8</v>
      </c>
      <c r="D422" s="278">
        <v>333.56666666666666</v>
      </c>
      <c r="E422" s="278">
        <v>330.63333333333333</v>
      </c>
      <c r="F422" s="278">
        <v>326.46666666666664</v>
      </c>
      <c r="G422" s="278">
        <v>323.5333333333333</v>
      </c>
      <c r="H422" s="278">
        <v>337.73333333333335</v>
      </c>
      <c r="I422" s="278">
        <v>340.66666666666663</v>
      </c>
      <c r="J422" s="278">
        <v>344.83333333333337</v>
      </c>
      <c r="K422" s="276">
        <v>336.5</v>
      </c>
      <c r="L422" s="276">
        <v>329.4</v>
      </c>
      <c r="M422" s="276">
        <v>1.9056599999999999</v>
      </c>
    </row>
    <row r="423" spans="1:13">
      <c r="A423" s="267">
        <v>415</v>
      </c>
      <c r="B423" s="276" t="s">
        <v>524</v>
      </c>
      <c r="C423" s="277">
        <v>6.75</v>
      </c>
      <c r="D423" s="278">
        <v>6.7833333333333341</v>
      </c>
      <c r="E423" s="278">
        <v>6.6666666666666679</v>
      </c>
      <c r="F423" s="278">
        <v>6.5833333333333339</v>
      </c>
      <c r="G423" s="278">
        <v>6.4666666666666677</v>
      </c>
      <c r="H423" s="278">
        <v>6.866666666666668</v>
      </c>
      <c r="I423" s="278">
        <v>6.9833333333333334</v>
      </c>
      <c r="J423" s="278">
        <v>7.0666666666666682</v>
      </c>
      <c r="K423" s="276">
        <v>6.9</v>
      </c>
      <c r="L423" s="276">
        <v>6.7</v>
      </c>
      <c r="M423" s="276">
        <v>77.663790000000006</v>
      </c>
    </row>
    <row r="424" spans="1:13">
      <c r="A424" s="267">
        <v>416</v>
      </c>
      <c r="B424" s="276" t="s">
        <v>2516</v>
      </c>
      <c r="C424" s="277">
        <v>612.4</v>
      </c>
      <c r="D424" s="278">
        <v>614.80000000000007</v>
      </c>
      <c r="E424" s="278">
        <v>599.60000000000014</v>
      </c>
      <c r="F424" s="278">
        <v>586.80000000000007</v>
      </c>
      <c r="G424" s="278">
        <v>571.60000000000014</v>
      </c>
      <c r="H424" s="278">
        <v>627.60000000000014</v>
      </c>
      <c r="I424" s="278">
        <v>642.80000000000018</v>
      </c>
      <c r="J424" s="278">
        <v>655.60000000000014</v>
      </c>
      <c r="K424" s="276">
        <v>630</v>
      </c>
      <c r="L424" s="276">
        <v>602</v>
      </c>
      <c r="M424" s="276">
        <v>0.54078999999999999</v>
      </c>
    </row>
    <row r="425" spans="1:13">
      <c r="A425" s="267">
        <v>417</v>
      </c>
      <c r="B425" s="276" t="s">
        <v>527</v>
      </c>
      <c r="C425" s="285">
        <v>167.2</v>
      </c>
      <c r="D425" s="286">
        <v>166.15</v>
      </c>
      <c r="E425" s="286">
        <v>162.9</v>
      </c>
      <c r="F425" s="286">
        <v>158.6</v>
      </c>
      <c r="G425" s="286">
        <v>155.35</v>
      </c>
      <c r="H425" s="286">
        <v>170.45000000000002</v>
      </c>
      <c r="I425" s="286">
        <v>173.70000000000002</v>
      </c>
      <c r="J425" s="286">
        <v>178.00000000000003</v>
      </c>
      <c r="K425" s="287">
        <v>169.4</v>
      </c>
      <c r="L425" s="287">
        <v>161.85</v>
      </c>
      <c r="M425" s="287">
        <v>10.19675</v>
      </c>
    </row>
    <row r="426" spans="1:13">
      <c r="A426" s="267">
        <v>418</v>
      </c>
      <c r="B426" s="276" t="s">
        <v>2525</v>
      </c>
      <c r="C426" s="276">
        <v>53.9</v>
      </c>
      <c r="D426" s="278">
        <v>53.300000000000004</v>
      </c>
      <c r="E426" s="278">
        <v>51.500000000000007</v>
      </c>
      <c r="F426" s="278">
        <v>49.1</v>
      </c>
      <c r="G426" s="278">
        <v>47.300000000000004</v>
      </c>
      <c r="H426" s="278">
        <v>55.70000000000001</v>
      </c>
      <c r="I426" s="278">
        <v>57.500000000000007</v>
      </c>
      <c r="J426" s="278">
        <v>59.900000000000013</v>
      </c>
      <c r="K426" s="276">
        <v>55.1</v>
      </c>
      <c r="L426" s="276">
        <v>50.9</v>
      </c>
      <c r="M426" s="276">
        <v>119.2645</v>
      </c>
    </row>
    <row r="427" spans="1:13">
      <c r="A427" s="267">
        <v>419</v>
      </c>
      <c r="B427" s="276" t="s">
        <v>175</v>
      </c>
      <c r="C427" s="276">
        <v>5004.95</v>
      </c>
      <c r="D427" s="278">
        <v>4993.2666666666673</v>
      </c>
      <c r="E427" s="278">
        <v>4947.0333333333347</v>
      </c>
      <c r="F427" s="278">
        <v>4889.1166666666677</v>
      </c>
      <c r="G427" s="278">
        <v>4842.883333333335</v>
      </c>
      <c r="H427" s="278">
        <v>5051.1833333333343</v>
      </c>
      <c r="I427" s="278">
        <v>5097.4166666666661</v>
      </c>
      <c r="J427" s="278">
        <v>5155.3333333333339</v>
      </c>
      <c r="K427" s="276">
        <v>5039.5</v>
      </c>
      <c r="L427" s="276">
        <v>4935.3500000000004</v>
      </c>
      <c r="M427" s="276">
        <v>1.69259</v>
      </c>
    </row>
    <row r="428" spans="1:13">
      <c r="A428" s="267">
        <v>420</v>
      </c>
      <c r="B428" s="276" t="s">
        <v>176</v>
      </c>
      <c r="C428" s="276">
        <v>883.15</v>
      </c>
      <c r="D428" s="278">
        <v>873.58333333333337</v>
      </c>
      <c r="E428" s="278">
        <v>856.66666666666674</v>
      </c>
      <c r="F428" s="278">
        <v>830.18333333333339</v>
      </c>
      <c r="G428" s="278">
        <v>813.26666666666677</v>
      </c>
      <c r="H428" s="278">
        <v>900.06666666666672</v>
      </c>
      <c r="I428" s="278">
        <v>916.98333333333346</v>
      </c>
      <c r="J428" s="278">
        <v>943.4666666666667</v>
      </c>
      <c r="K428" s="276">
        <v>890.5</v>
      </c>
      <c r="L428" s="276">
        <v>847.1</v>
      </c>
      <c r="M428" s="276">
        <v>63.26258</v>
      </c>
    </row>
    <row r="429" spans="1:13">
      <c r="A429" s="267">
        <v>421</v>
      </c>
      <c r="B429" s="276" t="s">
        <v>177</v>
      </c>
      <c r="C429" s="276">
        <v>625.54999999999995</v>
      </c>
      <c r="D429" s="278">
        <v>621.33333333333337</v>
      </c>
      <c r="E429" s="278">
        <v>605.86666666666679</v>
      </c>
      <c r="F429" s="278">
        <v>586.18333333333339</v>
      </c>
      <c r="G429" s="278">
        <v>570.71666666666681</v>
      </c>
      <c r="H429" s="278">
        <v>641.01666666666677</v>
      </c>
      <c r="I429" s="278">
        <v>656.48333333333323</v>
      </c>
      <c r="J429" s="278">
        <v>676.16666666666674</v>
      </c>
      <c r="K429" s="276">
        <v>636.79999999999995</v>
      </c>
      <c r="L429" s="276">
        <v>601.65</v>
      </c>
      <c r="M429" s="276">
        <v>8.7220700000000004</v>
      </c>
    </row>
    <row r="430" spans="1:13">
      <c r="A430" s="267">
        <v>422</v>
      </c>
      <c r="B430" s="276" t="s">
        <v>525</v>
      </c>
      <c r="C430" s="276">
        <v>87.1</v>
      </c>
      <c r="D430" s="278">
        <v>86.633333333333326</v>
      </c>
      <c r="E430" s="278">
        <v>85.466666666666654</v>
      </c>
      <c r="F430" s="278">
        <v>83.833333333333329</v>
      </c>
      <c r="G430" s="278">
        <v>82.666666666666657</v>
      </c>
      <c r="H430" s="278">
        <v>88.266666666666652</v>
      </c>
      <c r="I430" s="278">
        <v>89.433333333333337</v>
      </c>
      <c r="J430" s="278">
        <v>91.066666666666649</v>
      </c>
      <c r="K430" s="276">
        <v>87.8</v>
      </c>
      <c r="L430" s="276">
        <v>85</v>
      </c>
      <c r="M430" s="276">
        <v>2.7067399999999999</v>
      </c>
    </row>
    <row r="431" spans="1:13">
      <c r="A431" s="267">
        <v>423</v>
      </c>
      <c r="B431" s="276" t="s">
        <v>526</v>
      </c>
      <c r="C431" s="276">
        <v>448.6</v>
      </c>
      <c r="D431" s="278">
        <v>448.13333333333338</v>
      </c>
      <c r="E431" s="278">
        <v>442.71666666666675</v>
      </c>
      <c r="F431" s="278">
        <v>436.83333333333337</v>
      </c>
      <c r="G431" s="278">
        <v>431.41666666666674</v>
      </c>
      <c r="H431" s="278">
        <v>454.01666666666677</v>
      </c>
      <c r="I431" s="278">
        <v>459.43333333333339</v>
      </c>
      <c r="J431" s="278">
        <v>465.31666666666678</v>
      </c>
      <c r="K431" s="276">
        <v>453.55</v>
      </c>
      <c r="L431" s="276">
        <v>442.25</v>
      </c>
      <c r="M431" s="276">
        <v>1.4731300000000001</v>
      </c>
    </row>
    <row r="432" spans="1:13">
      <c r="A432" s="267">
        <v>425</v>
      </c>
      <c r="B432" s="276" t="s">
        <v>3387</v>
      </c>
      <c r="C432" s="276">
        <v>270.5</v>
      </c>
      <c r="D432" s="278">
        <v>271.3</v>
      </c>
      <c r="E432" s="278">
        <v>268.75</v>
      </c>
      <c r="F432" s="278">
        <v>267</v>
      </c>
      <c r="G432" s="278">
        <v>264.45</v>
      </c>
      <c r="H432" s="278">
        <v>273.05</v>
      </c>
      <c r="I432" s="278">
        <v>275.60000000000008</v>
      </c>
      <c r="J432" s="278">
        <v>277.35000000000002</v>
      </c>
      <c r="K432" s="276">
        <v>273.85000000000002</v>
      </c>
      <c r="L432" s="276">
        <v>269.55</v>
      </c>
      <c r="M432" s="276">
        <v>1.5090300000000001</v>
      </c>
    </row>
    <row r="433" spans="1:13">
      <c r="A433" s="267">
        <v>426</v>
      </c>
      <c r="B433" s="276" t="s">
        <v>529</v>
      </c>
      <c r="C433" s="276">
        <v>1593.65</v>
      </c>
      <c r="D433" s="278">
        <v>1588.5500000000002</v>
      </c>
      <c r="E433" s="278">
        <v>1578.1500000000003</v>
      </c>
      <c r="F433" s="278">
        <v>1562.65</v>
      </c>
      <c r="G433" s="278">
        <v>1552.2500000000002</v>
      </c>
      <c r="H433" s="278">
        <v>1604.0500000000004</v>
      </c>
      <c r="I433" s="278">
        <v>1614.45</v>
      </c>
      <c r="J433" s="278">
        <v>1629.9500000000005</v>
      </c>
      <c r="K433" s="276">
        <v>1598.95</v>
      </c>
      <c r="L433" s="276">
        <v>1573.05</v>
      </c>
      <c r="M433" s="276">
        <v>0.42948999999999998</v>
      </c>
    </row>
    <row r="434" spans="1:13">
      <c r="A434" s="267">
        <v>427</v>
      </c>
      <c r="B434" s="276" t="s">
        <v>530</v>
      </c>
      <c r="C434" s="276">
        <v>466</v>
      </c>
      <c r="D434" s="278">
        <v>461.23333333333335</v>
      </c>
      <c r="E434" s="278">
        <v>452.4666666666667</v>
      </c>
      <c r="F434" s="278">
        <v>438.93333333333334</v>
      </c>
      <c r="G434" s="278">
        <v>430.16666666666669</v>
      </c>
      <c r="H434" s="278">
        <v>474.76666666666671</v>
      </c>
      <c r="I434" s="278">
        <v>483.53333333333336</v>
      </c>
      <c r="J434" s="278">
        <v>497.06666666666672</v>
      </c>
      <c r="K434" s="276">
        <v>470</v>
      </c>
      <c r="L434" s="276">
        <v>447.7</v>
      </c>
      <c r="M434" s="276">
        <v>0.93630000000000002</v>
      </c>
    </row>
    <row r="435" spans="1:13">
      <c r="A435" s="267">
        <v>428</v>
      </c>
      <c r="B435" s="276" t="s">
        <v>178</v>
      </c>
      <c r="C435" s="276">
        <v>506.05</v>
      </c>
      <c r="D435" s="278">
        <v>502.13333333333338</v>
      </c>
      <c r="E435" s="278">
        <v>495.91666666666674</v>
      </c>
      <c r="F435" s="278">
        <v>485.78333333333336</v>
      </c>
      <c r="G435" s="278">
        <v>479.56666666666672</v>
      </c>
      <c r="H435" s="278">
        <v>512.26666666666677</v>
      </c>
      <c r="I435" s="278">
        <v>518.48333333333335</v>
      </c>
      <c r="J435" s="278">
        <v>528.61666666666679</v>
      </c>
      <c r="K435" s="276">
        <v>508.35</v>
      </c>
      <c r="L435" s="276">
        <v>492</v>
      </c>
      <c r="M435" s="276">
        <v>117.54997</v>
      </c>
    </row>
    <row r="436" spans="1:13">
      <c r="A436" s="267">
        <v>429</v>
      </c>
      <c r="B436" s="276" t="s">
        <v>531</v>
      </c>
      <c r="C436" s="276">
        <v>266.10000000000002</v>
      </c>
      <c r="D436" s="278">
        <v>264.43333333333334</v>
      </c>
      <c r="E436" s="278">
        <v>260.7166666666667</v>
      </c>
      <c r="F436" s="278">
        <v>255.33333333333337</v>
      </c>
      <c r="G436" s="278">
        <v>251.61666666666673</v>
      </c>
      <c r="H436" s="278">
        <v>269.81666666666666</v>
      </c>
      <c r="I436" s="278">
        <v>273.53333333333325</v>
      </c>
      <c r="J436" s="278">
        <v>278.91666666666663</v>
      </c>
      <c r="K436" s="276">
        <v>268.14999999999998</v>
      </c>
      <c r="L436" s="276">
        <v>259.05</v>
      </c>
      <c r="M436" s="276">
        <v>1.0824</v>
      </c>
    </row>
    <row r="437" spans="1:13">
      <c r="A437" s="267">
        <v>430</v>
      </c>
      <c r="B437" s="276" t="s">
        <v>179</v>
      </c>
      <c r="C437" s="276">
        <v>442.55</v>
      </c>
      <c r="D437" s="278">
        <v>442.28333333333336</v>
      </c>
      <c r="E437" s="278">
        <v>434.7166666666667</v>
      </c>
      <c r="F437" s="278">
        <v>426.88333333333333</v>
      </c>
      <c r="G437" s="278">
        <v>419.31666666666666</v>
      </c>
      <c r="H437" s="278">
        <v>450.11666666666673</v>
      </c>
      <c r="I437" s="278">
        <v>457.68333333333345</v>
      </c>
      <c r="J437" s="278">
        <v>465.51666666666677</v>
      </c>
      <c r="K437" s="276">
        <v>449.85</v>
      </c>
      <c r="L437" s="276">
        <v>434.45</v>
      </c>
      <c r="M437" s="276">
        <v>16.843959999999999</v>
      </c>
    </row>
    <row r="438" spans="1:13">
      <c r="A438" s="267">
        <v>431</v>
      </c>
      <c r="B438" s="276" t="s">
        <v>532</v>
      </c>
      <c r="C438" s="276">
        <v>195.15</v>
      </c>
      <c r="D438" s="278">
        <v>194.38333333333333</v>
      </c>
      <c r="E438" s="278">
        <v>192.26666666666665</v>
      </c>
      <c r="F438" s="278">
        <v>189.38333333333333</v>
      </c>
      <c r="G438" s="278">
        <v>187.26666666666665</v>
      </c>
      <c r="H438" s="278">
        <v>197.26666666666665</v>
      </c>
      <c r="I438" s="278">
        <v>199.38333333333333</v>
      </c>
      <c r="J438" s="278">
        <v>202.26666666666665</v>
      </c>
      <c r="K438" s="276">
        <v>196.5</v>
      </c>
      <c r="L438" s="276">
        <v>191.5</v>
      </c>
      <c r="M438" s="276">
        <v>1.2373499999999999</v>
      </c>
    </row>
    <row r="439" spans="1:13">
      <c r="A439" s="267">
        <v>432</v>
      </c>
      <c r="B439" s="276" t="s">
        <v>533</v>
      </c>
      <c r="C439" s="276">
        <v>1421.5</v>
      </c>
      <c r="D439" s="278">
        <v>1431.6166666666668</v>
      </c>
      <c r="E439" s="278">
        <v>1399.2333333333336</v>
      </c>
      <c r="F439" s="278">
        <v>1376.9666666666667</v>
      </c>
      <c r="G439" s="278">
        <v>1344.5833333333335</v>
      </c>
      <c r="H439" s="278">
        <v>1453.8833333333337</v>
      </c>
      <c r="I439" s="278">
        <v>1486.2666666666669</v>
      </c>
      <c r="J439" s="278">
        <v>1508.5333333333338</v>
      </c>
      <c r="K439" s="276">
        <v>1464</v>
      </c>
      <c r="L439" s="276">
        <v>1409.35</v>
      </c>
      <c r="M439" s="276">
        <v>0.78944999999999999</v>
      </c>
    </row>
    <row r="440" spans="1:13">
      <c r="A440" s="267">
        <v>433</v>
      </c>
      <c r="B440" s="276" t="s">
        <v>534</v>
      </c>
      <c r="C440" s="276">
        <v>3.15</v>
      </c>
      <c r="D440" s="278">
        <v>3.1333333333333333</v>
      </c>
      <c r="E440" s="278">
        <v>3.1166666666666667</v>
      </c>
      <c r="F440" s="278">
        <v>3.0833333333333335</v>
      </c>
      <c r="G440" s="278">
        <v>3.0666666666666669</v>
      </c>
      <c r="H440" s="278">
        <v>3.1666666666666665</v>
      </c>
      <c r="I440" s="278">
        <v>3.1833333333333331</v>
      </c>
      <c r="J440" s="278">
        <v>3.2166666666666663</v>
      </c>
      <c r="K440" s="276">
        <v>3.15</v>
      </c>
      <c r="L440" s="276">
        <v>3.1</v>
      </c>
      <c r="M440" s="276">
        <v>32.632249999999999</v>
      </c>
    </row>
    <row r="441" spans="1:13">
      <c r="A441" s="267">
        <v>434</v>
      </c>
      <c r="B441" s="276" t="s">
        <v>535</v>
      </c>
      <c r="C441" s="276">
        <v>133.5</v>
      </c>
      <c r="D441" s="278">
        <v>132.76666666666668</v>
      </c>
      <c r="E441" s="278">
        <v>130.73333333333335</v>
      </c>
      <c r="F441" s="278">
        <v>127.96666666666667</v>
      </c>
      <c r="G441" s="278">
        <v>125.93333333333334</v>
      </c>
      <c r="H441" s="278">
        <v>135.53333333333336</v>
      </c>
      <c r="I441" s="278">
        <v>137.56666666666672</v>
      </c>
      <c r="J441" s="278">
        <v>140.33333333333337</v>
      </c>
      <c r="K441" s="276">
        <v>134.80000000000001</v>
      </c>
      <c r="L441" s="276">
        <v>130</v>
      </c>
      <c r="M441" s="276">
        <v>1.3478699999999999</v>
      </c>
    </row>
    <row r="442" spans="1:13">
      <c r="A442" s="267">
        <v>435</v>
      </c>
      <c r="B442" s="276" t="s">
        <v>2593</v>
      </c>
      <c r="C442" s="276">
        <v>221.45</v>
      </c>
      <c r="D442" s="278">
        <v>220.81666666666669</v>
      </c>
      <c r="E442" s="278">
        <v>217.93333333333339</v>
      </c>
      <c r="F442" s="278">
        <v>214.41666666666671</v>
      </c>
      <c r="G442" s="278">
        <v>211.53333333333342</v>
      </c>
      <c r="H442" s="278">
        <v>224.33333333333337</v>
      </c>
      <c r="I442" s="278">
        <v>227.21666666666664</v>
      </c>
      <c r="J442" s="278">
        <v>230.73333333333335</v>
      </c>
      <c r="K442" s="276">
        <v>223.7</v>
      </c>
      <c r="L442" s="276">
        <v>217.3</v>
      </c>
      <c r="M442" s="276">
        <v>0.72033999999999998</v>
      </c>
    </row>
    <row r="443" spans="1:13">
      <c r="A443" s="267">
        <v>436</v>
      </c>
      <c r="B443" s="276" t="s">
        <v>536</v>
      </c>
      <c r="C443" s="276">
        <v>824.1</v>
      </c>
      <c r="D443" s="278">
        <v>828.83333333333337</v>
      </c>
      <c r="E443" s="278">
        <v>815.66666666666674</v>
      </c>
      <c r="F443" s="278">
        <v>807.23333333333335</v>
      </c>
      <c r="G443" s="278">
        <v>794.06666666666672</v>
      </c>
      <c r="H443" s="278">
        <v>837.26666666666677</v>
      </c>
      <c r="I443" s="278">
        <v>850.43333333333351</v>
      </c>
      <c r="J443" s="278">
        <v>858.86666666666679</v>
      </c>
      <c r="K443" s="276">
        <v>842</v>
      </c>
      <c r="L443" s="276">
        <v>820.4</v>
      </c>
      <c r="M443" s="276">
        <v>0.48864000000000002</v>
      </c>
    </row>
    <row r="444" spans="1:13">
      <c r="A444" s="267">
        <v>437</v>
      </c>
      <c r="B444" s="276" t="s">
        <v>282</v>
      </c>
      <c r="C444" s="276">
        <v>541.35</v>
      </c>
      <c r="D444" s="278">
        <v>541.33333333333337</v>
      </c>
      <c r="E444" s="278">
        <v>536.06666666666672</v>
      </c>
      <c r="F444" s="278">
        <v>530.7833333333333</v>
      </c>
      <c r="G444" s="278">
        <v>525.51666666666665</v>
      </c>
      <c r="H444" s="278">
        <v>546.61666666666679</v>
      </c>
      <c r="I444" s="278">
        <v>551.88333333333344</v>
      </c>
      <c r="J444" s="278">
        <v>557.16666666666686</v>
      </c>
      <c r="K444" s="276">
        <v>546.6</v>
      </c>
      <c r="L444" s="276">
        <v>536.04999999999995</v>
      </c>
      <c r="M444" s="276">
        <v>2.1642800000000002</v>
      </c>
    </row>
    <row r="445" spans="1:13">
      <c r="A445" s="267">
        <v>438</v>
      </c>
      <c r="B445" s="276" t="s">
        <v>542</v>
      </c>
      <c r="C445" s="276">
        <v>42.1</v>
      </c>
      <c r="D445" s="278">
        <v>41.916666666666664</v>
      </c>
      <c r="E445" s="278">
        <v>41.18333333333333</v>
      </c>
      <c r="F445" s="278">
        <v>40.266666666666666</v>
      </c>
      <c r="G445" s="278">
        <v>39.533333333333331</v>
      </c>
      <c r="H445" s="278">
        <v>42.833333333333329</v>
      </c>
      <c r="I445" s="278">
        <v>43.566666666666663</v>
      </c>
      <c r="J445" s="278">
        <v>44.483333333333327</v>
      </c>
      <c r="K445" s="276">
        <v>42.65</v>
      </c>
      <c r="L445" s="276">
        <v>41</v>
      </c>
      <c r="M445" s="276">
        <v>1.87419</v>
      </c>
    </row>
    <row r="446" spans="1:13">
      <c r="A446" s="267">
        <v>439</v>
      </c>
      <c r="B446" s="276" t="s">
        <v>2608</v>
      </c>
      <c r="C446" s="276">
        <v>10489.35</v>
      </c>
      <c r="D446" s="278">
        <v>10460.949999999999</v>
      </c>
      <c r="E446" s="278">
        <v>10364.649999999998</v>
      </c>
      <c r="F446" s="278">
        <v>10239.949999999999</v>
      </c>
      <c r="G446" s="278">
        <v>10143.649999999998</v>
      </c>
      <c r="H446" s="278">
        <v>10585.649999999998</v>
      </c>
      <c r="I446" s="278">
        <v>10681.949999999997</v>
      </c>
      <c r="J446" s="278">
        <v>10806.649999999998</v>
      </c>
      <c r="K446" s="276">
        <v>10557.25</v>
      </c>
      <c r="L446" s="276">
        <v>10336.25</v>
      </c>
      <c r="M446" s="276">
        <v>5.4900000000000001E-3</v>
      </c>
    </row>
    <row r="447" spans="1:13">
      <c r="A447" s="267">
        <v>440</v>
      </c>
      <c r="B447" s="276" t="s">
        <v>2613</v>
      </c>
      <c r="C447" s="276">
        <v>1007.05</v>
      </c>
      <c r="D447" s="278">
        <v>1020.9166666666666</v>
      </c>
      <c r="E447" s="278">
        <v>988.83333333333326</v>
      </c>
      <c r="F447" s="278">
        <v>970.61666666666667</v>
      </c>
      <c r="G447" s="278">
        <v>938.5333333333333</v>
      </c>
      <c r="H447" s="278">
        <v>1039.1333333333332</v>
      </c>
      <c r="I447" s="278">
        <v>1071.2166666666665</v>
      </c>
      <c r="J447" s="278">
        <v>1089.4333333333332</v>
      </c>
      <c r="K447" s="276">
        <v>1053</v>
      </c>
      <c r="L447" s="276">
        <v>1002.7</v>
      </c>
      <c r="M447" s="276">
        <v>1.3807100000000001</v>
      </c>
    </row>
    <row r="448" spans="1:13">
      <c r="A448" s="267">
        <v>441</v>
      </c>
      <c r="B448" s="276" t="s">
        <v>3464</v>
      </c>
      <c r="C448" s="276">
        <v>503.45</v>
      </c>
      <c r="D448" s="278">
        <v>501.11666666666662</v>
      </c>
      <c r="E448" s="278">
        <v>497.33333333333326</v>
      </c>
      <c r="F448" s="278">
        <v>491.21666666666664</v>
      </c>
      <c r="G448" s="278">
        <v>487.43333333333328</v>
      </c>
      <c r="H448" s="278">
        <v>507.23333333333323</v>
      </c>
      <c r="I448" s="278">
        <v>511.01666666666665</v>
      </c>
      <c r="J448" s="278">
        <v>517.13333333333321</v>
      </c>
      <c r="K448" s="276">
        <v>504.9</v>
      </c>
      <c r="L448" s="276">
        <v>495</v>
      </c>
      <c r="M448" s="276">
        <v>29.125959999999999</v>
      </c>
    </row>
    <row r="449" spans="1:13">
      <c r="A449" s="267">
        <v>442</v>
      </c>
      <c r="B449" s="276" t="s">
        <v>182</v>
      </c>
      <c r="C449" s="276">
        <v>1498.45</v>
      </c>
      <c r="D449" s="278">
        <v>1492.2833333333335</v>
      </c>
      <c r="E449" s="278">
        <v>1472.166666666667</v>
      </c>
      <c r="F449" s="278">
        <v>1445.8833333333334</v>
      </c>
      <c r="G449" s="278">
        <v>1425.7666666666669</v>
      </c>
      <c r="H449" s="278">
        <v>1518.5666666666671</v>
      </c>
      <c r="I449" s="278">
        <v>1538.6833333333334</v>
      </c>
      <c r="J449" s="278">
        <v>1564.9666666666672</v>
      </c>
      <c r="K449" s="276">
        <v>1512.4</v>
      </c>
      <c r="L449" s="276">
        <v>1466</v>
      </c>
      <c r="M449" s="276">
        <v>3.79582</v>
      </c>
    </row>
    <row r="450" spans="1:13">
      <c r="A450" s="267">
        <v>443</v>
      </c>
      <c r="B450" s="276" t="s">
        <v>543</v>
      </c>
      <c r="C450" s="276">
        <v>877.65</v>
      </c>
      <c r="D450" s="278">
        <v>877.18333333333339</v>
      </c>
      <c r="E450" s="278">
        <v>870.61666666666679</v>
      </c>
      <c r="F450" s="278">
        <v>863.58333333333337</v>
      </c>
      <c r="G450" s="278">
        <v>857.01666666666677</v>
      </c>
      <c r="H450" s="278">
        <v>884.21666666666681</v>
      </c>
      <c r="I450" s="278">
        <v>890.78333333333342</v>
      </c>
      <c r="J450" s="278">
        <v>897.81666666666683</v>
      </c>
      <c r="K450" s="276">
        <v>883.75</v>
      </c>
      <c r="L450" s="276">
        <v>870.15</v>
      </c>
      <c r="M450" s="276">
        <v>0.28455999999999998</v>
      </c>
    </row>
    <row r="451" spans="1:13">
      <c r="A451" s="267">
        <v>444</v>
      </c>
      <c r="B451" s="276" t="s">
        <v>183</v>
      </c>
      <c r="C451" s="276">
        <v>150.94999999999999</v>
      </c>
      <c r="D451" s="278">
        <v>149.36666666666667</v>
      </c>
      <c r="E451" s="278">
        <v>147.23333333333335</v>
      </c>
      <c r="F451" s="278">
        <v>143.51666666666668</v>
      </c>
      <c r="G451" s="278">
        <v>141.38333333333335</v>
      </c>
      <c r="H451" s="278">
        <v>153.08333333333334</v>
      </c>
      <c r="I451" s="278">
        <v>155.21666666666667</v>
      </c>
      <c r="J451" s="278">
        <v>158.93333333333334</v>
      </c>
      <c r="K451" s="276">
        <v>151.5</v>
      </c>
      <c r="L451" s="276">
        <v>145.65</v>
      </c>
      <c r="M451" s="276">
        <v>785.83628999999996</v>
      </c>
    </row>
    <row r="452" spans="1:13">
      <c r="A452" s="267">
        <v>445</v>
      </c>
      <c r="B452" s="276" t="s">
        <v>184</v>
      </c>
      <c r="C452" s="276">
        <v>61.05</v>
      </c>
      <c r="D452" s="278">
        <v>60.066666666666663</v>
      </c>
      <c r="E452" s="278">
        <v>58.683333333333323</v>
      </c>
      <c r="F452" s="278">
        <v>56.316666666666663</v>
      </c>
      <c r="G452" s="278">
        <v>54.933333333333323</v>
      </c>
      <c r="H452" s="278">
        <v>62.433333333333323</v>
      </c>
      <c r="I452" s="278">
        <v>63.816666666666663</v>
      </c>
      <c r="J452" s="278">
        <v>66.183333333333323</v>
      </c>
      <c r="K452" s="276">
        <v>61.45</v>
      </c>
      <c r="L452" s="276">
        <v>57.7</v>
      </c>
      <c r="M452" s="276">
        <v>128.17258000000001</v>
      </c>
    </row>
    <row r="453" spans="1:13">
      <c r="A453" s="267">
        <v>446</v>
      </c>
      <c r="B453" s="276" t="s">
        <v>185</v>
      </c>
      <c r="C453" s="276">
        <v>57.25</v>
      </c>
      <c r="D453" s="278">
        <v>57.483333333333327</v>
      </c>
      <c r="E453" s="278">
        <v>56.466666666666654</v>
      </c>
      <c r="F453" s="278">
        <v>55.68333333333333</v>
      </c>
      <c r="G453" s="278">
        <v>54.666666666666657</v>
      </c>
      <c r="H453" s="278">
        <v>58.266666666666652</v>
      </c>
      <c r="I453" s="278">
        <v>59.283333333333317</v>
      </c>
      <c r="J453" s="278">
        <v>60.066666666666649</v>
      </c>
      <c r="K453" s="276">
        <v>58.5</v>
      </c>
      <c r="L453" s="276">
        <v>56.7</v>
      </c>
      <c r="M453" s="276">
        <v>402.49498999999997</v>
      </c>
    </row>
    <row r="454" spans="1:13">
      <c r="A454" s="267">
        <v>447</v>
      </c>
      <c r="B454" s="276" t="s">
        <v>186</v>
      </c>
      <c r="C454" s="276">
        <v>473.95</v>
      </c>
      <c r="D454" s="278">
        <v>463.63333333333338</v>
      </c>
      <c r="E454" s="278">
        <v>449.91666666666674</v>
      </c>
      <c r="F454" s="278">
        <v>425.88333333333338</v>
      </c>
      <c r="G454" s="278">
        <v>412.16666666666674</v>
      </c>
      <c r="H454" s="278">
        <v>487.66666666666674</v>
      </c>
      <c r="I454" s="278">
        <v>501.38333333333333</v>
      </c>
      <c r="J454" s="278">
        <v>525.41666666666674</v>
      </c>
      <c r="K454" s="276">
        <v>477.35</v>
      </c>
      <c r="L454" s="276">
        <v>439.6</v>
      </c>
      <c r="M454" s="276">
        <v>368.61833000000001</v>
      </c>
    </row>
    <row r="455" spans="1:13">
      <c r="A455" s="267">
        <v>448</v>
      </c>
      <c r="B455" s="276" t="s">
        <v>2624</v>
      </c>
      <c r="C455" s="276">
        <v>28.5</v>
      </c>
      <c r="D455" s="278">
        <v>27.916666666666668</v>
      </c>
      <c r="E455" s="278">
        <v>26.983333333333334</v>
      </c>
      <c r="F455" s="278">
        <v>25.466666666666665</v>
      </c>
      <c r="G455" s="278">
        <v>24.533333333333331</v>
      </c>
      <c r="H455" s="278">
        <v>29.433333333333337</v>
      </c>
      <c r="I455" s="278">
        <v>30.366666666666667</v>
      </c>
      <c r="J455" s="278">
        <v>31.88333333333334</v>
      </c>
      <c r="K455" s="276">
        <v>28.85</v>
      </c>
      <c r="L455" s="276">
        <v>26.4</v>
      </c>
      <c r="M455" s="276">
        <v>71.286590000000004</v>
      </c>
    </row>
    <row r="456" spans="1:13">
      <c r="A456" s="267">
        <v>449</v>
      </c>
      <c r="B456" s="276" t="s">
        <v>537</v>
      </c>
      <c r="C456" s="276">
        <v>786.05</v>
      </c>
      <c r="D456" s="278">
        <v>786.79999999999984</v>
      </c>
      <c r="E456" s="278">
        <v>775.54999999999973</v>
      </c>
      <c r="F456" s="278">
        <v>765.04999999999984</v>
      </c>
      <c r="G456" s="278">
        <v>753.79999999999973</v>
      </c>
      <c r="H456" s="278">
        <v>797.29999999999973</v>
      </c>
      <c r="I456" s="278">
        <v>808.55</v>
      </c>
      <c r="J456" s="278">
        <v>819.04999999999973</v>
      </c>
      <c r="K456" s="276">
        <v>798.05</v>
      </c>
      <c r="L456" s="276">
        <v>776.3</v>
      </c>
      <c r="M456" s="276">
        <v>7.2550000000000003E-2</v>
      </c>
    </row>
    <row r="457" spans="1:13">
      <c r="A457" s="267">
        <v>450</v>
      </c>
      <c r="B457" s="276" t="s">
        <v>538</v>
      </c>
      <c r="C457" s="276">
        <v>398.6</v>
      </c>
      <c r="D457" s="278">
        <v>400.66666666666669</v>
      </c>
      <c r="E457" s="278">
        <v>391.93333333333339</v>
      </c>
      <c r="F457" s="278">
        <v>385.26666666666671</v>
      </c>
      <c r="G457" s="278">
        <v>376.53333333333342</v>
      </c>
      <c r="H457" s="278">
        <v>407.33333333333337</v>
      </c>
      <c r="I457" s="278">
        <v>416.06666666666661</v>
      </c>
      <c r="J457" s="278">
        <v>422.73333333333335</v>
      </c>
      <c r="K457" s="276">
        <v>409.4</v>
      </c>
      <c r="L457" s="276">
        <v>394</v>
      </c>
      <c r="M457" s="276">
        <v>0.13819999999999999</v>
      </c>
    </row>
    <row r="458" spans="1:13">
      <c r="A458" s="267">
        <v>451</v>
      </c>
      <c r="B458" s="276" t="s">
        <v>187</v>
      </c>
      <c r="C458" s="276">
        <v>2687.8</v>
      </c>
      <c r="D458" s="278">
        <v>2674.6666666666665</v>
      </c>
      <c r="E458" s="278">
        <v>2656.5333333333328</v>
      </c>
      <c r="F458" s="278">
        <v>2625.2666666666664</v>
      </c>
      <c r="G458" s="278">
        <v>2607.1333333333328</v>
      </c>
      <c r="H458" s="278">
        <v>2705.9333333333329</v>
      </c>
      <c r="I458" s="278">
        <v>2724.0666666666671</v>
      </c>
      <c r="J458" s="278">
        <v>2755.333333333333</v>
      </c>
      <c r="K458" s="276">
        <v>2692.8</v>
      </c>
      <c r="L458" s="276">
        <v>2643.4</v>
      </c>
      <c r="M458" s="276">
        <v>32.424410000000002</v>
      </c>
    </row>
    <row r="459" spans="1:13">
      <c r="A459" s="267">
        <v>452</v>
      </c>
      <c r="B459" s="276" t="s">
        <v>544</v>
      </c>
      <c r="C459" s="276">
        <v>2382.4499999999998</v>
      </c>
      <c r="D459" s="278">
        <v>2403.8166666666666</v>
      </c>
      <c r="E459" s="278">
        <v>2315.6333333333332</v>
      </c>
      <c r="F459" s="278">
        <v>2248.8166666666666</v>
      </c>
      <c r="G459" s="278">
        <v>2160.6333333333332</v>
      </c>
      <c r="H459" s="278">
        <v>2470.6333333333332</v>
      </c>
      <c r="I459" s="278">
        <v>2558.8166666666666</v>
      </c>
      <c r="J459" s="278">
        <v>2625.6333333333332</v>
      </c>
      <c r="K459" s="276">
        <v>2492</v>
      </c>
      <c r="L459" s="276">
        <v>2337</v>
      </c>
      <c r="M459" s="276">
        <v>0.64654</v>
      </c>
    </row>
    <row r="460" spans="1:13">
      <c r="A460" s="267">
        <v>453</v>
      </c>
      <c r="B460" s="276" t="s">
        <v>188</v>
      </c>
      <c r="C460" s="276">
        <v>837.5</v>
      </c>
      <c r="D460" s="278">
        <v>830.20000000000016</v>
      </c>
      <c r="E460" s="278">
        <v>819.75000000000034</v>
      </c>
      <c r="F460" s="278">
        <v>802.00000000000023</v>
      </c>
      <c r="G460" s="278">
        <v>791.55000000000041</v>
      </c>
      <c r="H460" s="278">
        <v>847.95000000000027</v>
      </c>
      <c r="I460" s="278">
        <v>858.40000000000009</v>
      </c>
      <c r="J460" s="278">
        <v>876.1500000000002</v>
      </c>
      <c r="K460" s="276">
        <v>840.65</v>
      </c>
      <c r="L460" s="276">
        <v>812.45</v>
      </c>
      <c r="M460" s="276">
        <v>53.874310000000001</v>
      </c>
    </row>
    <row r="461" spans="1:13">
      <c r="A461" s="267">
        <v>454</v>
      </c>
      <c r="B461" s="276" t="s">
        <v>546</v>
      </c>
      <c r="C461" s="276">
        <v>776.55</v>
      </c>
      <c r="D461" s="278">
        <v>775.6</v>
      </c>
      <c r="E461" s="278">
        <v>767.25</v>
      </c>
      <c r="F461" s="278">
        <v>757.94999999999993</v>
      </c>
      <c r="G461" s="278">
        <v>749.59999999999991</v>
      </c>
      <c r="H461" s="278">
        <v>784.90000000000009</v>
      </c>
      <c r="I461" s="278">
        <v>793.25000000000023</v>
      </c>
      <c r="J461" s="278">
        <v>802.55000000000018</v>
      </c>
      <c r="K461" s="276">
        <v>783.95</v>
      </c>
      <c r="L461" s="276">
        <v>766.3</v>
      </c>
      <c r="M461" s="276">
        <v>0.20993999999999999</v>
      </c>
    </row>
    <row r="462" spans="1:13">
      <c r="A462" s="267">
        <v>455</v>
      </c>
      <c r="B462" s="276" t="s">
        <v>547</v>
      </c>
      <c r="C462" s="276">
        <v>1053.3499999999999</v>
      </c>
      <c r="D462" s="278">
        <v>1059.9833333333333</v>
      </c>
      <c r="E462" s="278">
        <v>1032.0666666666666</v>
      </c>
      <c r="F462" s="278">
        <v>1010.7833333333333</v>
      </c>
      <c r="G462" s="278">
        <v>982.86666666666656</v>
      </c>
      <c r="H462" s="278">
        <v>1081.2666666666667</v>
      </c>
      <c r="I462" s="278">
        <v>1109.1833333333332</v>
      </c>
      <c r="J462" s="278">
        <v>1130.4666666666667</v>
      </c>
      <c r="K462" s="276">
        <v>1087.9000000000001</v>
      </c>
      <c r="L462" s="276">
        <v>1038.7</v>
      </c>
      <c r="M462" s="276">
        <v>1.3237000000000001</v>
      </c>
    </row>
    <row r="463" spans="1:13">
      <c r="A463" s="267">
        <v>456</v>
      </c>
      <c r="B463" s="276" t="s">
        <v>552</v>
      </c>
      <c r="C463" s="276">
        <v>708.7</v>
      </c>
      <c r="D463" s="278">
        <v>708.31666666666661</v>
      </c>
      <c r="E463" s="278">
        <v>703.13333333333321</v>
      </c>
      <c r="F463" s="278">
        <v>697.56666666666661</v>
      </c>
      <c r="G463" s="278">
        <v>692.38333333333321</v>
      </c>
      <c r="H463" s="278">
        <v>713.88333333333321</v>
      </c>
      <c r="I463" s="278">
        <v>719.06666666666661</v>
      </c>
      <c r="J463" s="278">
        <v>724.63333333333321</v>
      </c>
      <c r="K463" s="276">
        <v>713.5</v>
      </c>
      <c r="L463" s="276">
        <v>702.75</v>
      </c>
      <c r="M463" s="276">
        <v>0.74390000000000001</v>
      </c>
    </row>
    <row r="464" spans="1:13">
      <c r="A464" s="267">
        <v>457</v>
      </c>
      <c r="B464" s="276" t="s">
        <v>548</v>
      </c>
      <c r="C464" s="276">
        <v>38.700000000000003</v>
      </c>
      <c r="D464" s="278">
        <v>39.050000000000004</v>
      </c>
      <c r="E464" s="278">
        <v>37.300000000000011</v>
      </c>
      <c r="F464" s="278">
        <v>35.900000000000006</v>
      </c>
      <c r="G464" s="278">
        <v>34.150000000000013</v>
      </c>
      <c r="H464" s="278">
        <v>40.45000000000001</v>
      </c>
      <c r="I464" s="278">
        <v>42.199999999999996</v>
      </c>
      <c r="J464" s="278">
        <v>43.600000000000009</v>
      </c>
      <c r="K464" s="276">
        <v>40.799999999999997</v>
      </c>
      <c r="L464" s="276">
        <v>37.65</v>
      </c>
      <c r="M464" s="276">
        <v>7.6529299999999996</v>
      </c>
    </row>
    <row r="465" spans="1:13">
      <c r="A465" s="267">
        <v>458</v>
      </c>
      <c r="B465" s="276" t="s">
        <v>549</v>
      </c>
      <c r="C465" s="276">
        <v>1106.8499999999999</v>
      </c>
      <c r="D465" s="278">
        <v>1113.0166666666667</v>
      </c>
      <c r="E465" s="278">
        <v>1093.0333333333333</v>
      </c>
      <c r="F465" s="278">
        <v>1079.2166666666667</v>
      </c>
      <c r="G465" s="278">
        <v>1059.2333333333333</v>
      </c>
      <c r="H465" s="278">
        <v>1126.8333333333333</v>
      </c>
      <c r="I465" s="278">
        <v>1146.8166666666664</v>
      </c>
      <c r="J465" s="278">
        <v>1160.6333333333332</v>
      </c>
      <c r="K465" s="276">
        <v>1133</v>
      </c>
      <c r="L465" s="276">
        <v>1099.2</v>
      </c>
      <c r="M465" s="276">
        <v>0.20127999999999999</v>
      </c>
    </row>
    <row r="466" spans="1:13">
      <c r="A466" s="267">
        <v>459</v>
      </c>
      <c r="B466" s="276" t="s">
        <v>189</v>
      </c>
      <c r="C466" s="276">
        <v>1274.7</v>
      </c>
      <c r="D466" s="278">
        <v>1285.7</v>
      </c>
      <c r="E466" s="278">
        <v>1252.7</v>
      </c>
      <c r="F466" s="278">
        <v>1230.7</v>
      </c>
      <c r="G466" s="278">
        <v>1197.7</v>
      </c>
      <c r="H466" s="278">
        <v>1307.7</v>
      </c>
      <c r="I466" s="278">
        <v>1340.7</v>
      </c>
      <c r="J466" s="278">
        <v>1362.7</v>
      </c>
      <c r="K466" s="276">
        <v>1318.7</v>
      </c>
      <c r="L466" s="276">
        <v>1263.7</v>
      </c>
      <c r="M466" s="276">
        <v>28.72916</v>
      </c>
    </row>
    <row r="467" spans="1:13">
      <c r="A467" s="267">
        <v>460</v>
      </c>
      <c r="B467" s="244" t="s">
        <v>190</v>
      </c>
      <c r="C467" s="276">
        <v>2556.0500000000002</v>
      </c>
      <c r="D467" s="278">
        <v>2522.2666666666669</v>
      </c>
      <c r="E467" s="278">
        <v>2469.5333333333338</v>
      </c>
      <c r="F467" s="278">
        <v>2383.0166666666669</v>
      </c>
      <c r="G467" s="278">
        <v>2330.2833333333338</v>
      </c>
      <c r="H467" s="278">
        <v>2608.7833333333338</v>
      </c>
      <c r="I467" s="278">
        <v>2661.5166666666664</v>
      </c>
      <c r="J467" s="278">
        <v>2748.0333333333338</v>
      </c>
      <c r="K467" s="276">
        <v>2575</v>
      </c>
      <c r="L467" s="276">
        <v>2435.75</v>
      </c>
      <c r="M467" s="276">
        <v>9.1250300000000006</v>
      </c>
    </row>
    <row r="468" spans="1:13">
      <c r="A468" s="267">
        <v>461</v>
      </c>
      <c r="B468" s="244" t="s">
        <v>191</v>
      </c>
      <c r="C468" s="276">
        <v>310.64999999999998</v>
      </c>
      <c r="D468" s="278">
        <v>310.98333333333335</v>
      </c>
      <c r="E468" s="278">
        <v>307.66666666666669</v>
      </c>
      <c r="F468" s="278">
        <v>304.68333333333334</v>
      </c>
      <c r="G468" s="278">
        <v>301.36666666666667</v>
      </c>
      <c r="H468" s="278">
        <v>313.9666666666667</v>
      </c>
      <c r="I468" s="278">
        <v>317.2833333333333</v>
      </c>
      <c r="J468" s="278">
        <v>320.26666666666671</v>
      </c>
      <c r="K468" s="276">
        <v>314.3</v>
      </c>
      <c r="L468" s="276">
        <v>308</v>
      </c>
      <c r="M468" s="276">
        <v>16.14171</v>
      </c>
    </row>
    <row r="469" spans="1:13">
      <c r="A469" s="267">
        <v>462</v>
      </c>
      <c r="B469" s="244" t="s">
        <v>550</v>
      </c>
      <c r="C469" s="276">
        <v>702.95</v>
      </c>
      <c r="D469" s="278">
        <v>724.94999999999993</v>
      </c>
      <c r="E469" s="278">
        <v>669.99999999999989</v>
      </c>
      <c r="F469" s="278">
        <v>637.04999999999995</v>
      </c>
      <c r="G469" s="278">
        <v>582.09999999999991</v>
      </c>
      <c r="H469" s="278">
        <v>757.89999999999986</v>
      </c>
      <c r="I469" s="278">
        <v>812.84999999999991</v>
      </c>
      <c r="J469" s="278">
        <v>845.79999999999984</v>
      </c>
      <c r="K469" s="276">
        <v>779.9</v>
      </c>
      <c r="L469" s="276">
        <v>692</v>
      </c>
      <c r="M469" s="276">
        <v>58.267229999999998</v>
      </c>
    </row>
    <row r="470" spans="1:13">
      <c r="A470" s="267">
        <v>463</v>
      </c>
      <c r="B470" s="244" t="s">
        <v>551</v>
      </c>
      <c r="C470" s="276">
        <v>7.4</v>
      </c>
      <c r="D470" s="278">
        <v>7.4333333333333327</v>
      </c>
      <c r="E470" s="278">
        <v>7.3166666666666655</v>
      </c>
      <c r="F470" s="278">
        <v>7.2333333333333325</v>
      </c>
      <c r="G470" s="278">
        <v>7.1166666666666654</v>
      </c>
      <c r="H470" s="278">
        <v>7.5166666666666657</v>
      </c>
      <c r="I470" s="278">
        <v>7.6333333333333329</v>
      </c>
      <c r="J470" s="278">
        <v>7.7166666666666659</v>
      </c>
      <c r="K470" s="276">
        <v>7.55</v>
      </c>
      <c r="L470" s="276">
        <v>7.35</v>
      </c>
      <c r="M470" s="276">
        <v>47.667900000000003</v>
      </c>
    </row>
    <row r="471" spans="1:13">
      <c r="A471" s="267">
        <v>464</v>
      </c>
      <c r="B471" s="244" t="s">
        <v>539</v>
      </c>
      <c r="C471" s="276">
        <v>5715.25</v>
      </c>
      <c r="D471" s="278">
        <v>5829.416666666667</v>
      </c>
      <c r="E471" s="278">
        <v>5570.8333333333339</v>
      </c>
      <c r="F471" s="278">
        <v>5426.416666666667</v>
      </c>
      <c r="G471" s="278">
        <v>5167.8333333333339</v>
      </c>
      <c r="H471" s="278">
        <v>5973.8333333333339</v>
      </c>
      <c r="I471" s="278">
        <v>6232.4166666666679</v>
      </c>
      <c r="J471" s="278">
        <v>6376.8333333333339</v>
      </c>
      <c r="K471" s="276">
        <v>6088</v>
      </c>
      <c r="L471" s="276">
        <v>5685</v>
      </c>
      <c r="M471" s="276">
        <v>0.11995</v>
      </c>
    </row>
    <row r="472" spans="1:13">
      <c r="A472" s="267">
        <v>465</v>
      </c>
      <c r="B472" s="244" t="s">
        <v>541</v>
      </c>
      <c r="C472" s="276">
        <v>27.8</v>
      </c>
      <c r="D472" s="278">
        <v>27.833333333333332</v>
      </c>
      <c r="E472" s="278">
        <v>27.566666666666663</v>
      </c>
      <c r="F472" s="278">
        <v>27.333333333333332</v>
      </c>
      <c r="G472" s="278">
        <v>27.066666666666663</v>
      </c>
      <c r="H472" s="278">
        <v>28.066666666666663</v>
      </c>
      <c r="I472" s="278">
        <v>28.333333333333336</v>
      </c>
      <c r="J472" s="278">
        <v>28.566666666666663</v>
      </c>
      <c r="K472" s="276">
        <v>28.1</v>
      </c>
      <c r="L472" s="276">
        <v>27.6</v>
      </c>
      <c r="M472" s="276">
        <v>17.770530000000001</v>
      </c>
    </row>
    <row r="473" spans="1:13">
      <c r="A473" s="267">
        <v>466</v>
      </c>
      <c r="B473" s="244" t="s">
        <v>192</v>
      </c>
      <c r="C473" s="276">
        <v>477.45</v>
      </c>
      <c r="D473" s="278">
        <v>480.61666666666662</v>
      </c>
      <c r="E473" s="278">
        <v>470.43333333333322</v>
      </c>
      <c r="F473" s="276">
        <v>463.41666666666663</v>
      </c>
      <c r="G473" s="278">
        <v>453.23333333333323</v>
      </c>
      <c r="H473" s="278">
        <v>487.63333333333321</v>
      </c>
      <c r="I473" s="276">
        <v>497.81666666666661</v>
      </c>
      <c r="J473" s="278">
        <v>504.8333333333332</v>
      </c>
      <c r="K473" s="278">
        <v>490.8</v>
      </c>
      <c r="L473" s="276">
        <v>473.6</v>
      </c>
      <c r="M473" s="278">
        <v>34.497430000000001</v>
      </c>
    </row>
    <row r="474" spans="1:13">
      <c r="A474" s="267">
        <v>467</v>
      </c>
      <c r="B474" s="244" t="s">
        <v>540</v>
      </c>
      <c r="C474" s="276">
        <v>201.9</v>
      </c>
      <c r="D474" s="278">
        <v>202.73333333333335</v>
      </c>
      <c r="E474" s="278">
        <v>199.4666666666667</v>
      </c>
      <c r="F474" s="276">
        <v>197.03333333333336</v>
      </c>
      <c r="G474" s="278">
        <v>193.76666666666671</v>
      </c>
      <c r="H474" s="278">
        <v>205.16666666666669</v>
      </c>
      <c r="I474" s="276">
        <v>208.43333333333334</v>
      </c>
      <c r="J474" s="278">
        <v>210.86666666666667</v>
      </c>
      <c r="K474" s="278">
        <v>206</v>
      </c>
      <c r="L474" s="276">
        <v>200.3</v>
      </c>
      <c r="M474" s="278">
        <v>0.58118999999999998</v>
      </c>
    </row>
    <row r="475" spans="1:13">
      <c r="A475" s="267">
        <v>468</v>
      </c>
      <c r="B475" s="244" t="s">
        <v>193</v>
      </c>
      <c r="C475" s="244">
        <v>1039.3</v>
      </c>
      <c r="D475" s="288">
        <v>1043.4166666666667</v>
      </c>
      <c r="E475" s="288">
        <v>1030.8833333333334</v>
      </c>
      <c r="F475" s="288">
        <v>1022.4666666666667</v>
      </c>
      <c r="G475" s="288">
        <v>1009.9333333333334</v>
      </c>
      <c r="H475" s="288">
        <v>1051.8333333333335</v>
      </c>
      <c r="I475" s="288">
        <v>1064.3666666666668</v>
      </c>
      <c r="J475" s="288">
        <v>1072.7833333333335</v>
      </c>
      <c r="K475" s="288">
        <v>1055.95</v>
      </c>
      <c r="L475" s="288">
        <v>1035</v>
      </c>
      <c r="M475" s="288">
        <v>4.7300599999999999</v>
      </c>
    </row>
    <row r="476" spans="1:13">
      <c r="A476" s="267">
        <v>469</v>
      </c>
      <c r="B476" s="244" t="s">
        <v>553</v>
      </c>
      <c r="C476" s="244">
        <v>11.95</v>
      </c>
      <c r="D476" s="288">
        <v>12.033333333333333</v>
      </c>
      <c r="E476" s="288">
        <v>11.816666666666666</v>
      </c>
      <c r="F476" s="288">
        <v>11.683333333333334</v>
      </c>
      <c r="G476" s="288">
        <v>11.466666666666667</v>
      </c>
      <c r="H476" s="288">
        <v>12.166666666666666</v>
      </c>
      <c r="I476" s="288">
        <v>12.383333333333331</v>
      </c>
      <c r="J476" s="288">
        <v>12.516666666666666</v>
      </c>
      <c r="K476" s="288">
        <v>12.25</v>
      </c>
      <c r="L476" s="288">
        <v>11.9</v>
      </c>
      <c r="M476" s="288">
        <v>20.95504</v>
      </c>
    </row>
    <row r="477" spans="1:13">
      <c r="A477" s="267">
        <v>470</v>
      </c>
      <c r="B477" s="244" t="s">
        <v>554</v>
      </c>
      <c r="C477" s="288">
        <v>307.10000000000002</v>
      </c>
      <c r="D477" s="288">
        <v>309</v>
      </c>
      <c r="E477" s="288">
        <v>302.5</v>
      </c>
      <c r="F477" s="288">
        <v>297.89999999999998</v>
      </c>
      <c r="G477" s="288">
        <v>291.39999999999998</v>
      </c>
      <c r="H477" s="288">
        <v>313.60000000000002</v>
      </c>
      <c r="I477" s="288">
        <v>320.10000000000002</v>
      </c>
      <c r="J477" s="288">
        <v>324.70000000000005</v>
      </c>
      <c r="K477" s="288">
        <v>315.5</v>
      </c>
      <c r="L477" s="288">
        <v>304.39999999999998</v>
      </c>
      <c r="M477" s="288">
        <v>1.6708499999999999</v>
      </c>
    </row>
    <row r="478" spans="1:13">
      <c r="A478" s="267">
        <v>471</v>
      </c>
      <c r="B478" s="244" t="s">
        <v>194</v>
      </c>
      <c r="C478" s="288">
        <v>235.4</v>
      </c>
      <c r="D478" s="288">
        <v>235</v>
      </c>
      <c r="E478" s="288">
        <v>231.4</v>
      </c>
      <c r="F478" s="288">
        <v>227.4</v>
      </c>
      <c r="G478" s="288">
        <v>223.8</v>
      </c>
      <c r="H478" s="288">
        <v>239</v>
      </c>
      <c r="I478" s="288">
        <v>242.60000000000002</v>
      </c>
      <c r="J478" s="288">
        <v>246.6</v>
      </c>
      <c r="K478" s="288">
        <v>238.6</v>
      </c>
      <c r="L478" s="288">
        <v>231</v>
      </c>
      <c r="M478" s="288">
        <v>5.0693000000000001</v>
      </c>
    </row>
    <row r="479" spans="1:13">
      <c r="A479" s="267">
        <v>472</v>
      </c>
      <c r="B479" s="244" t="s">
        <v>3098</v>
      </c>
      <c r="C479" s="288">
        <v>32.450000000000003</v>
      </c>
      <c r="D479" s="288">
        <v>32.733333333333334</v>
      </c>
      <c r="E479" s="288">
        <v>31.916666666666671</v>
      </c>
      <c r="F479" s="288">
        <v>31.38333333333334</v>
      </c>
      <c r="G479" s="288">
        <v>30.566666666666677</v>
      </c>
      <c r="H479" s="288">
        <v>33.266666666666666</v>
      </c>
      <c r="I479" s="288">
        <v>34.083333333333329</v>
      </c>
      <c r="J479" s="288">
        <v>34.61666666666666</v>
      </c>
      <c r="K479" s="288">
        <v>33.549999999999997</v>
      </c>
      <c r="L479" s="288">
        <v>32.200000000000003</v>
      </c>
      <c r="M479" s="288">
        <v>9.2905499999999996</v>
      </c>
    </row>
    <row r="480" spans="1:13">
      <c r="A480" s="267">
        <v>473</v>
      </c>
      <c r="B480" s="244" t="s">
        <v>195</v>
      </c>
      <c r="C480" s="288">
        <v>4823.8</v>
      </c>
      <c r="D480" s="288">
        <v>4801.3666666666668</v>
      </c>
      <c r="E480" s="288">
        <v>4746.7833333333338</v>
      </c>
      <c r="F480" s="288">
        <v>4669.7666666666673</v>
      </c>
      <c r="G480" s="288">
        <v>4615.1833333333343</v>
      </c>
      <c r="H480" s="288">
        <v>4878.3833333333332</v>
      </c>
      <c r="I480" s="288">
        <v>4932.9666666666653</v>
      </c>
      <c r="J480" s="288">
        <v>5009.9833333333327</v>
      </c>
      <c r="K480" s="288">
        <v>4855.95</v>
      </c>
      <c r="L480" s="288">
        <v>4724.3500000000004</v>
      </c>
      <c r="M480" s="288">
        <v>8.1131100000000007</v>
      </c>
    </row>
    <row r="481" spans="1:13">
      <c r="A481" s="267">
        <v>474</v>
      </c>
      <c r="B481" s="244" t="s">
        <v>196</v>
      </c>
      <c r="C481" s="288">
        <v>24.95</v>
      </c>
      <c r="D481" s="288">
        <v>25.133333333333336</v>
      </c>
      <c r="E481" s="288">
        <v>24.666666666666671</v>
      </c>
      <c r="F481" s="288">
        <v>24.383333333333336</v>
      </c>
      <c r="G481" s="288">
        <v>23.916666666666671</v>
      </c>
      <c r="H481" s="288">
        <v>25.416666666666671</v>
      </c>
      <c r="I481" s="288">
        <v>25.883333333333333</v>
      </c>
      <c r="J481" s="288">
        <v>26.166666666666671</v>
      </c>
      <c r="K481" s="288">
        <v>25.6</v>
      </c>
      <c r="L481" s="288">
        <v>24.85</v>
      </c>
      <c r="M481" s="288">
        <v>44.27176</v>
      </c>
    </row>
    <row r="482" spans="1:13">
      <c r="A482" s="267">
        <v>475</v>
      </c>
      <c r="B482" s="244" t="s">
        <v>197</v>
      </c>
      <c r="C482" s="288">
        <v>435.7</v>
      </c>
      <c r="D482" s="288">
        <v>435.88333333333338</v>
      </c>
      <c r="E482" s="288">
        <v>428.81666666666678</v>
      </c>
      <c r="F482" s="288">
        <v>421.93333333333339</v>
      </c>
      <c r="G482" s="288">
        <v>414.86666666666679</v>
      </c>
      <c r="H482" s="288">
        <v>442.76666666666677</v>
      </c>
      <c r="I482" s="288">
        <v>449.83333333333337</v>
      </c>
      <c r="J482" s="288">
        <v>456.71666666666675</v>
      </c>
      <c r="K482" s="288">
        <v>442.95</v>
      </c>
      <c r="L482" s="288">
        <v>429</v>
      </c>
      <c r="M482" s="288">
        <v>75.048860000000005</v>
      </c>
    </row>
    <row r="483" spans="1:13">
      <c r="A483" s="267">
        <v>476</v>
      </c>
      <c r="B483" s="244" t="s">
        <v>560</v>
      </c>
      <c r="C483" s="288">
        <v>1997.4</v>
      </c>
      <c r="D483" s="288">
        <v>2005.1333333333332</v>
      </c>
      <c r="E483" s="288">
        <v>1982.2666666666664</v>
      </c>
      <c r="F483" s="288">
        <v>1967.1333333333332</v>
      </c>
      <c r="G483" s="288">
        <v>1944.2666666666664</v>
      </c>
      <c r="H483" s="288">
        <v>2020.2666666666664</v>
      </c>
      <c r="I483" s="288">
        <v>2043.1333333333332</v>
      </c>
      <c r="J483" s="288">
        <v>2058.2666666666664</v>
      </c>
      <c r="K483" s="288">
        <v>2028</v>
      </c>
      <c r="L483" s="288">
        <v>1990</v>
      </c>
      <c r="M483" s="288">
        <v>0.15273999999999999</v>
      </c>
    </row>
    <row r="484" spans="1:13">
      <c r="A484" s="267">
        <v>477</v>
      </c>
      <c r="B484" s="244" t="s">
        <v>561</v>
      </c>
      <c r="C484" s="288">
        <v>26.7</v>
      </c>
      <c r="D484" s="288">
        <v>26.733333333333334</v>
      </c>
      <c r="E484" s="288">
        <v>26.516666666666669</v>
      </c>
      <c r="F484" s="288">
        <v>26.333333333333336</v>
      </c>
      <c r="G484" s="288">
        <v>26.116666666666671</v>
      </c>
      <c r="H484" s="288">
        <v>26.916666666666668</v>
      </c>
      <c r="I484" s="288">
        <v>27.133333333333336</v>
      </c>
      <c r="J484" s="288">
        <v>27.316666666666666</v>
      </c>
      <c r="K484" s="288">
        <v>26.95</v>
      </c>
      <c r="L484" s="288">
        <v>26.55</v>
      </c>
      <c r="M484" s="288">
        <v>5.29183</v>
      </c>
    </row>
    <row r="485" spans="1:13">
      <c r="A485" s="267">
        <v>478</v>
      </c>
      <c r="B485" s="244" t="s">
        <v>285</v>
      </c>
      <c r="C485" s="288">
        <v>298.75</v>
      </c>
      <c r="D485" s="288">
        <v>299.95</v>
      </c>
      <c r="E485" s="288">
        <v>282.89999999999998</v>
      </c>
      <c r="F485" s="288">
        <v>267.05</v>
      </c>
      <c r="G485" s="288">
        <v>250</v>
      </c>
      <c r="H485" s="288">
        <v>315.79999999999995</v>
      </c>
      <c r="I485" s="288">
        <v>332.85</v>
      </c>
      <c r="J485" s="288">
        <v>348.69999999999993</v>
      </c>
      <c r="K485" s="288">
        <v>317</v>
      </c>
      <c r="L485" s="288">
        <v>284.10000000000002</v>
      </c>
      <c r="M485" s="288">
        <v>5.3200099999999999</v>
      </c>
    </row>
    <row r="486" spans="1:13">
      <c r="A486" s="267">
        <v>479</v>
      </c>
      <c r="B486" s="244" t="s">
        <v>563</v>
      </c>
      <c r="C486" s="288">
        <v>736.95</v>
      </c>
      <c r="D486" s="288">
        <v>732.75</v>
      </c>
      <c r="E486" s="288">
        <v>725.55</v>
      </c>
      <c r="F486" s="288">
        <v>714.15</v>
      </c>
      <c r="G486" s="288">
        <v>706.94999999999993</v>
      </c>
      <c r="H486" s="288">
        <v>744.15</v>
      </c>
      <c r="I486" s="288">
        <v>751.35</v>
      </c>
      <c r="J486" s="288">
        <v>762.75</v>
      </c>
      <c r="K486" s="288">
        <v>739.95</v>
      </c>
      <c r="L486" s="288">
        <v>721.35</v>
      </c>
      <c r="M486" s="288">
        <v>2.7564899999999999</v>
      </c>
    </row>
    <row r="487" spans="1:13">
      <c r="A487" s="267">
        <v>480</v>
      </c>
      <c r="B487" s="244" t="s">
        <v>564</v>
      </c>
      <c r="C487" s="288">
        <v>1559.95</v>
      </c>
      <c r="D487" s="288">
        <v>1575.9833333333333</v>
      </c>
      <c r="E487" s="288">
        <v>1533.9666666666667</v>
      </c>
      <c r="F487" s="288">
        <v>1507.9833333333333</v>
      </c>
      <c r="G487" s="288">
        <v>1465.9666666666667</v>
      </c>
      <c r="H487" s="288">
        <v>1601.9666666666667</v>
      </c>
      <c r="I487" s="288">
        <v>1643.9833333333336</v>
      </c>
      <c r="J487" s="288">
        <v>1669.9666666666667</v>
      </c>
      <c r="K487" s="288">
        <v>1618</v>
      </c>
      <c r="L487" s="288">
        <v>1550</v>
      </c>
      <c r="M487" s="288">
        <v>1.2112400000000001</v>
      </c>
    </row>
    <row r="488" spans="1:13">
      <c r="A488" s="267">
        <v>481</v>
      </c>
      <c r="B488" s="244" t="s">
        <v>2780</v>
      </c>
      <c r="C488" s="288">
        <v>906.55</v>
      </c>
      <c r="D488" s="288">
        <v>901.19999999999993</v>
      </c>
      <c r="E488" s="288">
        <v>890.44999999999982</v>
      </c>
      <c r="F488" s="288">
        <v>874.34999999999991</v>
      </c>
      <c r="G488" s="288">
        <v>863.5999999999998</v>
      </c>
      <c r="H488" s="288">
        <v>917.29999999999984</v>
      </c>
      <c r="I488" s="288">
        <v>928.05000000000007</v>
      </c>
      <c r="J488" s="288">
        <v>944.14999999999986</v>
      </c>
      <c r="K488" s="288">
        <v>911.95</v>
      </c>
      <c r="L488" s="288">
        <v>885.1</v>
      </c>
      <c r="M488" s="288">
        <v>5.1479999999999998E-2</v>
      </c>
    </row>
    <row r="489" spans="1:13">
      <c r="A489" s="267">
        <v>482</v>
      </c>
      <c r="B489" s="244" t="s">
        <v>284</v>
      </c>
      <c r="C489" s="288">
        <v>167.8</v>
      </c>
      <c r="D489" s="288">
        <v>167.38333333333333</v>
      </c>
      <c r="E489" s="288">
        <v>166.06666666666666</v>
      </c>
      <c r="F489" s="288">
        <v>164.33333333333334</v>
      </c>
      <c r="G489" s="288">
        <v>163.01666666666668</v>
      </c>
      <c r="H489" s="288">
        <v>169.11666666666665</v>
      </c>
      <c r="I489" s="288">
        <v>170.43333333333331</v>
      </c>
      <c r="J489" s="288">
        <v>172.16666666666663</v>
      </c>
      <c r="K489" s="288">
        <v>168.7</v>
      </c>
      <c r="L489" s="288">
        <v>165.65</v>
      </c>
      <c r="M489" s="288">
        <v>2.0817000000000001</v>
      </c>
    </row>
    <row r="490" spans="1:13">
      <c r="A490" s="267">
        <v>483</v>
      </c>
      <c r="B490" s="244" t="s">
        <v>565</v>
      </c>
      <c r="C490" s="288">
        <v>1092.4000000000001</v>
      </c>
      <c r="D490" s="288">
        <v>1098.6833333333334</v>
      </c>
      <c r="E490" s="288">
        <v>1080.7166666666667</v>
      </c>
      <c r="F490" s="288">
        <v>1069.0333333333333</v>
      </c>
      <c r="G490" s="288">
        <v>1051.0666666666666</v>
      </c>
      <c r="H490" s="288">
        <v>1110.3666666666668</v>
      </c>
      <c r="I490" s="288">
        <v>1128.3333333333335</v>
      </c>
      <c r="J490" s="288">
        <v>1140.0166666666669</v>
      </c>
      <c r="K490" s="288">
        <v>1116.6500000000001</v>
      </c>
      <c r="L490" s="288">
        <v>1087</v>
      </c>
      <c r="M490" s="288">
        <v>0.82772000000000001</v>
      </c>
    </row>
    <row r="491" spans="1:13">
      <c r="A491" s="267">
        <v>484</v>
      </c>
      <c r="B491" s="244" t="s">
        <v>556</v>
      </c>
      <c r="C491" s="288">
        <v>306.5</v>
      </c>
      <c r="D491" s="288">
        <v>305.7166666666667</v>
      </c>
      <c r="E491" s="288">
        <v>296.98333333333341</v>
      </c>
      <c r="F491" s="288">
        <v>287.4666666666667</v>
      </c>
      <c r="G491" s="288">
        <v>278.73333333333341</v>
      </c>
      <c r="H491" s="288">
        <v>315.23333333333341</v>
      </c>
      <c r="I491" s="288">
        <v>323.96666666666675</v>
      </c>
      <c r="J491" s="288">
        <v>333.48333333333341</v>
      </c>
      <c r="K491" s="288">
        <v>314.45</v>
      </c>
      <c r="L491" s="288">
        <v>296.2</v>
      </c>
      <c r="M491" s="288">
        <v>5.4096299999999999</v>
      </c>
    </row>
    <row r="492" spans="1:13">
      <c r="A492" s="267">
        <v>485</v>
      </c>
      <c r="B492" s="244" t="s">
        <v>555</v>
      </c>
      <c r="C492" s="288">
        <v>1967.6</v>
      </c>
      <c r="D492" s="288">
        <v>1982.4833333333333</v>
      </c>
      <c r="E492" s="288">
        <v>1942.9666666666667</v>
      </c>
      <c r="F492" s="288">
        <v>1918.3333333333333</v>
      </c>
      <c r="G492" s="288">
        <v>1878.8166666666666</v>
      </c>
      <c r="H492" s="288">
        <v>2007.1166666666668</v>
      </c>
      <c r="I492" s="288">
        <v>2046.6333333333337</v>
      </c>
      <c r="J492" s="288">
        <v>2071.2666666666669</v>
      </c>
      <c r="K492" s="288">
        <v>2022</v>
      </c>
      <c r="L492" s="288">
        <v>1957.85</v>
      </c>
      <c r="M492" s="288">
        <v>0.14326</v>
      </c>
    </row>
    <row r="493" spans="1:13">
      <c r="A493" s="267">
        <v>486</v>
      </c>
      <c r="B493" s="244" t="s">
        <v>199</v>
      </c>
      <c r="C493" s="288">
        <v>760.7</v>
      </c>
      <c r="D493" s="288">
        <v>757.5333333333333</v>
      </c>
      <c r="E493" s="288">
        <v>747.66666666666663</v>
      </c>
      <c r="F493" s="288">
        <v>734.63333333333333</v>
      </c>
      <c r="G493" s="288">
        <v>724.76666666666665</v>
      </c>
      <c r="H493" s="288">
        <v>770.56666666666661</v>
      </c>
      <c r="I493" s="288">
        <v>780.43333333333339</v>
      </c>
      <c r="J493" s="288">
        <v>793.46666666666658</v>
      </c>
      <c r="K493" s="288">
        <v>767.4</v>
      </c>
      <c r="L493" s="288">
        <v>744.5</v>
      </c>
      <c r="M493" s="288">
        <v>25.476849999999999</v>
      </c>
    </row>
    <row r="494" spans="1:13">
      <c r="A494" s="267">
        <v>487</v>
      </c>
      <c r="B494" s="244" t="s">
        <v>557</v>
      </c>
      <c r="C494" s="288">
        <v>161.1</v>
      </c>
      <c r="D494" s="288">
        <v>160.85</v>
      </c>
      <c r="E494" s="288">
        <v>158.64999999999998</v>
      </c>
      <c r="F494" s="288">
        <v>156.19999999999999</v>
      </c>
      <c r="G494" s="288">
        <v>153.99999999999997</v>
      </c>
      <c r="H494" s="288">
        <v>163.29999999999998</v>
      </c>
      <c r="I494" s="288">
        <v>165.49999999999997</v>
      </c>
      <c r="J494" s="288">
        <v>167.95</v>
      </c>
      <c r="K494" s="288">
        <v>163.05000000000001</v>
      </c>
      <c r="L494" s="288">
        <v>158.4</v>
      </c>
      <c r="M494" s="288">
        <v>1.61452</v>
      </c>
    </row>
    <row r="495" spans="1:13">
      <c r="A495" s="267">
        <v>488</v>
      </c>
      <c r="B495" s="244" t="s">
        <v>558</v>
      </c>
      <c r="C495" s="288">
        <v>3428.25</v>
      </c>
      <c r="D495" s="288">
        <v>3419.4166666666665</v>
      </c>
      <c r="E495" s="288">
        <v>3388.833333333333</v>
      </c>
      <c r="F495" s="288">
        <v>3349.4166666666665</v>
      </c>
      <c r="G495" s="288">
        <v>3318.833333333333</v>
      </c>
      <c r="H495" s="288">
        <v>3458.833333333333</v>
      </c>
      <c r="I495" s="288">
        <v>3489.4166666666661</v>
      </c>
      <c r="J495" s="288">
        <v>3528.833333333333</v>
      </c>
      <c r="K495" s="288">
        <v>3450</v>
      </c>
      <c r="L495" s="288">
        <v>3380</v>
      </c>
      <c r="M495" s="288">
        <v>3.3419999999999998E-2</v>
      </c>
    </row>
    <row r="496" spans="1:13">
      <c r="A496" s="267">
        <v>489</v>
      </c>
      <c r="B496" s="244" t="s">
        <v>562</v>
      </c>
      <c r="C496" s="288">
        <v>853.1</v>
      </c>
      <c r="D496" s="288">
        <v>849.48333333333323</v>
      </c>
      <c r="E496" s="288">
        <v>828.96666666666647</v>
      </c>
      <c r="F496" s="288">
        <v>804.83333333333326</v>
      </c>
      <c r="G496" s="288">
        <v>784.31666666666649</v>
      </c>
      <c r="H496" s="288">
        <v>873.61666666666645</v>
      </c>
      <c r="I496" s="288">
        <v>894.1333333333331</v>
      </c>
      <c r="J496" s="288">
        <v>918.26666666666642</v>
      </c>
      <c r="K496" s="288">
        <v>870</v>
      </c>
      <c r="L496" s="288">
        <v>825.35</v>
      </c>
      <c r="M496" s="288">
        <v>0.42526000000000003</v>
      </c>
    </row>
    <row r="497" spans="1:13">
      <c r="A497" s="267">
        <v>490</v>
      </c>
      <c r="B497" s="244" t="s">
        <v>566</v>
      </c>
      <c r="C497" s="288">
        <v>4796.8500000000004</v>
      </c>
      <c r="D497" s="288">
        <v>4797.4833333333327</v>
      </c>
      <c r="E497" s="288">
        <v>4756.2666666666655</v>
      </c>
      <c r="F497" s="288">
        <v>4715.6833333333325</v>
      </c>
      <c r="G497" s="288">
        <v>4674.4666666666653</v>
      </c>
      <c r="H497" s="288">
        <v>4838.0666666666657</v>
      </c>
      <c r="I497" s="288">
        <v>4879.2833333333328</v>
      </c>
      <c r="J497" s="288">
        <v>4919.8666666666659</v>
      </c>
      <c r="K497" s="288">
        <v>4838.7</v>
      </c>
      <c r="L497" s="288">
        <v>4756.8999999999996</v>
      </c>
      <c r="M497" s="288">
        <v>2.545E-2</v>
      </c>
    </row>
    <row r="498" spans="1:13">
      <c r="A498" s="267">
        <v>491</v>
      </c>
      <c r="B498" s="244" t="s">
        <v>567</v>
      </c>
      <c r="C498" s="288">
        <v>101.85</v>
      </c>
      <c r="D498" s="288">
        <v>101.78333333333335</v>
      </c>
      <c r="E498" s="288">
        <v>100.56666666666669</v>
      </c>
      <c r="F498" s="288">
        <v>99.283333333333346</v>
      </c>
      <c r="G498" s="288">
        <v>98.066666666666691</v>
      </c>
      <c r="H498" s="288">
        <v>103.06666666666669</v>
      </c>
      <c r="I498" s="288">
        <v>104.28333333333336</v>
      </c>
      <c r="J498" s="288">
        <v>105.56666666666669</v>
      </c>
      <c r="K498" s="288">
        <v>103</v>
      </c>
      <c r="L498" s="288">
        <v>100.5</v>
      </c>
      <c r="M498" s="288">
        <v>6.5345300000000002</v>
      </c>
    </row>
    <row r="499" spans="1:13">
      <c r="A499" s="267">
        <v>492</v>
      </c>
      <c r="B499" s="244" t="s">
        <v>568</v>
      </c>
      <c r="C499" s="288">
        <v>63.45</v>
      </c>
      <c r="D499" s="288">
        <v>63.816666666666663</v>
      </c>
      <c r="E499" s="288">
        <v>61.633333333333326</v>
      </c>
      <c r="F499" s="288">
        <v>59.816666666666663</v>
      </c>
      <c r="G499" s="288">
        <v>57.633333333333326</v>
      </c>
      <c r="H499" s="288">
        <v>65.633333333333326</v>
      </c>
      <c r="I499" s="288">
        <v>67.816666666666663</v>
      </c>
      <c r="J499" s="288">
        <v>69.633333333333326</v>
      </c>
      <c r="K499" s="288">
        <v>66</v>
      </c>
      <c r="L499" s="288">
        <v>62</v>
      </c>
      <c r="M499" s="288">
        <v>5.3750799999999996</v>
      </c>
    </row>
    <row r="500" spans="1:13">
      <c r="A500" s="267">
        <v>493</v>
      </c>
      <c r="B500" s="244" t="s">
        <v>2851</v>
      </c>
      <c r="C500" s="288">
        <v>379.9</v>
      </c>
      <c r="D500" s="288">
        <v>381.26666666666665</v>
      </c>
      <c r="E500" s="288">
        <v>372.5333333333333</v>
      </c>
      <c r="F500" s="288">
        <v>365.16666666666663</v>
      </c>
      <c r="G500" s="288">
        <v>356.43333333333328</v>
      </c>
      <c r="H500" s="288">
        <v>388.63333333333333</v>
      </c>
      <c r="I500" s="288">
        <v>397.36666666666667</v>
      </c>
      <c r="J500" s="288">
        <v>404.73333333333335</v>
      </c>
      <c r="K500" s="288">
        <v>390</v>
      </c>
      <c r="L500" s="288">
        <v>373.9</v>
      </c>
      <c r="M500" s="288">
        <v>6.2596400000000001</v>
      </c>
    </row>
    <row r="501" spans="1:13">
      <c r="A501" s="267">
        <v>494</v>
      </c>
      <c r="B501" s="244" t="s">
        <v>569</v>
      </c>
      <c r="C501" s="288">
        <v>2129.1</v>
      </c>
      <c r="D501" s="288">
        <v>2117.2166666666667</v>
      </c>
      <c r="E501" s="288">
        <v>2096.9333333333334</v>
      </c>
      <c r="F501" s="288">
        <v>2064.7666666666669</v>
      </c>
      <c r="G501" s="288">
        <v>2044.4833333333336</v>
      </c>
      <c r="H501" s="288">
        <v>2149.3833333333332</v>
      </c>
      <c r="I501" s="288">
        <v>2169.666666666667</v>
      </c>
      <c r="J501" s="288">
        <v>2201.833333333333</v>
      </c>
      <c r="K501" s="288">
        <v>2137.5</v>
      </c>
      <c r="L501" s="288">
        <v>2085.0500000000002</v>
      </c>
      <c r="M501" s="288">
        <v>0.73187000000000002</v>
      </c>
    </row>
    <row r="502" spans="1:13">
      <c r="A502" s="267">
        <v>495</v>
      </c>
      <c r="B502" s="244" t="s">
        <v>200</v>
      </c>
      <c r="C502" s="288">
        <v>346.75</v>
      </c>
      <c r="D502" s="288">
        <v>345.33333333333331</v>
      </c>
      <c r="E502" s="288">
        <v>342.91666666666663</v>
      </c>
      <c r="F502" s="288">
        <v>339.08333333333331</v>
      </c>
      <c r="G502" s="288">
        <v>336.66666666666663</v>
      </c>
      <c r="H502" s="288">
        <v>349.16666666666663</v>
      </c>
      <c r="I502" s="288">
        <v>351.58333333333326</v>
      </c>
      <c r="J502" s="288">
        <v>355.41666666666663</v>
      </c>
      <c r="K502" s="288">
        <v>347.75</v>
      </c>
      <c r="L502" s="288">
        <v>341.5</v>
      </c>
      <c r="M502" s="288">
        <v>76.378789999999995</v>
      </c>
    </row>
    <row r="503" spans="1:13">
      <c r="A503" s="267">
        <v>496</v>
      </c>
      <c r="B503" s="244" t="s">
        <v>570</v>
      </c>
      <c r="C503" s="288">
        <v>290.05</v>
      </c>
      <c r="D503" s="288">
        <v>290.16666666666669</v>
      </c>
      <c r="E503" s="288">
        <v>287.33333333333337</v>
      </c>
      <c r="F503" s="288">
        <v>284.61666666666667</v>
      </c>
      <c r="G503" s="288">
        <v>281.78333333333336</v>
      </c>
      <c r="H503" s="288">
        <v>292.88333333333338</v>
      </c>
      <c r="I503" s="288">
        <v>295.71666666666675</v>
      </c>
      <c r="J503" s="288">
        <v>298.43333333333339</v>
      </c>
      <c r="K503" s="288">
        <v>293</v>
      </c>
      <c r="L503" s="288">
        <v>287.45</v>
      </c>
      <c r="M503" s="288">
        <v>3.1930200000000002</v>
      </c>
    </row>
    <row r="504" spans="1:13">
      <c r="A504" s="267">
        <v>497</v>
      </c>
      <c r="B504" s="244" t="s">
        <v>202</v>
      </c>
      <c r="C504" s="288">
        <v>195.3</v>
      </c>
      <c r="D504" s="288">
        <v>196.18333333333331</v>
      </c>
      <c r="E504" s="288">
        <v>192.36666666666662</v>
      </c>
      <c r="F504" s="288">
        <v>189.43333333333331</v>
      </c>
      <c r="G504" s="288">
        <v>185.61666666666662</v>
      </c>
      <c r="H504" s="288">
        <v>199.11666666666662</v>
      </c>
      <c r="I504" s="288">
        <v>202.93333333333328</v>
      </c>
      <c r="J504" s="288">
        <v>205.86666666666662</v>
      </c>
      <c r="K504" s="288">
        <v>200</v>
      </c>
      <c r="L504" s="288">
        <v>193.25</v>
      </c>
      <c r="M504" s="288">
        <v>195.37935999999999</v>
      </c>
    </row>
    <row r="505" spans="1:13">
      <c r="A505" s="267">
        <v>498</v>
      </c>
      <c r="B505" s="244" t="s">
        <v>571</v>
      </c>
      <c r="C505" s="288">
        <v>187.6</v>
      </c>
      <c r="D505" s="288">
        <v>186.16666666666666</v>
      </c>
      <c r="E505" s="288">
        <v>183.93333333333331</v>
      </c>
      <c r="F505" s="288">
        <v>180.26666666666665</v>
      </c>
      <c r="G505" s="288">
        <v>178.0333333333333</v>
      </c>
      <c r="H505" s="288">
        <v>189.83333333333331</v>
      </c>
      <c r="I505" s="288">
        <v>192.06666666666666</v>
      </c>
      <c r="J505" s="288">
        <v>195.73333333333332</v>
      </c>
      <c r="K505" s="288">
        <v>188.4</v>
      </c>
      <c r="L505" s="288">
        <v>182.5</v>
      </c>
      <c r="M505" s="288">
        <v>1.9869399999999999</v>
      </c>
    </row>
    <row r="506" spans="1:13">
      <c r="A506" s="267">
        <v>499</v>
      </c>
      <c r="B506" s="244" t="s">
        <v>572</v>
      </c>
      <c r="C506" s="288">
        <v>1767.55</v>
      </c>
      <c r="D506" s="288">
        <v>1845.1500000000003</v>
      </c>
      <c r="E506" s="288">
        <v>1651.3000000000006</v>
      </c>
      <c r="F506" s="288">
        <v>1535.0500000000004</v>
      </c>
      <c r="G506" s="288">
        <v>1341.2000000000007</v>
      </c>
      <c r="H506" s="288">
        <v>1961.4000000000005</v>
      </c>
      <c r="I506" s="288">
        <v>2155.2500000000005</v>
      </c>
      <c r="J506" s="288">
        <v>2271.5000000000005</v>
      </c>
      <c r="K506" s="288">
        <v>2039</v>
      </c>
      <c r="L506" s="288">
        <v>1728.9</v>
      </c>
      <c r="M506" s="288">
        <v>0.377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G11" sqref="G11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79"/>
      <c r="B5" s="579"/>
      <c r="C5" s="580"/>
      <c r="D5" s="580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81" t="s">
        <v>574</v>
      </c>
      <c r="C7" s="581"/>
      <c r="D7" s="261">
        <f>Main!B10</f>
        <v>44147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44146</v>
      </c>
      <c r="B10" s="266">
        <v>540134</v>
      </c>
      <c r="C10" s="267" t="s">
        <v>3779</v>
      </c>
      <c r="D10" s="267" t="s">
        <v>3780</v>
      </c>
      <c r="E10" s="267" t="s">
        <v>583</v>
      </c>
      <c r="F10" s="380">
        <v>33469</v>
      </c>
      <c r="G10" s="266">
        <v>4.83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44146</v>
      </c>
      <c r="B11" s="266">
        <v>507912</v>
      </c>
      <c r="C11" s="267" t="s">
        <v>3781</v>
      </c>
      <c r="D11" s="267" t="s">
        <v>3782</v>
      </c>
      <c r="E11" s="267" t="s">
        <v>584</v>
      </c>
      <c r="F11" s="380">
        <v>90540</v>
      </c>
      <c r="G11" s="266">
        <v>56.01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44146</v>
      </c>
      <c r="B12" s="266">
        <v>540730</v>
      </c>
      <c r="C12" s="267" t="s">
        <v>3783</v>
      </c>
      <c r="D12" s="267" t="s">
        <v>3784</v>
      </c>
      <c r="E12" s="267" t="s">
        <v>584</v>
      </c>
      <c r="F12" s="380">
        <v>79900</v>
      </c>
      <c r="G12" s="266">
        <v>10.69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44146</v>
      </c>
      <c r="B13" s="266">
        <v>540730</v>
      </c>
      <c r="C13" s="267" t="s">
        <v>3783</v>
      </c>
      <c r="D13" s="267" t="s">
        <v>3753</v>
      </c>
      <c r="E13" s="267" t="s">
        <v>583</v>
      </c>
      <c r="F13" s="380">
        <v>100000</v>
      </c>
      <c r="G13" s="266">
        <v>10.69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44146</v>
      </c>
      <c r="B14" s="266">
        <v>530095</v>
      </c>
      <c r="C14" s="267" t="s">
        <v>3785</v>
      </c>
      <c r="D14" s="267" t="s">
        <v>3786</v>
      </c>
      <c r="E14" s="267" t="s">
        <v>583</v>
      </c>
      <c r="F14" s="380">
        <v>25000</v>
      </c>
      <c r="G14" s="266">
        <v>33.25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44146</v>
      </c>
      <c r="B15" s="266">
        <v>530095</v>
      </c>
      <c r="C15" s="267" t="s">
        <v>3785</v>
      </c>
      <c r="D15" s="267" t="s">
        <v>3787</v>
      </c>
      <c r="E15" s="267" t="s">
        <v>583</v>
      </c>
      <c r="F15" s="380">
        <v>25000</v>
      </c>
      <c r="G15" s="266">
        <v>33.25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44146</v>
      </c>
      <c r="B16" s="266">
        <v>530095</v>
      </c>
      <c r="C16" s="267" t="s">
        <v>3785</v>
      </c>
      <c r="D16" s="267" t="s">
        <v>3788</v>
      </c>
      <c r="E16" s="267" t="s">
        <v>583</v>
      </c>
      <c r="F16" s="380">
        <v>30000</v>
      </c>
      <c r="G16" s="266">
        <v>33.25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44146</v>
      </c>
      <c r="B17" s="266">
        <v>530095</v>
      </c>
      <c r="C17" s="267" t="s">
        <v>3785</v>
      </c>
      <c r="D17" s="267" t="s">
        <v>3789</v>
      </c>
      <c r="E17" s="267" t="s">
        <v>583</v>
      </c>
      <c r="F17" s="380">
        <v>80244</v>
      </c>
      <c r="G17" s="266">
        <v>33.25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44146</v>
      </c>
      <c r="B18" s="266">
        <v>530095</v>
      </c>
      <c r="C18" s="267" t="s">
        <v>3785</v>
      </c>
      <c r="D18" s="267" t="s">
        <v>3790</v>
      </c>
      <c r="E18" s="267" t="s">
        <v>584</v>
      </c>
      <c r="F18" s="380">
        <v>80000</v>
      </c>
      <c r="G18" s="266">
        <v>33.25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44146</v>
      </c>
      <c r="B19" s="266">
        <v>530095</v>
      </c>
      <c r="C19" s="267" t="s">
        <v>3785</v>
      </c>
      <c r="D19" s="267" t="s">
        <v>3791</v>
      </c>
      <c r="E19" s="267" t="s">
        <v>584</v>
      </c>
      <c r="F19" s="380">
        <v>80000</v>
      </c>
      <c r="G19" s="266">
        <v>33.25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44146</v>
      </c>
      <c r="B20" s="266">
        <v>539673</v>
      </c>
      <c r="C20" s="267" t="s">
        <v>3792</v>
      </c>
      <c r="D20" s="267" t="s">
        <v>3793</v>
      </c>
      <c r="E20" s="267" t="s">
        <v>583</v>
      </c>
      <c r="F20" s="380">
        <v>30379</v>
      </c>
      <c r="G20" s="266">
        <v>13.4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44146</v>
      </c>
      <c r="B21" s="266">
        <v>539673</v>
      </c>
      <c r="C21" s="267" t="s">
        <v>3792</v>
      </c>
      <c r="D21" s="267" t="s">
        <v>3794</v>
      </c>
      <c r="E21" s="267" t="s">
        <v>584</v>
      </c>
      <c r="F21" s="380">
        <v>41149</v>
      </c>
      <c r="G21" s="266">
        <v>13.4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44146</v>
      </c>
      <c r="B22" s="266">
        <v>539673</v>
      </c>
      <c r="C22" s="267" t="s">
        <v>3792</v>
      </c>
      <c r="D22" s="267" t="s">
        <v>3795</v>
      </c>
      <c r="E22" s="267" t="s">
        <v>584</v>
      </c>
      <c r="F22" s="380">
        <v>47721</v>
      </c>
      <c r="G22" s="266">
        <v>13.4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44146</v>
      </c>
      <c r="B23" s="266">
        <v>539673</v>
      </c>
      <c r="C23" s="267" t="s">
        <v>3792</v>
      </c>
      <c r="D23" s="267" t="s">
        <v>3796</v>
      </c>
      <c r="E23" s="267" t="s">
        <v>583</v>
      </c>
      <c r="F23" s="380">
        <v>29900</v>
      </c>
      <c r="G23" s="266">
        <v>13.4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44146</v>
      </c>
      <c r="B24" s="266">
        <v>539673</v>
      </c>
      <c r="C24" s="267" t="s">
        <v>3792</v>
      </c>
      <c r="D24" s="267" t="s">
        <v>3797</v>
      </c>
      <c r="E24" s="267" t="s">
        <v>583</v>
      </c>
      <c r="F24" s="380">
        <v>37300</v>
      </c>
      <c r="G24" s="266">
        <v>13.4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44146</v>
      </c>
      <c r="B25" s="266">
        <v>539673</v>
      </c>
      <c r="C25" s="267" t="s">
        <v>3792</v>
      </c>
      <c r="D25" s="267" t="s">
        <v>3798</v>
      </c>
      <c r="E25" s="267" t="s">
        <v>583</v>
      </c>
      <c r="F25" s="380">
        <v>29603</v>
      </c>
      <c r="G25" s="266">
        <v>13.4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44146</v>
      </c>
      <c r="B26" s="266">
        <v>539673</v>
      </c>
      <c r="C26" s="267" t="s">
        <v>3792</v>
      </c>
      <c r="D26" s="267" t="s">
        <v>3799</v>
      </c>
      <c r="E26" s="267" t="s">
        <v>584</v>
      </c>
      <c r="F26" s="380">
        <v>11500</v>
      </c>
      <c r="G26" s="266">
        <v>13.4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44146</v>
      </c>
      <c r="B27" s="266">
        <v>539673</v>
      </c>
      <c r="C27" s="267" t="s">
        <v>3792</v>
      </c>
      <c r="D27" s="267" t="s">
        <v>3800</v>
      </c>
      <c r="E27" s="267" t="s">
        <v>584</v>
      </c>
      <c r="F27" s="380">
        <v>30379</v>
      </c>
      <c r="G27" s="266">
        <v>13.4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44146</v>
      </c>
      <c r="B28" s="266">
        <v>540175</v>
      </c>
      <c r="C28" s="267" t="s">
        <v>3801</v>
      </c>
      <c r="D28" s="267" t="s">
        <v>3802</v>
      </c>
      <c r="E28" s="267" t="s">
        <v>583</v>
      </c>
      <c r="F28" s="380">
        <v>35815</v>
      </c>
      <c r="G28" s="266">
        <v>13.9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44146</v>
      </c>
      <c r="B29" s="266">
        <v>540175</v>
      </c>
      <c r="C29" s="267" t="s">
        <v>3801</v>
      </c>
      <c r="D29" s="267" t="s">
        <v>3803</v>
      </c>
      <c r="E29" s="267" t="s">
        <v>584</v>
      </c>
      <c r="F29" s="380">
        <v>38207</v>
      </c>
      <c r="G29" s="266">
        <v>13.9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44146</v>
      </c>
      <c r="B30" s="266">
        <v>540175</v>
      </c>
      <c r="C30" s="267" t="s">
        <v>3801</v>
      </c>
      <c r="D30" s="267" t="s">
        <v>3804</v>
      </c>
      <c r="E30" s="267" t="s">
        <v>584</v>
      </c>
      <c r="F30" s="380">
        <v>31114</v>
      </c>
      <c r="G30" s="266">
        <v>13.9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44146</v>
      </c>
      <c r="B31" s="266">
        <v>540175</v>
      </c>
      <c r="C31" s="267" t="s">
        <v>3801</v>
      </c>
      <c r="D31" s="267" t="s">
        <v>3805</v>
      </c>
      <c r="E31" s="267" t="s">
        <v>583</v>
      </c>
      <c r="F31" s="380">
        <v>42845</v>
      </c>
      <c r="G31" s="266">
        <v>13.9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44146</v>
      </c>
      <c r="B32" s="266">
        <v>543171</v>
      </c>
      <c r="C32" s="267" t="s">
        <v>3806</v>
      </c>
      <c r="D32" s="267" t="s">
        <v>3807</v>
      </c>
      <c r="E32" s="267" t="s">
        <v>584</v>
      </c>
      <c r="F32" s="380">
        <v>60000</v>
      </c>
      <c r="G32" s="266">
        <v>33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44146</v>
      </c>
      <c r="B33" s="266">
        <v>500350</v>
      </c>
      <c r="C33" s="267" t="s">
        <v>2342</v>
      </c>
      <c r="D33" s="267" t="s">
        <v>3808</v>
      </c>
      <c r="E33" s="267" t="s">
        <v>583</v>
      </c>
      <c r="F33" s="380">
        <v>1163447</v>
      </c>
      <c r="G33" s="266">
        <v>92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44146</v>
      </c>
      <c r="B34" s="266">
        <v>500350</v>
      </c>
      <c r="C34" s="267" t="s">
        <v>2342</v>
      </c>
      <c r="D34" s="267" t="s">
        <v>3809</v>
      </c>
      <c r="E34" s="267" t="s">
        <v>584</v>
      </c>
      <c r="F34" s="380">
        <v>1163447</v>
      </c>
      <c r="G34" s="266">
        <v>92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44146</v>
      </c>
      <c r="B35" s="266">
        <v>538943</v>
      </c>
      <c r="C35" s="267" t="s">
        <v>3810</v>
      </c>
      <c r="D35" s="267" t="s">
        <v>3811</v>
      </c>
      <c r="E35" s="267" t="s">
        <v>583</v>
      </c>
      <c r="F35" s="380">
        <v>88933</v>
      </c>
      <c r="G35" s="266">
        <v>13.4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44146</v>
      </c>
      <c r="B36" s="266">
        <v>532070</v>
      </c>
      <c r="C36" s="267" t="s">
        <v>3721</v>
      </c>
      <c r="D36" s="267" t="s">
        <v>3812</v>
      </c>
      <c r="E36" s="267" t="s">
        <v>584</v>
      </c>
      <c r="F36" s="380">
        <v>100000</v>
      </c>
      <c r="G36" s="266">
        <v>10.9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44146</v>
      </c>
      <c r="B37" s="266">
        <v>532070</v>
      </c>
      <c r="C37" s="267" t="s">
        <v>3721</v>
      </c>
      <c r="D37" s="267" t="s">
        <v>3813</v>
      </c>
      <c r="E37" s="267" t="s">
        <v>583</v>
      </c>
      <c r="F37" s="380">
        <v>100000</v>
      </c>
      <c r="G37" s="266">
        <v>10.9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44146</v>
      </c>
      <c r="B38" s="266">
        <v>532070</v>
      </c>
      <c r="C38" s="267" t="s">
        <v>3721</v>
      </c>
      <c r="D38" s="267" t="s">
        <v>3750</v>
      </c>
      <c r="E38" s="267" t="s">
        <v>583</v>
      </c>
      <c r="F38" s="380">
        <v>100000</v>
      </c>
      <c r="G38" s="266">
        <v>10.9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44146</v>
      </c>
      <c r="B39" s="266">
        <v>538496</v>
      </c>
      <c r="C39" s="267" t="s">
        <v>3751</v>
      </c>
      <c r="D39" s="267" t="s">
        <v>3752</v>
      </c>
      <c r="E39" s="267" t="s">
        <v>583</v>
      </c>
      <c r="F39" s="380">
        <v>69000</v>
      </c>
      <c r="G39" s="266">
        <v>4.0999999999999996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44146</v>
      </c>
      <c r="B40" s="266">
        <v>539222</v>
      </c>
      <c r="C40" s="267" t="s">
        <v>3814</v>
      </c>
      <c r="D40" s="267" t="s">
        <v>3815</v>
      </c>
      <c r="E40" s="267" t="s">
        <v>583</v>
      </c>
      <c r="F40" s="380">
        <v>30000</v>
      </c>
      <c r="G40" s="266">
        <v>40.17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44146</v>
      </c>
      <c r="B41" s="266">
        <v>539222</v>
      </c>
      <c r="C41" s="267" t="s">
        <v>3814</v>
      </c>
      <c r="D41" s="267" t="s">
        <v>3815</v>
      </c>
      <c r="E41" s="267" t="s">
        <v>584</v>
      </c>
      <c r="F41" s="380">
        <v>15000</v>
      </c>
      <c r="G41" s="266">
        <v>39.5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44146</v>
      </c>
      <c r="B42" s="266" t="s">
        <v>957</v>
      </c>
      <c r="C42" s="267" t="s">
        <v>3816</v>
      </c>
      <c r="D42" s="267" t="s">
        <v>3817</v>
      </c>
      <c r="E42" s="267" t="s">
        <v>583</v>
      </c>
      <c r="F42" s="380">
        <v>80000</v>
      </c>
      <c r="G42" s="266">
        <v>108.75</v>
      </c>
      <c r="H42" s="344" t="s">
        <v>2952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44146</v>
      </c>
      <c r="B43" s="266" t="s">
        <v>957</v>
      </c>
      <c r="C43" s="267" t="s">
        <v>3816</v>
      </c>
      <c r="D43" s="267" t="s">
        <v>3818</v>
      </c>
      <c r="E43" s="267" t="s">
        <v>583</v>
      </c>
      <c r="F43" s="380">
        <v>564053</v>
      </c>
      <c r="G43" s="266">
        <v>108.23</v>
      </c>
      <c r="H43" s="344" t="s">
        <v>2952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44146</v>
      </c>
      <c r="B44" s="266" t="s">
        <v>1357</v>
      </c>
      <c r="C44" s="267" t="s">
        <v>3819</v>
      </c>
      <c r="D44" s="267" t="s">
        <v>3820</v>
      </c>
      <c r="E44" s="267" t="s">
        <v>583</v>
      </c>
      <c r="F44" s="380">
        <v>1214367</v>
      </c>
      <c r="G44" s="266">
        <v>72.06</v>
      </c>
      <c r="H44" s="344" t="s">
        <v>2952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44146</v>
      </c>
      <c r="B45" s="266" t="s">
        <v>2031</v>
      </c>
      <c r="C45" s="267" t="s">
        <v>3754</v>
      </c>
      <c r="D45" s="267" t="s">
        <v>3821</v>
      </c>
      <c r="E45" s="267" t="s">
        <v>583</v>
      </c>
      <c r="F45" s="380">
        <v>68011</v>
      </c>
      <c r="G45" s="266">
        <v>18.68</v>
      </c>
      <c r="H45" s="344" t="s">
        <v>2952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44146</v>
      </c>
      <c r="B46" s="266" t="s">
        <v>168</v>
      </c>
      <c r="C46" s="267" t="s">
        <v>3756</v>
      </c>
      <c r="D46" s="267" t="s">
        <v>3757</v>
      </c>
      <c r="E46" s="267" t="s">
        <v>583</v>
      </c>
      <c r="F46" s="380">
        <v>2589229</v>
      </c>
      <c r="G46" s="266">
        <v>206.88</v>
      </c>
      <c r="H46" s="344" t="s">
        <v>2952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44146</v>
      </c>
      <c r="B47" s="266" t="s">
        <v>2369</v>
      </c>
      <c r="C47" s="267" t="s">
        <v>3822</v>
      </c>
      <c r="D47" s="267" t="s">
        <v>3755</v>
      </c>
      <c r="E47" s="267" t="s">
        <v>583</v>
      </c>
      <c r="F47" s="380">
        <v>107416</v>
      </c>
      <c r="G47" s="266">
        <v>108.5</v>
      </c>
      <c r="H47" s="344" t="s">
        <v>2952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44146</v>
      </c>
      <c r="B48" s="266" t="s">
        <v>3371</v>
      </c>
      <c r="C48" s="267" t="s">
        <v>3645</v>
      </c>
      <c r="D48" s="267" t="s">
        <v>3758</v>
      </c>
      <c r="E48" s="267" t="s">
        <v>583</v>
      </c>
      <c r="F48" s="380">
        <v>3850000</v>
      </c>
      <c r="G48" s="266">
        <v>0.55000000000000004</v>
      </c>
      <c r="H48" s="344" t="s">
        <v>2952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44146</v>
      </c>
      <c r="B49" s="266" t="s">
        <v>3371</v>
      </c>
      <c r="C49" s="267" t="s">
        <v>3645</v>
      </c>
      <c r="D49" s="267" t="s">
        <v>3823</v>
      </c>
      <c r="E49" s="267" t="s">
        <v>583</v>
      </c>
      <c r="F49" s="380">
        <v>4500000</v>
      </c>
      <c r="G49" s="266">
        <v>0.55000000000000004</v>
      </c>
      <c r="H49" s="344" t="s">
        <v>2952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44146</v>
      </c>
      <c r="B50" s="266" t="s">
        <v>3747</v>
      </c>
      <c r="C50" s="267" t="s">
        <v>3824</v>
      </c>
      <c r="D50" s="267" t="s">
        <v>3748</v>
      </c>
      <c r="E50" s="267" t="s">
        <v>583</v>
      </c>
      <c r="F50" s="380">
        <v>167570</v>
      </c>
      <c r="G50" s="266">
        <v>3.5</v>
      </c>
      <c r="H50" s="344" t="s">
        <v>2952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44146</v>
      </c>
      <c r="B51" s="266" t="s">
        <v>2909</v>
      </c>
      <c r="C51" s="267" t="s">
        <v>3825</v>
      </c>
      <c r="D51" s="267" t="s">
        <v>3826</v>
      </c>
      <c r="E51" s="267" t="s">
        <v>583</v>
      </c>
      <c r="F51" s="380">
        <v>200000</v>
      </c>
      <c r="G51" s="266">
        <v>9.7100000000000009</v>
      </c>
      <c r="H51" s="344" t="s">
        <v>2952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44146</v>
      </c>
      <c r="B52" s="266" t="s">
        <v>2791</v>
      </c>
      <c r="C52" s="267" t="s">
        <v>3827</v>
      </c>
      <c r="D52" s="267" t="s">
        <v>3828</v>
      </c>
      <c r="E52" s="267" t="s">
        <v>583</v>
      </c>
      <c r="F52" s="380">
        <v>3200000</v>
      </c>
      <c r="G52" s="266">
        <v>4.7</v>
      </c>
      <c r="H52" s="344" t="s">
        <v>2952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44146</v>
      </c>
      <c r="B53" s="266" t="s">
        <v>957</v>
      </c>
      <c r="C53" s="267" t="s">
        <v>3816</v>
      </c>
      <c r="D53" s="267" t="s">
        <v>3817</v>
      </c>
      <c r="E53" s="267" t="s">
        <v>584</v>
      </c>
      <c r="F53" s="380">
        <v>500000</v>
      </c>
      <c r="G53" s="266">
        <v>108.18</v>
      </c>
      <c r="H53" s="344" t="s">
        <v>2952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44146</v>
      </c>
      <c r="B54" s="266" t="s">
        <v>1357</v>
      </c>
      <c r="C54" s="267" t="s">
        <v>3819</v>
      </c>
      <c r="D54" s="267" t="s">
        <v>3820</v>
      </c>
      <c r="E54" s="267" t="s">
        <v>584</v>
      </c>
      <c r="F54" s="380">
        <v>1159367</v>
      </c>
      <c r="G54" s="266">
        <v>72.31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44146</v>
      </c>
      <c r="B55" s="266" t="s">
        <v>2031</v>
      </c>
      <c r="C55" s="267" t="s">
        <v>3754</v>
      </c>
      <c r="D55" s="267" t="s">
        <v>3821</v>
      </c>
      <c r="E55" s="267" t="s">
        <v>584</v>
      </c>
      <c r="F55" s="380">
        <v>58011</v>
      </c>
      <c r="G55" s="266">
        <v>17.73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44146</v>
      </c>
      <c r="B56" s="266" t="s">
        <v>168</v>
      </c>
      <c r="C56" s="267" t="s">
        <v>3756</v>
      </c>
      <c r="D56" s="267" t="s">
        <v>3757</v>
      </c>
      <c r="E56" s="267" t="s">
        <v>584</v>
      </c>
      <c r="F56" s="380">
        <v>2584951</v>
      </c>
      <c r="G56" s="266">
        <v>207.1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44146</v>
      </c>
      <c r="B57" s="266" t="s">
        <v>2369</v>
      </c>
      <c r="C57" s="267" t="s">
        <v>3822</v>
      </c>
      <c r="D57" s="267" t="s">
        <v>3755</v>
      </c>
      <c r="E57" s="267" t="s">
        <v>584</v>
      </c>
      <c r="F57" s="380">
        <v>107416</v>
      </c>
      <c r="G57" s="266">
        <v>107.68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44146</v>
      </c>
      <c r="B58" s="266" t="s">
        <v>3371</v>
      </c>
      <c r="C58" s="267" t="s">
        <v>3645</v>
      </c>
      <c r="D58" s="267" t="s">
        <v>3758</v>
      </c>
      <c r="E58" s="267" t="s">
        <v>584</v>
      </c>
      <c r="F58" s="380">
        <v>6150000</v>
      </c>
      <c r="G58" s="266">
        <v>0.55000000000000004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44146</v>
      </c>
      <c r="B59" s="266" t="s">
        <v>3371</v>
      </c>
      <c r="C59" s="267" t="s">
        <v>3645</v>
      </c>
      <c r="D59" s="267" t="s">
        <v>3829</v>
      </c>
      <c r="E59" s="267" t="s">
        <v>584</v>
      </c>
      <c r="F59" s="380">
        <v>25469335</v>
      </c>
      <c r="G59" s="266">
        <v>0.55000000000000004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44146</v>
      </c>
      <c r="B60" s="266" t="s">
        <v>3747</v>
      </c>
      <c r="C60" s="267" t="s">
        <v>3824</v>
      </c>
      <c r="D60" s="267" t="s">
        <v>3749</v>
      </c>
      <c r="E60" s="267" t="s">
        <v>584</v>
      </c>
      <c r="F60" s="380">
        <v>167570</v>
      </c>
      <c r="G60" s="266">
        <v>3.5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44146</v>
      </c>
      <c r="B61" s="266" t="s">
        <v>2909</v>
      </c>
      <c r="C61" s="267" t="s">
        <v>3825</v>
      </c>
      <c r="D61" s="267" t="s">
        <v>3830</v>
      </c>
      <c r="E61" s="267" t="s">
        <v>584</v>
      </c>
      <c r="F61" s="380">
        <v>186000</v>
      </c>
      <c r="G61" s="266">
        <v>9.65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44146</v>
      </c>
      <c r="B62" s="266" t="s">
        <v>2791</v>
      </c>
      <c r="C62" s="267" t="s">
        <v>3827</v>
      </c>
      <c r="D62" s="267" t="s">
        <v>3831</v>
      </c>
      <c r="E62" s="267" t="s">
        <v>584</v>
      </c>
      <c r="F62" s="380">
        <v>2275000</v>
      </c>
      <c r="G62" s="266">
        <v>4.7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B63" s="266"/>
      <c r="C63" s="267"/>
      <c r="D63" s="267"/>
      <c r="E63" s="267"/>
      <c r="F63" s="380"/>
      <c r="G63" s="266"/>
      <c r="H63" s="344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B64" s="266"/>
      <c r="C64" s="267"/>
      <c r="D64" s="267"/>
      <c r="E64" s="267"/>
      <c r="F64" s="380"/>
      <c r="G64" s="266"/>
      <c r="H64" s="344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2:35">
      <c r="B65" s="266"/>
      <c r="C65" s="267"/>
      <c r="D65" s="267"/>
      <c r="E65" s="267"/>
      <c r="F65" s="380"/>
      <c r="G65" s="266"/>
      <c r="H65" s="344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2:35">
      <c r="B66" s="266"/>
      <c r="C66" s="267"/>
      <c r="D66" s="267"/>
      <c r="E66" s="267"/>
      <c r="F66" s="380"/>
      <c r="G66" s="266"/>
      <c r="H66" s="344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2:35">
      <c r="B67" s="266"/>
      <c r="C67" s="267"/>
      <c r="D67" s="267"/>
      <c r="E67" s="267"/>
      <c r="F67" s="380"/>
      <c r="G67" s="266"/>
      <c r="H67" s="344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2:35">
      <c r="B68" s="266"/>
      <c r="C68" s="267"/>
      <c r="D68" s="267"/>
      <c r="E68" s="267"/>
      <c r="F68" s="380"/>
      <c r="G68" s="266"/>
      <c r="H68" s="344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2:35">
      <c r="B69" s="266"/>
      <c r="C69" s="267"/>
      <c r="D69" s="267"/>
      <c r="E69" s="267"/>
      <c r="F69" s="380"/>
      <c r="G69" s="266"/>
      <c r="H69" s="344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2:35">
      <c r="B70" s="266"/>
      <c r="C70" s="267"/>
      <c r="D70" s="267"/>
      <c r="E70" s="267"/>
      <c r="F70" s="380"/>
      <c r="G70" s="266"/>
      <c r="H70" s="344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2:35">
      <c r="B71" s="266"/>
      <c r="C71" s="267"/>
      <c r="D71" s="267"/>
      <c r="E71" s="267"/>
      <c r="F71" s="380"/>
      <c r="G71" s="266"/>
      <c r="H71" s="344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2:35">
      <c r="B72" s="266"/>
      <c r="C72" s="267"/>
      <c r="D72" s="267"/>
      <c r="E72" s="267"/>
      <c r="F72" s="380"/>
      <c r="G72" s="266"/>
      <c r="H72" s="344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2:35">
      <c r="B73" s="266"/>
      <c r="C73" s="267"/>
      <c r="D73" s="267"/>
      <c r="E73" s="267"/>
      <c r="F73" s="380"/>
      <c r="G73" s="266"/>
      <c r="H73" s="344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2:35">
      <c r="B74" s="266"/>
      <c r="C74" s="267"/>
      <c r="D74" s="267"/>
      <c r="E74" s="267"/>
      <c r="F74" s="380"/>
      <c r="G74" s="266"/>
      <c r="H74" s="344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2:35">
      <c r="B75" s="266"/>
      <c r="C75" s="267"/>
      <c r="D75" s="267"/>
      <c r="E75" s="267"/>
      <c r="F75" s="380"/>
      <c r="G75" s="266"/>
      <c r="H75" s="344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2:35">
      <c r="B76" s="266"/>
      <c r="C76" s="267"/>
      <c r="D76" s="267"/>
      <c r="E76" s="267"/>
      <c r="F76" s="380"/>
      <c r="G76" s="266"/>
      <c r="H76" s="344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2:35">
      <c r="B77" s="266"/>
      <c r="C77" s="267"/>
      <c r="D77" s="267"/>
      <c r="E77" s="267"/>
      <c r="F77" s="380"/>
      <c r="G77" s="266"/>
      <c r="H77" s="344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2:35">
      <c r="B78" s="266"/>
      <c r="C78" s="267"/>
      <c r="D78" s="267"/>
      <c r="E78" s="267"/>
      <c r="F78" s="380"/>
      <c r="G78" s="266"/>
      <c r="H78" s="344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2:35">
      <c r="B79" s="266"/>
      <c r="C79" s="267"/>
      <c r="D79" s="267"/>
      <c r="E79" s="267"/>
      <c r="F79" s="380"/>
      <c r="G79" s="266"/>
      <c r="H79" s="344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2:35">
      <c r="B80" s="266"/>
      <c r="C80" s="267"/>
      <c r="D80" s="267"/>
      <c r="E80" s="267"/>
      <c r="F80" s="380"/>
      <c r="G80" s="266"/>
      <c r="H80" s="344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2:35">
      <c r="B81" s="266"/>
      <c r="C81" s="267"/>
      <c r="D81" s="267"/>
      <c r="E81" s="267"/>
      <c r="F81" s="380"/>
      <c r="G81" s="266"/>
      <c r="H81" s="344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2:35">
      <c r="B82" s="266"/>
      <c r="C82" s="267"/>
      <c r="D82" s="267"/>
      <c r="E82" s="267"/>
      <c r="F82" s="380"/>
      <c r="G82" s="266"/>
      <c r="H82" s="344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2:35">
      <c r="B83" s="266"/>
      <c r="C83" s="267"/>
      <c r="D83" s="267"/>
      <c r="E83" s="267"/>
      <c r="F83" s="380"/>
      <c r="G83" s="266"/>
      <c r="H83" s="344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2:35">
      <c r="B84" s="266"/>
      <c r="C84" s="267"/>
      <c r="D84" s="267"/>
      <c r="E84" s="267"/>
      <c r="F84" s="380"/>
      <c r="G84" s="266"/>
      <c r="H84" s="344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2:35">
      <c r="B85" s="266"/>
      <c r="C85" s="267"/>
      <c r="D85" s="267"/>
      <c r="E85" s="267"/>
      <c r="F85" s="380"/>
      <c r="G85" s="266"/>
      <c r="H85" s="344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2:35">
      <c r="B86" s="266"/>
      <c r="C86" s="267"/>
      <c r="D86" s="267"/>
      <c r="E86" s="267"/>
      <c r="F86" s="380"/>
      <c r="G86" s="266"/>
      <c r="H86" s="344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2:35">
      <c r="B87" s="266"/>
      <c r="C87" s="267"/>
      <c r="D87" s="267"/>
      <c r="E87" s="267"/>
      <c r="F87" s="380"/>
      <c r="G87" s="266"/>
      <c r="H87" s="344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2:35">
      <c r="B88" s="266"/>
      <c r="C88" s="267"/>
      <c r="D88" s="267"/>
      <c r="E88" s="267"/>
      <c r="F88" s="380"/>
      <c r="G88" s="266"/>
      <c r="H88" s="344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2:35">
      <c r="B89" s="266"/>
      <c r="C89" s="267"/>
      <c r="D89" s="267"/>
      <c r="E89" s="267"/>
      <c r="F89" s="380"/>
      <c r="G89" s="266"/>
      <c r="H89" s="344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2:35">
      <c r="B90" s="266"/>
      <c r="C90" s="267"/>
      <c r="D90" s="267"/>
      <c r="E90" s="267"/>
      <c r="F90" s="380"/>
      <c r="G90" s="266"/>
      <c r="H90" s="344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2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2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2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2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2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2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266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266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266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266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266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266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266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266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266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266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1"/>
  <sheetViews>
    <sheetView zoomScale="85" zoomScaleNormal="85" workbookViewId="0">
      <selection activeCell="E310" sqref="E31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3669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44147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14" customFormat="1" ht="14.25">
      <c r="A10" s="421">
        <v>1</v>
      </c>
      <c r="B10" s="422">
        <v>44110</v>
      </c>
      <c r="C10" s="423"/>
      <c r="D10" s="424" t="s">
        <v>138</v>
      </c>
      <c r="E10" s="425" t="s">
        <v>600</v>
      </c>
      <c r="F10" s="426">
        <v>619</v>
      </c>
      <c r="G10" s="425">
        <v>590</v>
      </c>
      <c r="H10" s="425">
        <v>646</v>
      </c>
      <c r="I10" s="427">
        <v>690</v>
      </c>
      <c r="J10" s="428" t="s">
        <v>3638</v>
      </c>
      <c r="K10" s="428">
        <f t="shared" ref="K10" si="0">H10-F10</f>
        <v>27</v>
      </c>
      <c r="L10" s="445">
        <f t="shared" ref="L10" si="1">(F10*-0.8)/100</f>
        <v>-4.9520000000000008</v>
      </c>
      <c r="M10" s="429">
        <f t="shared" ref="M10" si="2">(K10+L10)/F10</f>
        <v>3.5618739903069463E-2</v>
      </c>
      <c r="N10" s="430" t="s">
        <v>599</v>
      </c>
      <c r="O10" s="431">
        <v>44113</v>
      </c>
      <c r="Q10" s="415"/>
      <c r="R10" s="416" t="s">
        <v>3633</v>
      </c>
      <c r="S10" s="415"/>
      <c r="T10" s="415"/>
      <c r="U10" s="415"/>
      <c r="V10" s="415"/>
      <c r="W10" s="415"/>
      <c r="X10" s="415"/>
      <c r="Y10" s="415"/>
      <c r="Z10" s="415"/>
      <c r="AA10" s="415"/>
      <c r="AB10" s="415"/>
    </row>
    <row r="11" spans="1:28" s="414" customFormat="1" ht="14.25">
      <c r="A11" s="421">
        <v>2</v>
      </c>
      <c r="B11" s="422">
        <v>44110</v>
      </c>
      <c r="C11" s="423"/>
      <c r="D11" s="424" t="s">
        <v>142</v>
      </c>
      <c r="E11" s="425" t="s">
        <v>600</v>
      </c>
      <c r="F11" s="426">
        <v>6890</v>
      </c>
      <c r="G11" s="425">
        <v>6600</v>
      </c>
      <c r="H11" s="425">
        <v>7170</v>
      </c>
      <c r="I11" s="427">
        <v>7450</v>
      </c>
      <c r="J11" s="428" t="s">
        <v>3643</v>
      </c>
      <c r="K11" s="428">
        <f t="shared" ref="K11:K12" si="3">H11-F11</f>
        <v>280</v>
      </c>
      <c r="L11" s="445">
        <f t="shared" ref="L11:L12" si="4">(F11*-0.8)/100</f>
        <v>-55.12</v>
      </c>
      <c r="M11" s="429">
        <f t="shared" ref="M11:M12" si="5">(K11+L11)/F11</f>
        <v>3.2638606676342524E-2</v>
      </c>
      <c r="N11" s="430" t="s">
        <v>599</v>
      </c>
      <c r="O11" s="431">
        <v>44131</v>
      </c>
      <c r="Q11" s="415"/>
      <c r="R11" s="416" t="s">
        <v>3633</v>
      </c>
      <c r="S11" s="415"/>
      <c r="T11" s="415"/>
      <c r="U11" s="415"/>
      <c r="V11" s="415"/>
      <c r="W11" s="415"/>
      <c r="X11" s="415"/>
      <c r="Y11" s="415"/>
      <c r="Z11" s="415"/>
      <c r="AA11" s="415"/>
      <c r="AB11" s="415"/>
    </row>
    <row r="12" spans="1:28" s="414" customFormat="1" ht="14.25">
      <c r="A12" s="453">
        <v>3</v>
      </c>
      <c r="B12" s="435">
        <v>44112</v>
      </c>
      <c r="C12" s="454"/>
      <c r="D12" s="567" t="s">
        <v>3637</v>
      </c>
      <c r="E12" s="455" t="s">
        <v>600</v>
      </c>
      <c r="F12" s="436">
        <v>581.5</v>
      </c>
      <c r="G12" s="455">
        <v>548</v>
      </c>
      <c r="H12" s="455">
        <v>621</v>
      </c>
      <c r="I12" s="456">
        <v>640</v>
      </c>
      <c r="J12" s="434" t="s">
        <v>3760</v>
      </c>
      <c r="K12" s="434">
        <f t="shared" si="3"/>
        <v>39.5</v>
      </c>
      <c r="L12" s="444">
        <f t="shared" si="4"/>
        <v>-4.6520000000000001</v>
      </c>
      <c r="M12" s="437">
        <f t="shared" si="5"/>
        <v>5.9927773000859844E-2</v>
      </c>
      <c r="N12" s="438" t="s">
        <v>599</v>
      </c>
      <c r="O12" s="465">
        <v>44146</v>
      </c>
      <c r="Q12" s="415"/>
      <c r="R12" s="416" t="s">
        <v>3186</v>
      </c>
      <c r="S12" s="415"/>
      <c r="T12" s="415"/>
      <c r="U12" s="415"/>
      <c r="V12" s="415"/>
      <c r="W12" s="415"/>
      <c r="X12" s="415"/>
      <c r="Y12" s="415"/>
      <c r="Z12" s="415"/>
      <c r="AA12" s="415"/>
      <c r="AB12" s="415"/>
    </row>
    <row r="13" spans="1:28" s="414" customFormat="1" ht="14.25">
      <c r="A13" s="382">
        <v>4</v>
      </c>
      <c r="B13" s="404">
        <v>44126</v>
      </c>
      <c r="C13" s="409"/>
      <c r="D13" s="439" t="s">
        <v>301</v>
      </c>
      <c r="E13" s="410" t="s">
        <v>600</v>
      </c>
      <c r="F13" s="410" t="s">
        <v>3640</v>
      </c>
      <c r="G13" s="418">
        <v>1895</v>
      </c>
      <c r="H13" s="410"/>
      <c r="I13" s="406" t="s">
        <v>3641</v>
      </c>
      <c r="J13" s="479" t="s">
        <v>601</v>
      </c>
      <c r="K13" s="479"/>
      <c r="L13" s="447"/>
      <c r="M13" s="479"/>
      <c r="N13" s="412"/>
      <c r="O13" s="413"/>
      <c r="Q13" s="415"/>
      <c r="R13" s="416" t="s">
        <v>602</v>
      </c>
      <c r="S13" s="415"/>
      <c r="T13" s="415"/>
      <c r="U13" s="415"/>
      <c r="V13" s="415"/>
      <c r="W13" s="415"/>
      <c r="X13" s="415"/>
      <c r="Y13" s="415"/>
      <c r="Z13" s="415"/>
      <c r="AA13" s="415"/>
      <c r="AB13" s="415"/>
    </row>
    <row r="14" spans="1:28" s="414" customFormat="1" ht="14.25">
      <c r="A14" s="421">
        <v>5</v>
      </c>
      <c r="B14" s="422">
        <v>44131</v>
      </c>
      <c r="C14" s="423"/>
      <c r="D14" s="424" t="s">
        <v>71</v>
      </c>
      <c r="E14" s="425" t="s">
        <v>600</v>
      </c>
      <c r="F14" s="426">
        <v>403.5</v>
      </c>
      <c r="G14" s="425">
        <v>375</v>
      </c>
      <c r="H14" s="425">
        <v>427.5</v>
      </c>
      <c r="I14" s="427" t="s">
        <v>3644</v>
      </c>
      <c r="J14" s="428" t="s">
        <v>3725</v>
      </c>
      <c r="K14" s="428">
        <f t="shared" ref="K14" si="6">H14-F14</f>
        <v>24</v>
      </c>
      <c r="L14" s="445">
        <f t="shared" ref="L14" si="7">(F14*-0.8)/100</f>
        <v>-3.2280000000000002</v>
      </c>
      <c r="M14" s="429">
        <f t="shared" ref="M14" si="8">(K14+L14)/F14</f>
        <v>5.1479553903345722E-2</v>
      </c>
      <c r="N14" s="430" t="s">
        <v>599</v>
      </c>
      <c r="O14" s="431">
        <v>44144</v>
      </c>
      <c r="Q14" s="415"/>
      <c r="R14" s="416" t="s">
        <v>3186</v>
      </c>
      <c r="S14" s="415"/>
      <c r="T14" s="415"/>
      <c r="U14" s="415"/>
      <c r="V14" s="415"/>
      <c r="W14" s="415"/>
      <c r="X14" s="415"/>
      <c r="Y14" s="415"/>
      <c r="Z14" s="415"/>
      <c r="AA14" s="415"/>
      <c r="AB14" s="415"/>
    </row>
    <row r="15" spans="1:28" s="414" customFormat="1" ht="14.25">
      <c r="A15" s="453">
        <v>6</v>
      </c>
      <c r="B15" s="435">
        <v>44133</v>
      </c>
      <c r="C15" s="454"/>
      <c r="D15" s="464" t="s">
        <v>118</v>
      </c>
      <c r="E15" s="455" t="s">
        <v>600</v>
      </c>
      <c r="F15" s="436">
        <v>392</v>
      </c>
      <c r="G15" s="457">
        <v>368</v>
      </c>
      <c r="H15" s="455">
        <v>417</v>
      </c>
      <c r="I15" s="456" t="s">
        <v>3646</v>
      </c>
      <c r="J15" s="434" t="s">
        <v>743</v>
      </c>
      <c r="K15" s="434">
        <f t="shared" ref="K15" si="9">H15-F15</f>
        <v>25</v>
      </c>
      <c r="L15" s="444">
        <f>(F15*-0.8)/100</f>
        <v>-3.1360000000000001</v>
      </c>
      <c r="M15" s="437">
        <f t="shared" ref="M15" si="10">(K15+L15)/F15</f>
        <v>5.5775510204081634E-2</v>
      </c>
      <c r="N15" s="438" t="s">
        <v>599</v>
      </c>
      <c r="O15" s="465">
        <v>44137</v>
      </c>
      <c r="Q15" s="415"/>
      <c r="R15" s="416" t="s">
        <v>602</v>
      </c>
      <c r="S15" s="415"/>
      <c r="T15" s="415"/>
      <c r="U15" s="415"/>
      <c r="V15" s="415"/>
      <c r="W15" s="415"/>
      <c r="X15" s="415"/>
      <c r="Y15" s="415"/>
      <c r="Z15" s="415"/>
      <c r="AA15" s="415"/>
      <c r="AB15" s="415"/>
    </row>
    <row r="16" spans="1:28" s="414" customFormat="1" ht="14.25">
      <c r="A16" s="382">
        <v>7</v>
      </c>
      <c r="B16" s="404">
        <v>44133</v>
      </c>
      <c r="C16" s="409"/>
      <c r="D16" s="439" t="s">
        <v>3647</v>
      </c>
      <c r="E16" s="410" t="s">
        <v>600</v>
      </c>
      <c r="F16" s="410" t="s">
        <v>3648</v>
      </c>
      <c r="G16" s="418">
        <v>640</v>
      </c>
      <c r="H16" s="410"/>
      <c r="I16" s="406" t="s">
        <v>3649</v>
      </c>
      <c r="J16" s="479" t="s">
        <v>601</v>
      </c>
      <c r="K16" s="479"/>
      <c r="L16" s="447"/>
      <c r="M16" s="479"/>
      <c r="N16" s="412"/>
      <c r="O16" s="413"/>
      <c r="Q16" s="415"/>
      <c r="R16" s="416" t="s">
        <v>3186</v>
      </c>
      <c r="S16" s="415"/>
      <c r="T16" s="415"/>
      <c r="U16" s="415"/>
      <c r="V16" s="415"/>
      <c r="W16" s="415"/>
      <c r="X16" s="415"/>
      <c r="Y16" s="415"/>
      <c r="Z16" s="415"/>
      <c r="AA16" s="415"/>
      <c r="AB16" s="415"/>
    </row>
    <row r="17" spans="1:38" s="414" customFormat="1" ht="14.25">
      <c r="A17" s="453">
        <v>8</v>
      </c>
      <c r="B17" s="435">
        <v>44134</v>
      </c>
      <c r="C17" s="454"/>
      <c r="D17" s="464" t="s">
        <v>3657</v>
      </c>
      <c r="E17" s="455" t="s">
        <v>600</v>
      </c>
      <c r="F17" s="436">
        <v>355</v>
      </c>
      <c r="G17" s="457">
        <v>337</v>
      </c>
      <c r="H17" s="455">
        <v>376.5</v>
      </c>
      <c r="I17" s="456" t="s">
        <v>3658</v>
      </c>
      <c r="J17" s="434" t="s">
        <v>3730</v>
      </c>
      <c r="K17" s="434">
        <f t="shared" ref="K17" si="11">H17-F17</f>
        <v>21.5</v>
      </c>
      <c r="L17" s="444">
        <f>(F17*-0.8)/100</f>
        <v>-2.84</v>
      </c>
      <c r="M17" s="437">
        <f t="shared" ref="M17" si="12">(K17+L17)/F17</f>
        <v>5.2563380281690143E-2</v>
      </c>
      <c r="N17" s="438" t="s">
        <v>599</v>
      </c>
      <c r="O17" s="465">
        <v>44144</v>
      </c>
      <c r="Q17" s="415"/>
      <c r="R17" s="416" t="s">
        <v>3633</v>
      </c>
      <c r="S17" s="415"/>
      <c r="T17" s="415"/>
      <c r="U17" s="415"/>
      <c r="V17" s="415"/>
      <c r="W17" s="415"/>
      <c r="X17" s="415"/>
      <c r="Y17" s="415"/>
      <c r="Z17" s="415"/>
      <c r="AA17" s="415"/>
      <c r="AB17" s="415"/>
    </row>
    <row r="18" spans="1:38" s="414" customFormat="1" ht="14.25">
      <c r="A18" s="382">
        <v>9</v>
      </c>
      <c r="B18" s="404">
        <v>44137</v>
      </c>
      <c r="C18" s="409"/>
      <c r="D18" s="439" t="s">
        <v>1396</v>
      </c>
      <c r="E18" s="410" t="s">
        <v>600</v>
      </c>
      <c r="F18" s="410" t="s">
        <v>3664</v>
      </c>
      <c r="G18" s="418">
        <v>3280</v>
      </c>
      <c r="H18" s="410"/>
      <c r="I18" s="406">
        <v>4200</v>
      </c>
      <c r="J18" s="411" t="s">
        <v>601</v>
      </c>
      <c r="K18" s="411"/>
      <c r="L18" s="447"/>
      <c r="M18" s="479"/>
      <c r="N18" s="412"/>
      <c r="O18" s="413"/>
      <c r="Q18" s="415"/>
      <c r="R18" s="416" t="s">
        <v>602</v>
      </c>
      <c r="S18" s="415"/>
      <c r="T18" s="415"/>
      <c r="U18" s="415"/>
      <c r="V18" s="415"/>
      <c r="W18" s="415"/>
      <c r="X18" s="415"/>
      <c r="Y18" s="415"/>
      <c r="Z18" s="415"/>
      <c r="AA18" s="415"/>
      <c r="AB18" s="415"/>
    </row>
    <row r="19" spans="1:38" s="5" customFormat="1" ht="14.25">
      <c r="A19" s="536">
        <v>10</v>
      </c>
      <c r="B19" s="537">
        <v>44137</v>
      </c>
      <c r="C19" s="538"/>
      <c r="D19" s="539" t="s">
        <v>106</v>
      </c>
      <c r="E19" s="540" t="s">
        <v>3627</v>
      </c>
      <c r="F19" s="467">
        <v>772.5</v>
      </c>
      <c r="G19" s="541">
        <v>805</v>
      </c>
      <c r="H19" s="540">
        <v>810</v>
      </c>
      <c r="I19" s="542">
        <v>700</v>
      </c>
      <c r="J19" s="462" t="s">
        <v>3670</v>
      </c>
      <c r="K19" s="462">
        <f>F19-H19</f>
        <v>-37.5</v>
      </c>
      <c r="L19" s="446">
        <f t="shared" ref="L19" si="13">(F19*-0.7)/100</f>
        <v>-5.4074999999999998</v>
      </c>
      <c r="M19" s="419">
        <f t="shared" ref="M19" si="14">(K19+L19)/F19</f>
        <v>-5.5543689320388348E-2</v>
      </c>
      <c r="N19" s="432" t="s">
        <v>663</v>
      </c>
      <c r="O19" s="420">
        <v>44138</v>
      </c>
      <c r="P19" s="414"/>
      <c r="Q19" s="64"/>
      <c r="R19" s="416" t="s">
        <v>602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382">
        <v>11</v>
      </c>
      <c r="B20" s="404">
        <v>44139</v>
      </c>
      <c r="C20" s="405"/>
      <c r="D20" s="439" t="s">
        <v>569</v>
      </c>
      <c r="E20" s="410" t="s">
        <v>600</v>
      </c>
      <c r="F20" s="410" t="s">
        <v>3679</v>
      </c>
      <c r="G20" s="418">
        <v>1980</v>
      </c>
      <c r="H20" s="410"/>
      <c r="I20" s="406">
        <v>2300</v>
      </c>
      <c r="J20" s="412" t="s">
        <v>601</v>
      </c>
      <c r="K20" s="412"/>
      <c r="L20" s="448"/>
      <c r="M20" s="375"/>
      <c r="N20" s="385"/>
      <c r="O20" s="381"/>
      <c r="P20" s="414"/>
      <c r="Q20" s="64"/>
      <c r="R20" s="416" t="s">
        <v>602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53">
        <v>12</v>
      </c>
      <c r="B21" s="435">
        <v>44139</v>
      </c>
      <c r="C21" s="565"/>
      <c r="D21" s="464" t="s">
        <v>3634</v>
      </c>
      <c r="E21" s="455" t="s">
        <v>600</v>
      </c>
      <c r="F21" s="436">
        <v>2200</v>
      </c>
      <c r="G21" s="457">
        <v>2150</v>
      </c>
      <c r="H21" s="455">
        <v>2345</v>
      </c>
      <c r="I21" s="456" t="s">
        <v>3686</v>
      </c>
      <c r="J21" s="434" t="s">
        <v>725</v>
      </c>
      <c r="K21" s="434">
        <f t="shared" ref="K21" si="15">H21-F21</f>
        <v>145</v>
      </c>
      <c r="L21" s="444">
        <f>(F21*-0.8)/100</f>
        <v>-17.600000000000001</v>
      </c>
      <c r="M21" s="437">
        <f t="shared" ref="M21" si="16">(K21+L21)/F21</f>
        <v>5.790909090909091E-2</v>
      </c>
      <c r="N21" s="438" t="s">
        <v>599</v>
      </c>
      <c r="O21" s="465">
        <v>44145</v>
      </c>
      <c r="P21" s="414"/>
      <c r="Q21" s="64"/>
      <c r="R21" s="340" t="s">
        <v>602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382">
        <v>13</v>
      </c>
      <c r="B22" s="404">
        <v>44141</v>
      </c>
      <c r="C22" s="405"/>
      <c r="D22" s="439" t="s">
        <v>284</v>
      </c>
      <c r="E22" s="410" t="s">
        <v>600</v>
      </c>
      <c r="F22" s="410" t="s">
        <v>3720</v>
      </c>
      <c r="G22" s="418">
        <v>160</v>
      </c>
      <c r="H22" s="410"/>
      <c r="I22" s="406">
        <v>195</v>
      </c>
      <c r="J22" s="412" t="s">
        <v>601</v>
      </c>
      <c r="K22" s="412"/>
      <c r="L22" s="448"/>
      <c r="M22" s="375"/>
      <c r="N22" s="385"/>
      <c r="O22" s="381"/>
      <c r="P22" s="414"/>
      <c r="Q22" s="64"/>
      <c r="R22" s="340" t="s">
        <v>3186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382"/>
      <c r="B23" s="404"/>
      <c r="C23" s="405"/>
      <c r="D23" s="439"/>
      <c r="E23" s="410"/>
      <c r="F23" s="410"/>
      <c r="G23" s="418"/>
      <c r="H23" s="410"/>
      <c r="I23" s="406"/>
      <c r="J23" s="412"/>
      <c r="K23" s="412"/>
      <c r="L23" s="448"/>
      <c r="M23" s="375"/>
      <c r="N23" s="385"/>
      <c r="O23" s="381"/>
      <c r="P23" s="414"/>
      <c r="Q23" s="64"/>
      <c r="R23" s="340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382"/>
      <c r="B24" s="404"/>
      <c r="C24" s="405"/>
      <c r="D24" s="439"/>
      <c r="E24" s="410"/>
      <c r="F24" s="410"/>
      <c r="G24" s="418"/>
      <c r="H24" s="410"/>
      <c r="I24" s="406"/>
      <c r="J24" s="412"/>
      <c r="K24" s="412"/>
      <c r="L24" s="448"/>
      <c r="M24" s="375"/>
      <c r="N24" s="385"/>
      <c r="O24" s="381"/>
      <c r="P24" s="414"/>
      <c r="Q24" s="64"/>
      <c r="R24" s="340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527"/>
      <c r="B25" s="528"/>
      <c r="C25" s="529"/>
      <c r="D25" s="530"/>
      <c r="E25" s="531"/>
      <c r="F25" s="531"/>
      <c r="G25" s="472"/>
      <c r="H25" s="531"/>
      <c r="I25" s="532"/>
      <c r="J25" s="473"/>
      <c r="K25" s="473"/>
      <c r="L25" s="533"/>
      <c r="M25" s="79"/>
      <c r="N25" s="534"/>
      <c r="O25" s="535"/>
      <c r="P25" s="414"/>
      <c r="Q25" s="64"/>
      <c r="R25" s="340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527"/>
      <c r="B26" s="528"/>
      <c r="C26" s="529"/>
      <c r="D26" s="530"/>
      <c r="E26" s="531"/>
      <c r="F26" s="531"/>
      <c r="G26" s="472"/>
      <c r="H26" s="531"/>
      <c r="I26" s="532"/>
      <c r="J26" s="473"/>
      <c r="K26" s="473"/>
      <c r="L26" s="533"/>
      <c r="M26" s="79"/>
      <c r="N26" s="534"/>
      <c r="O26" s="535"/>
      <c r="P26" s="414"/>
      <c r="Q26" s="64"/>
      <c r="R26" s="340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2" customHeight="1">
      <c r="A27" s="23" t="s">
        <v>603</v>
      </c>
      <c r="B27" s="24"/>
      <c r="C27" s="25"/>
      <c r="D27" s="26"/>
      <c r="E27" s="27"/>
      <c r="F27" s="28"/>
      <c r="G27" s="28"/>
      <c r="H27" s="28"/>
      <c r="I27" s="28"/>
      <c r="J27" s="65"/>
      <c r="K27" s="28"/>
      <c r="L27" s="449"/>
      <c r="M27" s="38"/>
      <c r="N27" s="65"/>
      <c r="O27" s="66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9" t="s">
        <v>604</v>
      </c>
      <c r="B28" s="23"/>
      <c r="C28" s="23"/>
      <c r="D28" s="23"/>
      <c r="F28" s="30" t="s">
        <v>605</v>
      </c>
      <c r="G28" s="17"/>
      <c r="H28" s="31"/>
      <c r="I28" s="36"/>
      <c r="J28" s="67"/>
      <c r="K28" s="68"/>
      <c r="L28" s="450"/>
      <c r="M28" s="69"/>
      <c r="N28" s="16"/>
      <c r="O28" s="70"/>
      <c r="P28" s="8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s="5" customFormat="1" ht="12" customHeight="1">
      <c r="A29" s="23" t="s">
        <v>606</v>
      </c>
      <c r="B29" s="23"/>
      <c r="C29" s="23"/>
      <c r="D29" s="23"/>
      <c r="E29" s="32"/>
      <c r="F29" s="30" t="s">
        <v>607</v>
      </c>
      <c r="G29" s="17"/>
      <c r="H29" s="31"/>
      <c r="I29" s="36"/>
      <c r="J29" s="67"/>
      <c r="K29" s="68"/>
      <c r="L29" s="450"/>
      <c r="M29" s="69"/>
      <c r="N29" s="16"/>
      <c r="O29" s="70"/>
      <c r="P29" s="8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s="5" customFormat="1" ht="12" customHeight="1">
      <c r="A30" s="23"/>
      <c r="B30" s="23"/>
      <c r="C30" s="23"/>
      <c r="D30" s="23"/>
      <c r="E30" s="32"/>
      <c r="F30" s="17"/>
      <c r="G30" s="17"/>
      <c r="H30" s="31"/>
      <c r="I30" s="36"/>
      <c r="J30" s="71"/>
      <c r="K30" s="68"/>
      <c r="L30" s="450"/>
      <c r="M30" s="17"/>
      <c r="N30" s="72"/>
      <c r="O30" s="5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ht="15">
      <c r="A31" s="11"/>
      <c r="B31" s="33" t="s">
        <v>608</v>
      </c>
      <c r="C31" s="33"/>
      <c r="D31" s="33"/>
      <c r="E31" s="33"/>
      <c r="F31" s="34"/>
      <c r="G31" s="32"/>
      <c r="H31" s="32"/>
      <c r="I31" s="73"/>
      <c r="J31" s="74"/>
      <c r="K31" s="75"/>
      <c r="L31" s="451"/>
      <c r="M31" s="12"/>
      <c r="N31" s="11"/>
      <c r="O31" s="53"/>
      <c r="P31" s="7"/>
      <c r="R31" s="82"/>
      <c r="S31" s="16"/>
      <c r="T31" s="16"/>
      <c r="U31" s="16"/>
      <c r="V31" s="16"/>
      <c r="W31" s="16"/>
      <c r="X31" s="16"/>
      <c r="Y31" s="16"/>
      <c r="Z31" s="16"/>
    </row>
    <row r="32" spans="1:38" s="6" customFormat="1" ht="38.25">
      <c r="A32" s="20" t="s">
        <v>16</v>
      </c>
      <c r="B32" s="21" t="s">
        <v>575</v>
      </c>
      <c r="C32" s="21"/>
      <c r="D32" s="22" t="s">
        <v>588</v>
      </c>
      <c r="E32" s="21" t="s">
        <v>589</v>
      </c>
      <c r="F32" s="21" t="s">
        <v>590</v>
      </c>
      <c r="G32" s="21" t="s">
        <v>609</v>
      </c>
      <c r="H32" s="21" t="s">
        <v>592</v>
      </c>
      <c r="I32" s="21" t="s">
        <v>593</v>
      </c>
      <c r="J32" s="21" t="s">
        <v>594</v>
      </c>
      <c r="K32" s="62" t="s">
        <v>610</v>
      </c>
      <c r="L32" s="452" t="s">
        <v>3630</v>
      </c>
      <c r="M32" s="63" t="s">
        <v>3629</v>
      </c>
      <c r="N32" s="21" t="s">
        <v>597</v>
      </c>
      <c r="O32" s="78" t="s">
        <v>598</v>
      </c>
      <c r="P32" s="7"/>
      <c r="Q32" s="40"/>
      <c r="R32" s="38"/>
      <c r="S32" s="38"/>
      <c r="T32" s="38"/>
    </row>
    <row r="33" spans="1:28" s="9" customFormat="1" ht="15" customHeight="1">
      <c r="A33" s="503">
        <v>1</v>
      </c>
      <c r="B33" s="501">
        <v>44123</v>
      </c>
      <c r="C33" s="504"/>
      <c r="D33" s="505" t="s">
        <v>91</v>
      </c>
      <c r="E33" s="436" t="s">
        <v>600</v>
      </c>
      <c r="F33" s="436">
        <v>3150</v>
      </c>
      <c r="G33" s="506">
        <v>3040</v>
      </c>
      <c r="H33" s="506">
        <v>3225</v>
      </c>
      <c r="I33" s="436">
        <v>3350</v>
      </c>
      <c r="J33" s="434" t="s">
        <v>3691</v>
      </c>
      <c r="K33" s="434">
        <f t="shared" ref="K33" si="17">H33-F33</f>
        <v>75</v>
      </c>
      <c r="L33" s="444">
        <f t="shared" ref="L33" si="18">(F33*-0.7)/100</f>
        <v>-22.05</v>
      </c>
      <c r="M33" s="437">
        <f t="shared" ref="M33" si="19">(K33+L33)/F33</f>
        <v>1.6809523809523809E-2</v>
      </c>
      <c r="N33" s="438" t="s">
        <v>599</v>
      </c>
      <c r="O33" s="465">
        <v>44140</v>
      </c>
      <c r="P33" s="64"/>
      <c r="Q33" s="64"/>
      <c r="R33" s="408" t="s">
        <v>602</v>
      </c>
      <c r="S33" s="6"/>
      <c r="T33" s="6"/>
      <c r="U33" s="6"/>
      <c r="V33" s="6"/>
      <c r="W33" s="6"/>
      <c r="X33" s="6"/>
      <c r="Y33" s="6"/>
      <c r="Z33" s="6"/>
      <c r="AA33" s="6"/>
    </row>
    <row r="34" spans="1:28" s="400" customFormat="1" ht="15" customHeight="1">
      <c r="A34" s="503">
        <v>2</v>
      </c>
      <c r="B34" s="501">
        <v>44134</v>
      </c>
      <c r="C34" s="504"/>
      <c r="D34" s="505" t="s">
        <v>3652</v>
      </c>
      <c r="E34" s="436" t="s">
        <v>600</v>
      </c>
      <c r="F34" s="436">
        <v>2195</v>
      </c>
      <c r="G34" s="506">
        <v>2140</v>
      </c>
      <c r="H34" s="506">
        <v>2247.5</v>
      </c>
      <c r="I34" s="436">
        <v>2300</v>
      </c>
      <c r="J34" s="434" t="s">
        <v>3677</v>
      </c>
      <c r="K34" s="434">
        <f t="shared" ref="K34:K35" si="20">H34-F34</f>
        <v>52.5</v>
      </c>
      <c r="L34" s="444">
        <f t="shared" ref="L34:L35" si="21">(F34*-0.7)/100</f>
        <v>-15.365</v>
      </c>
      <c r="M34" s="437">
        <f t="shared" ref="M34:M35" si="22">(K34+L34)/F34</f>
        <v>1.6917995444191342E-2</v>
      </c>
      <c r="N34" s="438" t="s">
        <v>599</v>
      </c>
      <c r="O34" s="465">
        <v>44137</v>
      </c>
      <c r="P34" s="7"/>
      <c r="Q34" s="7"/>
      <c r="R34" s="343" t="s">
        <v>3186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8" s="9" customFormat="1" ht="15" customHeight="1">
      <c r="A35" s="503">
        <v>3</v>
      </c>
      <c r="B35" s="501">
        <v>44134</v>
      </c>
      <c r="C35" s="504"/>
      <c r="D35" s="505" t="s">
        <v>3654</v>
      </c>
      <c r="E35" s="436" t="s">
        <v>600</v>
      </c>
      <c r="F35" s="436">
        <v>139.5</v>
      </c>
      <c r="G35" s="506">
        <v>134.9</v>
      </c>
      <c r="H35" s="506">
        <v>143</v>
      </c>
      <c r="I35" s="436" t="s">
        <v>3655</v>
      </c>
      <c r="J35" s="434" t="s">
        <v>3672</v>
      </c>
      <c r="K35" s="434">
        <f t="shared" si="20"/>
        <v>3.5</v>
      </c>
      <c r="L35" s="444">
        <f t="shared" si="21"/>
        <v>-0.97649999999999992</v>
      </c>
      <c r="M35" s="437">
        <f t="shared" si="22"/>
        <v>1.8089605734767027E-2</v>
      </c>
      <c r="N35" s="438" t="s">
        <v>599</v>
      </c>
      <c r="O35" s="465">
        <v>44138</v>
      </c>
      <c r="P35" s="7"/>
      <c r="Q35" s="7"/>
      <c r="R35" s="343" t="s">
        <v>602</v>
      </c>
      <c r="S35" s="40"/>
      <c r="T35" s="40"/>
      <c r="U35" s="40"/>
      <c r="V35" s="40"/>
      <c r="W35" s="40"/>
      <c r="X35" s="40"/>
      <c r="Y35" s="40"/>
      <c r="Z35" s="40"/>
      <c r="AA35" s="40"/>
      <c r="AB35" s="400"/>
    </row>
    <row r="36" spans="1:28" s="400" customFormat="1" ht="15" customHeight="1">
      <c r="A36" s="503">
        <v>4</v>
      </c>
      <c r="B36" s="501">
        <v>44134</v>
      </c>
      <c r="C36" s="504"/>
      <c r="D36" s="505" t="s">
        <v>3656</v>
      </c>
      <c r="E36" s="436" t="s">
        <v>600</v>
      </c>
      <c r="F36" s="436">
        <v>490.5</v>
      </c>
      <c r="G36" s="506">
        <v>477</v>
      </c>
      <c r="H36" s="506">
        <v>502</v>
      </c>
      <c r="I36" s="436">
        <v>520</v>
      </c>
      <c r="J36" s="434" t="s">
        <v>3671</v>
      </c>
      <c r="K36" s="434">
        <f t="shared" ref="K36" si="23">H36-F36</f>
        <v>11.5</v>
      </c>
      <c r="L36" s="444">
        <f t="shared" ref="L36" si="24">(F36*-0.7)/100</f>
        <v>-3.4334999999999996</v>
      </c>
      <c r="M36" s="437">
        <f t="shared" ref="M36" si="25">(K36+L36)/F36</f>
        <v>1.6445463812436292E-2</v>
      </c>
      <c r="N36" s="438" t="s">
        <v>599</v>
      </c>
      <c r="O36" s="465">
        <v>44138</v>
      </c>
      <c r="P36" s="7"/>
      <c r="Q36" s="7"/>
      <c r="R36" s="343" t="s">
        <v>602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8" s="400" customFormat="1" ht="15" customHeight="1">
      <c r="A37" s="519">
        <v>5</v>
      </c>
      <c r="B37" s="496">
        <v>44137</v>
      </c>
      <c r="C37" s="520"/>
      <c r="D37" s="466" t="s">
        <v>330</v>
      </c>
      <c r="E37" s="467" t="s">
        <v>600</v>
      </c>
      <c r="F37" s="467">
        <v>242</v>
      </c>
      <c r="G37" s="521">
        <v>235</v>
      </c>
      <c r="H37" s="521">
        <v>235</v>
      </c>
      <c r="I37" s="467" t="s">
        <v>3663</v>
      </c>
      <c r="J37" s="462" t="s">
        <v>3675</v>
      </c>
      <c r="K37" s="462">
        <f t="shared" ref="K37:K39" si="26">H37-F37</f>
        <v>-7</v>
      </c>
      <c r="L37" s="446">
        <f>(F37*-0.07)/100</f>
        <v>-0.16940000000000002</v>
      </c>
      <c r="M37" s="419">
        <f t="shared" ref="M37:M39" si="27">(K37+L37)/F37</f>
        <v>-2.9625619834710747E-2</v>
      </c>
      <c r="N37" s="432" t="s">
        <v>663</v>
      </c>
      <c r="O37" s="543">
        <v>44137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8" s="9" customFormat="1" ht="15" customHeight="1">
      <c r="A38" s="503">
        <v>6</v>
      </c>
      <c r="B38" s="501">
        <v>44137</v>
      </c>
      <c r="C38" s="504"/>
      <c r="D38" s="505" t="s">
        <v>47</v>
      </c>
      <c r="E38" s="436" t="s">
        <v>600</v>
      </c>
      <c r="F38" s="436">
        <v>2090</v>
      </c>
      <c r="G38" s="506">
        <v>2025</v>
      </c>
      <c r="H38" s="506">
        <v>2135</v>
      </c>
      <c r="I38" s="436">
        <v>2200</v>
      </c>
      <c r="J38" s="434" t="s">
        <v>3676</v>
      </c>
      <c r="K38" s="434">
        <f t="shared" si="26"/>
        <v>45</v>
      </c>
      <c r="L38" s="444">
        <f t="shared" ref="L38:L39" si="28">(F38*-0.7)/100</f>
        <v>-14.63</v>
      </c>
      <c r="M38" s="437">
        <f t="shared" si="27"/>
        <v>1.4531100478468898E-2</v>
      </c>
      <c r="N38" s="438" t="s">
        <v>599</v>
      </c>
      <c r="O38" s="465">
        <v>44138</v>
      </c>
      <c r="P38" s="7"/>
      <c r="Q38" s="7"/>
      <c r="R38" s="343" t="s">
        <v>3186</v>
      </c>
      <c r="S38" s="40"/>
      <c r="T38" s="40"/>
      <c r="U38" s="40"/>
      <c r="V38" s="40"/>
      <c r="W38" s="40"/>
      <c r="X38" s="40"/>
      <c r="Y38" s="40"/>
      <c r="Z38" s="40"/>
      <c r="AA38" s="40"/>
      <c r="AB38" s="400"/>
    </row>
    <row r="39" spans="1:28" s="400" customFormat="1" ht="15" customHeight="1">
      <c r="A39" s="503">
        <v>7</v>
      </c>
      <c r="B39" s="501">
        <v>44137</v>
      </c>
      <c r="C39" s="504"/>
      <c r="D39" s="505" t="s">
        <v>338</v>
      </c>
      <c r="E39" s="436" t="s">
        <v>600</v>
      </c>
      <c r="F39" s="436">
        <v>467.5</v>
      </c>
      <c r="G39" s="506">
        <v>455</v>
      </c>
      <c r="H39" s="506">
        <v>478</v>
      </c>
      <c r="I39" s="436" t="s">
        <v>3135</v>
      </c>
      <c r="J39" s="434" t="s">
        <v>3666</v>
      </c>
      <c r="K39" s="434">
        <f t="shared" si="26"/>
        <v>10.5</v>
      </c>
      <c r="L39" s="444">
        <f t="shared" si="28"/>
        <v>-3.2725</v>
      </c>
      <c r="M39" s="437">
        <f t="shared" si="27"/>
        <v>1.5459893048128342E-2</v>
      </c>
      <c r="N39" s="438" t="s">
        <v>599</v>
      </c>
      <c r="O39" s="465">
        <v>44144</v>
      </c>
      <c r="P39" s="7"/>
      <c r="Q39" s="7"/>
      <c r="R39" s="343" t="s">
        <v>602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8" s="400" customFormat="1" ht="15" customHeight="1">
      <c r="A40" s="503">
        <v>8</v>
      </c>
      <c r="B40" s="501">
        <v>44138</v>
      </c>
      <c r="C40" s="504"/>
      <c r="D40" s="505" t="s">
        <v>190</v>
      </c>
      <c r="E40" s="436" t="s">
        <v>600</v>
      </c>
      <c r="F40" s="436">
        <v>2574</v>
      </c>
      <c r="G40" s="506">
        <v>2495</v>
      </c>
      <c r="H40" s="506">
        <v>2632.5</v>
      </c>
      <c r="I40" s="436">
        <v>2700</v>
      </c>
      <c r="J40" s="434" t="s">
        <v>3698</v>
      </c>
      <c r="K40" s="434">
        <f t="shared" ref="K40" si="29">H40-F40</f>
        <v>58.5</v>
      </c>
      <c r="L40" s="444">
        <f t="shared" ref="L40" si="30">(F40*-0.7)/100</f>
        <v>-18.018000000000001</v>
      </c>
      <c r="M40" s="437">
        <f t="shared" ref="M40" si="31">(K40+L40)/F40</f>
        <v>1.5727272727272729E-2</v>
      </c>
      <c r="N40" s="438" t="s">
        <v>599</v>
      </c>
      <c r="O40" s="465">
        <v>44140</v>
      </c>
      <c r="P40" s="7"/>
      <c r="Q40" s="7"/>
      <c r="R40" s="343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8" s="400" customFormat="1" ht="15" customHeight="1">
      <c r="A41" s="503">
        <v>9</v>
      </c>
      <c r="B41" s="501">
        <v>44138</v>
      </c>
      <c r="C41" s="504"/>
      <c r="D41" s="505" t="s">
        <v>3656</v>
      </c>
      <c r="E41" s="436" t="s">
        <v>600</v>
      </c>
      <c r="F41" s="436">
        <v>494</v>
      </c>
      <c r="G41" s="506">
        <v>479</v>
      </c>
      <c r="H41" s="506">
        <v>510</v>
      </c>
      <c r="I41" s="436">
        <v>520</v>
      </c>
      <c r="J41" s="434" t="s">
        <v>3709</v>
      </c>
      <c r="K41" s="434">
        <f t="shared" ref="K41" si="32">H41-F41</f>
        <v>16</v>
      </c>
      <c r="L41" s="444">
        <f t="shared" ref="L41" si="33">(F41*-0.7)/100</f>
        <v>-3.4579999999999997</v>
      </c>
      <c r="M41" s="437">
        <f t="shared" ref="M41" si="34">(K41+L41)/F41</f>
        <v>2.5388663967611337E-2</v>
      </c>
      <c r="N41" s="438" t="s">
        <v>599</v>
      </c>
      <c r="O41" s="465">
        <v>44141</v>
      </c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8" s="400" customFormat="1" ht="15" customHeight="1">
      <c r="A42" s="519">
        <v>10</v>
      </c>
      <c r="B42" s="496">
        <v>44139</v>
      </c>
      <c r="C42" s="520"/>
      <c r="D42" s="466" t="s">
        <v>268</v>
      </c>
      <c r="E42" s="467" t="s">
        <v>600</v>
      </c>
      <c r="F42" s="467">
        <v>1380</v>
      </c>
      <c r="G42" s="521">
        <v>1335</v>
      </c>
      <c r="H42" s="521">
        <v>1335</v>
      </c>
      <c r="I42" s="467" t="s">
        <v>3685</v>
      </c>
      <c r="J42" s="462" t="s">
        <v>3710</v>
      </c>
      <c r="K42" s="462">
        <f t="shared" ref="K42" si="35">H42-F42</f>
        <v>-45</v>
      </c>
      <c r="L42" s="446">
        <f t="shared" ref="L42:L44" si="36">(F42*-0.7)/100</f>
        <v>-9.6599999999999984</v>
      </c>
      <c r="M42" s="419">
        <f t="shared" ref="M42:M44" si="37">(K42+L42)/F42</f>
        <v>-3.9608695652173911E-2</v>
      </c>
      <c r="N42" s="432" t="s">
        <v>663</v>
      </c>
      <c r="O42" s="420">
        <v>44141</v>
      </c>
      <c r="P42" s="7"/>
      <c r="Q42" s="7"/>
      <c r="R42" s="343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8" s="400" customFormat="1" ht="15" customHeight="1">
      <c r="A43" s="519">
        <v>11</v>
      </c>
      <c r="B43" s="496">
        <v>44139</v>
      </c>
      <c r="C43" s="520"/>
      <c r="D43" s="466" t="s">
        <v>106</v>
      </c>
      <c r="E43" s="467" t="s">
        <v>3627</v>
      </c>
      <c r="F43" s="467">
        <v>798.5</v>
      </c>
      <c r="G43" s="521">
        <v>822</v>
      </c>
      <c r="H43" s="521">
        <v>822.5</v>
      </c>
      <c r="I43" s="467" t="s">
        <v>3694</v>
      </c>
      <c r="J43" s="462" t="s">
        <v>3735</v>
      </c>
      <c r="K43" s="462">
        <f>F43-H43</f>
        <v>-24</v>
      </c>
      <c r="L43" s="446">
        <f t="shared" si="36"/>
        <v>-5.5894999999999992</v>
      </c>
      <c r="M43" s="419">
        <f t="shared" si="37"/>
        <v>-3.7056355666875394E-2</v>
      </c>
      <c r="N43" s="432" t="s">
        <v>663</v>
      </c>
      <c r="O43" s="420">
        <v>44141</v>
      </c>
      <c r="P43" s="7"/>
      <c r="Q43" s="7"/>
      <c r="R43" s="343" t="s">
        <v>602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8" s="400" customFormat="1" ht="15" customHeight="1">
      <c r="A44" s="503">
        <v>12</v>
      </c>
      <c r="B44" s="501">
        <v>44140</v>
      </c>
      <c r="C44" s="504"/>
      <c r="D44" s="505" t="s">
        <v>85</v>
      </c>
      <c r="E44" s="436" t="s">
        <v>600</v>
      </c>
      <c r="F44" s="436">
        <v>1477.5</v>
      </c>
      <c r="G44" s="506">
        <v>1435</v>
      </c>
      <c r="H44" s="506">
        <v>1510</v>
      </c>
      <c r="I44" s="436" t="s">
        <v>3699</v>
      </c>
      <c r="J44" s="434" t="s">
        <v>740</v>
      </c>
      <c r="K44" s="434">
        <f t="shared" ref="K44" si="38">H44-F44</f>
        <v>32.5</v>
      </c>
      <c r="L44" s="444">
        <f t="shared" si="36"/>
        <v>-10.342499999999999</v>
      </c>
      <c r="M44" s="437">
        <f t="shared" si="37"/>
        <v>1.4996615905245345E-2</v>
      </c>
      <c r="N44" s="438" t="s">
        <v>599</v>
      </c>
      <c r="O44" s="465">
        <v>44141</v>
      </c>
      <c r="P44" s="7"/>
      <c r="Q44" s="7"/>
      <c r="R44" s="343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8" s="400" customFormat="1" ht="15" customHeight="1">
      <c r="A45" s="503">
        <v>13</v>
      </c>
      <c r="B45" s="501">
        <v>44140</v>
      </c>
      <c r="C45" s="504"/>
      <c r="D45" s="505" t="s">
        <v>91</v>
      </c>
      <c r="E45" s="436" t="s">
        <v>600</v>
      </c>
      <c r="F45" s="436">
        <v>3190</v>
      </c>
      <c r="G45" s="506">
        <v>3090</v>
      </c>
      <c r="H45" s="506">
        <v>3420</v>
      </c>
      <c r="I45" s="436" t="s">
        <v>3702</v>
      </c>
      <c r="J45" s="434" t="s">
        <v>3722</v>
      </c>
      <c r="K45" s="434">
        <f t="shared" ref="K45" si="39">H45-F45</f>
        <v>230</v>
      </c>
      <c r="L45" s="444">
        <f t="shared" ref="L45" si="40">(F45*-0.7)/100</f>
        <v>-22.33</v>
      </c>
      <c r="M45" s="437">
        <f t="shared" ref="M45" si="41">(K45+L45)/F45</f>
        <v>6.5100313479623834E-2</v>
      </c>
      <c r="N45" s="438" t="s">
        <v>599</v>
      </c>
      <c r="O45" s="465">
        <v>44144</v>
      </c>
      <c r="P45" s="7"/>
      <c r="Q45" s="7"/>
      <c r="R45" s="343" t="s">
        <v>602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8" s="400" customFormat="1" ht="15" customHeight="1">
      <c r="A46" s="503">
        <v>14</v>
      </c>
      <c r="B46" s="501">
        <v>44140</v>
      </c>
      <c r="C46" s="504"/>
      <c r="D46" s="505" t="s">
        <v>75</v>
      </c>
      <c r="E46" s="436" t="s">
        <v>600</v>
      </c>
      <c r="F46" s="436">
        <v>3467.5</v>
      </c>
      <c r="G46" s="506">
        <v>3350</v>
      </c>
      <c r="H46" s="506">
        <v>3550</v>
      </c>
      <c r="I46" s="436" t="s">
        <v>3703</v>
      </c>
      <c r="J46" s="434" t="s">
        <v>3711</v>
      </c>
      <c r="K46" s="434">
        <f t="shared" ref="K46:K47" si="42">H46-F46</f>
        <v>82.5</v>
      </c>
      <c r="L46" s="444">
        <f t="shared" ref="L46:L47" si="43">(F46*-0.7)/100</f>
        <v>-24.272500000000001</v>
      </c>
      <c r="M46" s="437">
        <f t="shared" ref="M46:M47" si="44">(K46+L46)/F46</f>
        <v>1.6792357606344628E-2</v>
      </c>
      <c r="N46" s="438" t="s">
        <v>599</v>
      </c>
      <c r="O46" s="465">
        <v>44141</v>
      </c>
      <c r="P46" s="7"/>
      <c r="Q46" s="7"/>
      <c r="R46" s="343" t="s">
        <v>602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8" s="400" customFormat="1" ht="15" customHeight="1">
      <c r="A47" s="519">
        <v>15</v>
      </c>
      <c r="B47" s="496">
        <v>44141</v>
      </c>
      <c r="C47" s="520"/>
      <c r="D47" s="466" t="s">
        <v>412</v>
      </c>
      <c r="E47" s="467" t="s">
        <v>600</v>
      </c>
      <c r="F47" s="467">
        <v>124.5</v>
      </c>
      <c r="G47" s="521">
        <v>120.4</v>
      </c>
      <c r="H47" s="521">
        <v>120.4</v>
      </c>
      <c r="I47" s="467" t="s">
        <v>3718</v>
      </c>
      <c r="J47" s="462" t="s">
        <v>3736</v>
      </c>
      <c r="K47" s="462">
        <f t="shared" si="42"/>
        <v>-4.0999999999999943</v>
      </c>
      <c r="L47" s="446">
        <f t="shared" si="43"/>
        <v>-0.87149999999999994</v>
      </c>
      <c r="M47" s="419">
        <f t="shared" si="44"/>
        <v>-3.9931726907630478E-2</v>
      </c>
      <c r="N47" s="432" t="s">
        <v>663</v>
      </c>
      <c r="O47" s="420">
        <v>44144</v>
      </c>
      <c r="P47" s="7"/>
      <c r="Q47" s="7"/>
      <c r="R47" s="343" t="s">
        <v>602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8" s="400" customFormat="1" ht="15" customHeight="1">
      <c r="A48" s="519">
        <v>16</v>
      </c>
      <c r="B48" s="496">
        <v>44144</v>
      </c>
      <c r="C48" s="520"/>
      <c r="D48" s="466" t="s">
        <v>190</v>
      </c>
      <c r="E48" s="467" t="s">
        <v>600</v>
      </c>
      <c r="F48" s="467">
        <v>2560</v>
      </c>
      <c r="G48" s="521">
        <v>2485</v>
      </c>
      <c r="H48" s="521">
        <v>2485</v>
      </c>
      <c r="I48" s="467" t="s">
        <v>3728</v>
      </c>
      <c r="J48" s="462" t="s">
        <v>3738</v>
      </c>
      <c r="K48" s="462">
        <f t="shared" ref="K48" si="45">H48-F48</f>
        <v>-75</v>
      </c>
      <c r="L48" s="446">
        <f t="shared" ref="L48" si="46">(F48*-0.7)/100</f>
        <v>-17.920000000000002</v>
      </c>
      <c r="M48" s="419">
        <f t="shared" ref="M48" si="47">(K48+L48)/F48</f>
        <v>-3.6296874999999999E-2</v>
      </c>
      <c r="N48" s="432" t="s">
        <v>663</v>
      </c>
      <c r="O48" s="420">
        <v>44145</v>
      </c>
      <c r="P48" s="7"/>
      <c r="Q48" s="7"/>
      <c r="R48" s="343" t="s">
        <v>3186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34" s="400" customFormat="1" ht="15" customHeight="1">
      <c r="A49" s="503">
        <v>17</v>
      </c>
      <c r="B49" s="501">
        <v>44144</v>
      </c>
      <c r="C49" s="504"/>
      <c r="D49" s="505" t="s">
        <v>2931</v>
      </c>
      <c r="E49" s="436" t="s">
        <v>600</v>
      </c>
      <c r="F49" s="436">
        <v>1314</v>
      </c>
      <c r="G49" s="506">
        <v>1274</v>
      </c>
      <c r="H49" s="506">
        <v>1380</v>
      </c>
      <c r="I49" s="436" t="s">
        <v>3729</v>
      </c>
      <c r="J49" s="434" t="s">
        <v>3737</v>
      </c>
      <c r="K49" s="434">
        <f t="shared" ref="K49:K50" si="48">H49-F49</f>
        <v>66</v>
      </c>
      <c r="L49" s="444">
        <f t="shared" ref="L49:L50" si="49">(F49*-0.7)/100</f>
        <v>-9.1980000000000004</v>
      </c>
      <c r="M49" s="437">
        <f t="shared" ref="M49:M50" si="50">(K49+L49)/F49</f>
        <v>4.3228310502283103E-2</v>
      </c>
      <c r="N49" s="438" t="s">
        <v>599</v>
      </c>
      <c r="O49" s="465">
        <v>44145</v>
      </c>
      <c r="P49" s="7"/>
      <c r="Q49" s="7"/>
      <c r="R49" s="343" t="s">
        <v>602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34" s="400" customFormat="1" ht="15" customHeight="1">
      <c r="A50" s="519">
        <v>18</v>
      </c>
      <c r="B50" s="496">
        <v>44144</v>
      </c>
      <c r="C50" s="520"/>
      <c r="D50" s="466" t="s">
        <v>47</v>
      </c>
      <c r="E50" s="467" t="s">
        <v>600</v>
      </c>
      <c r="F50" s="467">
        <v>2060</v>
      </c>
      <c r="G50" s="521">
        <v>1995</v>
      </c>
      <c r="H50" s="521">
        <v>1995</v>
      </c>
      <c r="I50" s="467" t="s">
        <v>3734</v>
      </c>
      <c r="J50" s="462" t="s">
        <v>3739</v>
      </c>
      <c r="K50" s="462">
        <f t="shared" si="48"/>
        <v>-65</v>
      </c>
      <c r="L50" s="446">
        <f t="shared" si="49"/>
        <v>-14.42</v>
      </c>
      <c r="M50" s="419">
        <f t="shared" si="50"/>
        <v>-3.8553398058252426E-2</v>
      </c>
      <c r="N50" s="432" t="s">
        <v>663</v>
      </c>
      <c r="O50" s="420">
        <v>44145</v>
      </c>
      <c r="P50" s="7"/>
      <c r="Q50" s="7"/>
      <c r="R50" s="343" t="s">
        <v>3186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34" s="400" customFormat="1" ht="15" customHeight="1">
      <c r="A51" s="503">
        <v>19</v>
      </c>
      <c r="B51" s="501">
        <v>44145</v>
      </c>
      <c r="C51" s="504"/>
      <c r="D51" s="505" t="s">
        <v>75</v>
      </c>
      <c r="E51" s="436" t="s">
        <v>600</v>
      </c>
      <c r="F51" s="436">
        <v>3457.5</v>
      </c>
      <c r="G51" s="506">
        <v>3350</v>
      </c>
      <c r="H51" s="506">
        <v>3512.5</v>
      </c>
      <c r="I51" s="436" t="s">
        <v>3703</v>
      </c>
      <c r="J51" s="434" t="s">
        <v>723</v>
      </c>
      <c r="K51" s="434">
        <f t="shared" ref="K51" si="51">H51-F51</f>
        <v>55</v>
      </c>
      <c r="L51" s="444">
        <f>(F51*-0.07)/100</f>
        <v>-2.4202500000000002</v>
      </c>
      <c r="M51" s="437">
        <f t="shared" ref="M51" si="52">(K51+L51)/F51</f>
        <v>1.5207447577729573E-2</v>
      </c>
      <c r="N51" s="438" t="s">
        <v>599</v>
      </c>
      <c r="O51" s="548">
        <v>44145</v>
      </c>
      <c r="P51" s="7"/>
      <c r="Q51" s="7"/>
      <c r="R51" s="343" t="s">
        <v>602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34" s="400" customFormat="1" ht="15" customHeight="1">
      <c r="A52" s="503">
        <v>20</v>
      </c>
      <c r="B52" s="501">
        <v>44146</v>
      </c>
      <c r="C52" s="504"/>
      <c r="D52" s="505" t="s">
        <v>475</v>
      </c>
      <c r="E52" s="436" t="s">
        <v>600</v>
      </c>
      <c r="F52" s="436">
        <v>334</v>
      </c>
      <c r="G52" s="506">
        <v>322</v>
      </c>
      <c r="H52" s="506">
        <v>346</v>
      </c>
      <c r="I52" s="436">
        <v>355</v>
      </c>
      <c r="J52" s="434" t="s">
        <v>3765</v>
      </c>
      <c r="K52" s="434">
        <f t="shared" ref="K52" si="53">H52-F52</f>
        <v>12</v>
      </c>
      <c r="L52" s="444">
        <f>(F52*-0.07)/100</f>
        <v>-0.23380000000000004</v>
      </c>
      <c r="M52" s="437">
        <f t="shared" ref="M52" si="54">(K52+L52)/F52</f>
        <v>3.522814371257485E-2</v>
      </c>
      <c r="N52" s="438" t="s">
        <v>599</v>
      </c>
      <c r="O52" s="548">
        <v>44146</v>
      </c>
      <c r="P52" s="7"/>
      <c r="Q52" s="7"/>
      <c r="R52" s="343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34" s="400" customFormat="1" ht="15" customHeight="1">
      <c r="A53" s="460">
        <v>21</v>
      </c>
      <c r="B53" s="492">
        <v>44146</v>
      </c>
      <c r="C53" s="507"/>
      <c r="D53" s="440" t="s">
        <v>75</v>
      </c>
      <c r="E53" s="443" t="s">
        <v>600</v>
      </c>
      <c r="F53" s="443" t="s">
        <v>3764</v>
      </c>
      <c r="G53" s="508">
        <v>3450</v>
      </c>
      <c r="H53" s="508"/>
      <c r="I53" s="443" t="s">
        <v>3703</v>
      </c>
      <c r="J53" s="376" t="s">
        <v>601</v>
      </c>
      <c r="K53" s="376"/>
      <c r="L53" s="476"/>
      <c r="M53" s="474"/>
      <c r="N53" s="412"/>
      <c r="O53" s="459"/>
      <c r="P53" s="7"/>
      <c r="Q53" s="7"/>
      <c r="R53" s="343" t="s">
        <v>602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34" s="400" customFormat="1" ht="15" customHeight="1">
      <c r="A54" s="503">
        <v>22</v>
      </c>
      <c r="B54" s="501">
        <v>44146</v>
      </c>
      <c r="C54" s="504"/>
      <c r="D54" s="505" t="s">
        <v>3767</v>
      </c>
      <c r="E54" s="436" t="s">
        <v>600</v>
      </c>
      <c r="F54" s="436">
        <v>2010</v>
      </c>
      <c r="G54" s="506">
        <v>1950</v>
      </c>
      <c r="H54" s="506">
        <v>2047.5</v>
      </c>
      <c r="I54" s="436">
        <v>2100</v>
      </c>
      <c r="J54" s="434" t="s">
        <v>3768</v>
      </c>
      <c r="K54" s="434">
        <f t="shared" ref="K54" si="55">H54-F54</f>
        <v>37.5</v>
      </c>
      <c r="L54" s="444">
        <f>(F54*-0.07)/100</f>
        <v>-1.4070000000000003</v>
      </c>
      <c r="M54" s="437">
        <f t="shared" ref="M54" si="56">(K54+L54)/F54</f>
        <v>1.7956716417910447E-2</v>
      </c>
      <c r="N54" s="438" t="s">
        <v>599</v>
      </c>
      <c r="O54" s="548">
        <v>44146</v>
      </c>
      <c r="P54" s="7"/>
      <c r="Q54" s="7"/>
      <c r="R54" s="343" t="s">
        <v>602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34" s="400" customFormat="1" ht="15" customHeight="1">
      <c r="A55" s="503">
        <v>23</v>
      </c>
      <c r="B55" s="501">
        <v>44146</v>
      </c>
      <c r="C55" s="504"/>
      <c r="D55" s="505" t="s">
        <v>266</v>
      </c>
      <c r="E55" s="436" t="s">
        <v>600</v>
      </c>
      <c r="F55" s="436">
        <v>2907.5</v>
      </c>
      <c r="G55" s="506">
        <v>2830</v>
      </c>
      <c r="H55" s="506">
        <v>2960</v>
      </c>
      <c r="I55" s="436" t="s">
        <v>3769</v>
      </c>
      <c r="J55" s="434" t="s">
        <v>3677</v>
      </c>
      <c r="K55" s="434">
        <f t="shared" ref="K55" si="57">H55-F55</f>
        <v>52.5</v>
      </c>
      <c r="L55" s="444">
        <f>(F55*-0.07)/100</f>
        <v>-2.03525</v>
      </c>
      <c r="M55" s="437">
        <f t="shared" ref="M55" si="58">(K55+L55)/F55</f>
        <v>1.7356749785038695E-2</v>
      </c>
      <c r="N55" s="438" t="s">
        <v>599</v>
      </c>
      <c r="O55" s="548">
        <v>44146</v>
      </c>
      <c r="P55" s="7"/>
      <c r="Q55" s="7"/>
      <c r="R55" s="343" t="s">
        <v>602</v>
      </c>
      <c r="S55" s="40"/>
      <c r="T55" s="40"/>
      <c r="U55" s="40"/>
      <c r="V55" s="40"/>
      <c r="W55" s="40"/>
      <c r="X55" s="40"/>
      <c r="Y55" s="40"/>
      <c r="Z55" s="40"/>
      <c r="AA55" s="40"/>
    </row>
    <row r="56" spans="1:34" s="400" customFormat="1" ht="15" customHeight="1">
      <c r="A56" s="460"/>
      <c r="B56" s="492"/>
      <c r="C56" s="507"/>
      <c r="D56" s="440"/>
      <c r="E56" s="443"/>
      <c r="F56" s="443"/>
      <c r="G56" s="508"/>
      <c r="H56" s="508"/>
      <c r="I56" s="443"/>
      <c r="J56" s="376"/>
      <c r="K56" s="376"/>
      <c r="L56" s="476"/>
      <c r="M56" s="474"/>
      <c r="N56" s="412"/>
      <c r="O56" s="459"/>
      <c r="P56" s="7"/>
      <c r="Q56" s="7"/>
      <c r="R56" s="343"/>
      <c r="S56" s="40"/>
      <c r="T56" s="40"/>
      <c r="U56" s="40"/>
      <c r="V56" s="40"/>
      <c r="W56" s="40"/>
      <c r="X56" s="40"/>
      <c r="Y56" s="40"/>
      <c r="Z56" s="40"/>
      <c r="AA56" s="40"/>
    </row>
    <row r="57" spans="1:34" s="400" customFormat="1" ht="15" customHeight="1">
      <c r="A57" s="460"/>
      <c r="B57" s="492"/>
      <c r="C57" s="507"/>
      <c r="D57" s="440"/>
      <c r="E57" s="443"/>
      <c r="F57" s="443"/>
      <c r="G57" s="508"/>
      <c r="H57" s="508"/>
      <c r="I57" s="443"/>
      <c r="J57" s="376"/>
      <c r="K57" s="376"/>
      <c r="L57" s="476"/>
      <c r="M57" s="474"/>
      <c r="N57" s="412"/>
      <c r="O57" s="459"/>
      <c r="P57" s="7"/>
      <c r="Q57" s="7"/>
      <c r="R57" s="343"/>
      <c r="S57" s="40"/>
      <c r="T57" s="40"/>
      <c r="U57" s="40"/>
      <c r="V57" s="40"/>
      <c r="W57" s="40"/>
      <c r="X57" s="40"/>
      <c r="Y57" s="40"/>
      <c r="Z57" s="40"/>
      <c r="AA57" s="40"/>
    </row>
    <row r="58" spans="1:34" s="400" customFormat="1" ht="15" customHeight="1">
      <c r="A58" s="460"/>
      <c r="B58" s="492"/>
      <c r="C58" s="507"/>
      <c r="D58" s="440"/>
      <c r="E58" s="443"/>
      <c r="F58" s="443"/>
      <c r="G58" s="508"/>
      <c r="H58" s="508"/>
      <c r="I58" s="443"/>
      <c r="J58" s="376"/>
      <c r="K58" s="376"/>
      <c r="L58" s="476"/>
      <c r="M58" s="474"/>
      <c r="N58" s="412"/>
      <c r="O58" s="459"/>
      <c r="P58" s="7"/>
      <c r="Q58" s="7"/>
      <c r="R58" s="343"/>
      <c r="S58" s="40"/>
      <c r="T58" s="40"/>
      <c r="U58" s="40"/>
      <c r="V58" s="40"/>
      <c r="W58" s="40"/>
      <c r="X58" s="40"/>
      <c r="Y58" s="40"/>
      <c r="Z58" s="40"/>
      <c r="AA58" s="40"/>
    </row>
    <row r="59" spans="1:34" ht="44.25" customHeight="1">
      <c r="A59" s="23" t="s">
        <v>603</v>
      </c>
      <c r="B59" s="39"/>
      <c r="C59" s="39"/>
      <c r="D59" s="40"/>
      <c r="E59" s="36"/>
      <c r="F59" s="36"/>
      <c r="G59" s="35"/>
      <c r="H59" s="35" t="s">
        <v>3632</v>
      </c>
      <c r="I59" s="36"/>
      <c r="J59" s="17"/>
      <c r="K59" s="79"/>
      <c r="L59" s="80"/>
      <c r="M59" s="79"/>
      <c r="N59" s="81"/>
      <c r="O59" s="79"/>
      <c r="P59" s="7"/>
      <c r="Q59" s="482"/>
      <c r="R59" s="509"/>
      <c r="S59" s="482"/>
      <c r="T59" s="482"/>
      <c r="U59" s="482"/>
      <c r="V59" s="482"/>
      <c r="W59" s="482"/>
      <c r="X59" s="482"/>
      <c r="Y59" s="482"/>
      <c r="Z59" s="40"/>
      <c r="AA59" s="40"/>
      <c r="AB59" s="40"/>
    </row>
    <row r="60" spans="1:34" s="6" customFormat="1">
      <c r="A60" s="29" t="s">
        <v>604</v>
      </c>
      <c r="B60" s="23"/>
      <c r="C60" s="23"/>
      <c r="D60" s="23"/>
      <c r="E60" s="5"/>
      <c r="F60" s="30" t="s">
        <v>605</v>
      </c>
      <c r="G60" s="41"/>
      <c r="H60" s="42"/>
      <c r="I60" s="82"/>
      <c r="J60" s="17"/>
      <c r="K60" s="83"/>
      <c r="L60" s="84"/>
      <c r="M60" s="85"/>
      <c r="N60" s="86"/>
      <c r="O60" s="87"/>
      <c r="P60" s="5"/>
      <c r="Q60" s="4"/>
      <c r="R60" s="12"/>
      <c r="Z60" s="9"/>
      <c r="AA60" s="9"/>
      <c r="AB60" s="9"/>
      <c r="AC60" s="9"/>
      <c r="AD60" s="9"/>
      <c r="AE60" s="9"/>
      <c r="AF60" s="9"/>
      <c r="AG60" s="9"/>
      <c r="AH60" s="9"/>
    </row>
    <row r="61" spans="1:34" s="9" customFormat="1" ht="14.25" customHeight="1">
      <c r="A61" s="29"/>
      <c r="B61" s="23"/>
      <c r="C61" s="23"/>
      <c r="D61" s="23"/>
      <c r="E61" s="32"/>
      <c r="F61" s="30" t="s">
        <v>607</v>
      </c>
      <c r="G61" s="41"/>
      <c r="H61" s="42"/>
      <c r="I61" s="82"/>
      <c r="J61" s="17"/>
      <c r="K61" s="83"/>
      <c r="L61" s="84"/>
      <c r="M61" s="85"/>
      <c r="N61" s="86"/>
      <c r="O61" s="87"/>
      <c r="P61" s="5"/>
      <c r="Q61" s="4"/>
      <c r="R61" s="12"/>
      <c r="S61" s="6"/>
      <c r="Y61" s="6"/>
      <c r="Z61" s="6"/>
    </row>
    <row r="62" spans="1:34" s="9" customFormat="1" ht="14.25" customHeight="1">
      <c r="A62" s="23"/>
      <c r="B62" s="23"/>
      <c r="C62" s="23"/>
      <c r="D62" s="23"/>
      <c r="E62" s="32"/>
      <c r="F62" s="17"/>
      <c r="G62" s="17"/>
      <c r="H62" s="31"/>
      <c r="I62" s="36"/>
      <c r="J62" s="71"/>
      <c r="K62" s="68"/>
      <c r="L62" s="69"/>
      <c r="M62" s="17"/>
      <c r="N62" s="72"/>
      <c r="O62" s="57"/>
      <c r="P62" s="8"/>
      <c r="Q62" s="4"/>
      <c r="R62" s="12"/>
      <c r="S62" s="6"/>
      <c r="Y62" s="6"/>
      <c r="Z62" s="6"/>
    </row>
    <row r="63" spans="1:34" s="9" customFormat="1" ht="15">
      <c r="A63" s="43" t="s">
        <v>614</v>
      </c>
      <c r="B63" s="43"/>
      <c r="C63" s="43"/>
      <c r="D63" s="43"/>
      <c r="E63" s="32"/>
      <c r="F63" s="17"/>
      <c r="G63" s="12"/>
      <c r="H63" s="17"/>
      <c r="I63" s="12"/>
      <c r="J63" s="88"/>
      <c r="K63" s="12"/>
      <c r="L63" s="12"/>
      <c r="M63" s="12"/>
      <c r="N63" s="12"/>
      <c r="O63" s="89"/>
      <c r="P63"/>
      <c r="Q63" s="4"/>
      <c r="R63" s="12"/>
      <c r="S63" s="6"/>
      <c r="Y63" s="6"/>
      <c r="Z63" s="6"/>
    </row>
    <row r="64" spans="1:34" s="9" customFormat="1" ht="38.25">
      <c r="A64" s="21" t="s">
        <v>16</v>
      </c>
      <c r="B64" s="21" t="s">
        <v>575</v>
      </c>
      <c r="C64" s="21"/>
      <c r="D64" s="22" t="s">
        <v>588</v>
      </c>
      <c r="E64" s="21" t="s">
        <v>589</v>
      </c>
      <c r="F64" s="21" t="s">
        <v>590</v>
      </c>
      <c r="G64" s="21" t="s">
        <v>609</v>
      </c>
      <c r="H64" s="21" t="s">
        <v>592</v>
      </c>
      <c r="I64" s="21" t="s">
        <v>593</v>
      </c>
      <c r="J64" s="20" t="s">
        <v>594</v>
      </c>
      <c r="K64" s="77" t="s">
        <v>615</v>
      </c>
      <c r="L64" s="63" t="s">
        <v>3630</v>
      </c>
      <c r="M64" s="77" t="s">
        <v>611</v>
      </c>
      <c r="N64" s="21" t="s">
        <v>612</v>
      </c>
      <c r="O64" s="20" t="s">
        <v>597</v>
      </c>
      <c r="P64" s="90" t="s">
        <v>598</v>
      </c>
      <c r="Q64" s="4"/>
      <c r="R64" s="17"/>
      <c r="S64" s="6"/>
      <c r="Y64" s="6"/>
      <c r="Z64" s="6"/>
    </row>
    <row r="65" spans="1:26" s="400" customFormat="1" ht="13.9" customHeight="1">
      <c r="A65" s="495">
        <v>1</v>
      </c>
      <c r="B65" s="496">
        <v>44134</v>
      </c>
      <c r="C65" s="497"/>
      <c r="D65" s="498" t="s">
        <v>3651</v>
      </c>
      <c r="E65" s="490" t="s">
        <v>600</v>
      </c>
      <c r="F65" s="467">
        <v>1076</v>
      </c>
      <c r="G65" s="467">
        <v>1052</v>
      </c>
      <c r="H65" s="467">
        <v>1056</v>
      </c>
      <c r="I65" s="462">
        <v>1120</v>
      </c>
      <c r="J65" s="462" t="s">
        <v>3662</v>
      </c>
      <c r="K65" s="462">
        <f t="shared" ref="K65:K66" si="59">H65-F65</f>
        <v>-20</v>
      </c>
      <c r="L65" s="446">
        <f t="shared" ref="L65:L66" si="60">(H65*N65)*0.035%</f>
        <v>221.76000000000002</v>
      </c>
      <c r="M65" s="499">
        <f t="shared" ref="M65:M66" si="61">(K65*N65)-L65</f>
        <v>-12221.76</v>
      </c>
      <c r="N65" s="462">
        <v>600</v>
      </c>
      <c r="O65" s="432" t="s">
        <v>663</v>
      </c>
      <c r="P65" s="420">
        <v>44137</v>
      </c>
      <c r="Q65" s="387"/>
      <c r="R65" s="343" t="s">
        <v>3186</v>
      </c>
      <c r="S65" s="40"/>
      <c r="Y65" s="40"/>
      <c r="Z65" s="40"/>
    </row>
    <row r="66" spans="1:26" s="400" customFormat="1" ht="13.9" customHeight="1">
      <c r="A66" s="500">
        <v>2</v>
      </c>
      <c r="B66" s="501">
        <v>44134</v>
      </c>
      <c r="C66" s="502"/>
      <c r="D66" s="468" t="s">
        <v>3653</v>
      </c>
      <c r="E66" s="458" t="s">
        <v>600</v>
      </c>
      <c r="F66" s="436">
        <v>436.5</v>
      </c>
      <c r="G66" s="436">
        <v>425</v>
      </c>
      <c r="H66" s="436">
        <v>442.5</v>
      </c>
      <c r="I66" s="434">
        <v>460</v>
      </c>
      <c r="J66" s="434" t="s">
        <v>3673</v>
      </c>
      <c r="K66" s="434">
        <f t="shared" si="59"/>
        <v>6</v>
      </c>
      <c r="L66" s="444">
        <f t="shared" si="60"/>
        <v>185.85000000000002</v>
      </c>
      <c r="M66" s="491">
        <f t="shared" si="61"/>
        <v>7014.15</v>
      </c>
      <c r="N66" s="434">
        <v>1200</v>
      </c>
      <c r="O66" s="438" t="s">
        <v>599</v>
      </c>
      <c r="P66" s="465">
        <v>44138</v>
      </c>
      <c r="Q66" s="387"/>
      <c r="R66" s="343" t="s">
        <v>3186</v>
      </c>
      <c r="S66" s="40"/>
      <c r="Y66" s="40"/>
      <c r="Z66" s="40"/>
    </row>
    <row r="67" spans="1:26" s="400" customFormat="1" ht="13.9" customHeight="1">
      <c r="A67" s="500">
        <v>3</v>
      </c>
      <c r="B67" s="501">
        <v>44134</v>
      </c>
      <c r="C67" s="502"/>
      <c r="D67" s="468" t="s">
        <v>3642</v>
      </c>
      <c r="E67" s="458" t="s">
        <v>600</v>
      </c>
      <c r="F67" s="436">
        <v>2202.5</v>
      </c>
      <c r="G67" s="436">
        <v>2160</v>
      </c>
      <c r="H67" s="436">
        <v>2225</v>
      </c>
      <c r="I67" s="434" t="s">
        <v>3659</v>
      </c>
      <c r="J67" s="434" t="s">
        <v>3639</v>
      </c>
      <c r="K67" s="434">
        <f t="shared" ref="K67" si="62">H67-F67</f>
        <v>22.5</v>
      </c>
      <c r="L67" s="444">
        <f t="shared" ref="L67:L68" si="63">(H67*N67)*0.035%</f>
        <v>233.62500000000003</v>
      </c>
      <c r="M67" s="491">
        <f t="shared" ref="M67:M68" si="64">(K67*N67)-L67</f>
        <v>6516.375</v>
      </c>
      <c r="N67" s="434">
        <v>300</v>
      </c>
      <c r="O67" s="438" t="s">
        <v>599</v>
      </c>
      <c r="P67" s="465">
        <v>44137</v>
      </c>
      <c r="Q67" s="387"/>
      <c r="R67" s="343" t="s">
        <v>3186</v>
      </c>
      <c r="S67" s="40"/>
      <c r="Y67" s="40"/>
      <c r="Z67" s="40"/>
    </row>
    <row r="68" spans="1:26" s="400" customFormat="1" ht="13.9" customHeight="1">
      <c r="A68" s="500">
        <v>4</v>
      </c>
      <c r="B68" s="501">
        <v>44137</v>
      </c>
      <c r="C68" s="502"/>
      <c r="D68" s="468" t="s">
        <v>3667</v>
      </c>
      <c r="E68" s="458" t="s">
        <v>3627</v>
      </c>
      <c r="F68" s="436">
        <v>25080</v>
      </c>
      <c r="G68" s="436">
        <v>25400</v>
      </c>
      <c r="H68" s="436">
        <v>24890</v>
      </c>
      <c r="I68" s="434">
        <v>24500</v>
      </c>
      <c r="J68" s="434" t="s">
        <v>3668</v>
      </c>
      <c r="K68" s="434">
        <f>F68-H68</f>
        <v>190</v>
      </c>
      <c r="L68" s="444">
        <f t="shared" si="63"/>
        <v>217.78750000000002</v>
      </c>
      <c r="M68" s="491">
        <f t="shared" si="64"/>
        <v>4532.2124999999996</v>
      </c>
      <c r="N68" s="434">
        <v>25</v>
      </c>
      <c r="O68" s="438" t="s">
        <v>599</v>
      </c>
      <c r="P68" s="548">
        <v>44137</v>
      </c>
      <c r="Q68" s="387"/>
      <c r="R68" s="343" t="s">
        <v>602</v>
      </c>
      <c r="S68" s="40"/>
      <c r="Y68" s="40"/>
      <c r="Z68" s="40"/>
    </row>
    <row r="69" spans="1:26" s="400" customFormat="1" ht="13.9" customHeight="1">
      <c r="A69" s="500">
        <v>5</v>
      </c>
      <c r="B69" s="501">
        <v>44138</v>
      </c>
      <c r="C69" s="502"/>
      <c r="D69" s="468" t="s">
        <v>3642</v>
      </c>
      <c r="E69" s="458" t="s">
        <v>600</v>
      </c>
      <c r="F69" s="436">
        <v>2190</v>
      </c>
      <c r="G69" s="436">
        <v>2150</v>
      </c>
      <c r="H69" s="436">
        <v>2214</v>
      </c>
      <c r="I69" s="434" t="s">
        <v>3659</v>
      </c>
      <c r="J69" s="434" t="s">
        <v>3683</v>
      </c>
      <c r="K69" s="434">
        <f t="shared" ref="K69" si="65">H69-F69</f>
        <v>24</v>
      </c>
      <c r="L69" s="444">
        <f t="shared" ref="L69" si="66">(H69*N69)*0.035%</f>
        <v>232.47000000000003</v>
      </c>
      <c r="M69" s="491">
        <f t="shared" ref="M69" si="67">(K69*N69)-L69</f>
        <v>6967.53</v>
      </c>
      <c r="N69" s="434">
        <v>300</v>
      </c>
      <c r="O69" s="438" t="s">
        <v>599</v>
      </c>
      <c r="P69" s="465">
        <v>44139</v>
      </c>
      <c r="Q69" s="387"/>
      <c r="R69" s="343" t="s">
        <v>3186</v>
      </c>
      <c r="S69" s="40"/>
      <c r="Y69" s="40"/>
      <c r="Z69" s="40"/>
    </row>
    <row r="70" spans="1:26" s="400" customFormat="1" ht="13.9" customHeight="1">
      <c r="A70" s="500">
        <v>6</v>
      </c>
      <c r="B70" s="501">
        <v>44139</v>
      </c>
      <c r="C70" s="502"/>
      <c r="D70" s="468" t="s">
        <v>3681</v>
      </c>
      <c r="E70" s="458" t="s">
        <v>600</v>
      </c>
      <c r="F70" s="436">
        <v>1303</v>
      </c>
      <c r="G70" s="436">
        <v>1279</v>
      </c>
      <c r="H70" s="436">
        <v>1315.5</v>
      </c>
      <c r="I70" s="434" t="s">
        <v>3682</v>
      </c>
      <c r="J70" s="434" t="s">
        <v>3684</v>
      </c>
      <c r="K70" s="434">
        <f t="shared" ref="K70" si="68">H70-F70</f>
        <v>12.5</v>
      </c>
      <c r="L70" s="444">
        <f t="shared" ref="L70" si="69">(H70*N70)*0.035%</f>
        <v>253.23375000000004</v>
      </c>
      <c r="M70" s="491">
        <f t="shared" ref="M70" si="70">(K70*N70)-L70</f>
        <v>6621.7662499999997</v>
      </c>
      <c r="N70" s="434">
        <v>550</v>
      </c>
      <c r="O70" s="438" t="s">
        <v>599</v>
      </c>
      <c r="P70" s="548">
        <v>44139</v>
      </c>
      <c r="Q70" s="387"/>
      <c r="R70" s="343" t="s">
        <v>602</v>
      </c>
      <c r="S70" s="40"/>
      <c r="Y70" s="40"/>
      <c r="Z70" s="40"/>
    </row>
    <row r="71" spans="1:26" s="400" customFormat="1" ht="13.9" customHeight="1">
      <c r="A71" s="500">
        <v>7</v>
      </c>
      <c r="B71" s="501">
        <v>44139</v>
      </c>
      <c r="C71" s="502"/>
      <c r="D71" s="468" t="s">
        <v>3687</v>
      </c>
      <c r="E71" s="458" t="s">
        <v>600</v>
      </c>
      <c r="F71" s="436">
        <v>468</v>
      </c>
      <c r="G71" s="436">
        <v>459</v>
      </c>
      <c r="H71" s="436">
        <v>473.25</v>
      </c>
      <c r="I71" s="434">
        <v>487</v>
      </c>
      <c r="J71" s="434" t="s">
        <v>3688</v>
      </c>
      <c r="K71" s="434">
        <f t="shared" ref="K71" si="71">H71-F71</f>
        <v>5.25</v>
      </c>
      <c r="L71" s="444">
        <f t="shared" ref="L71:L73" si="72">(H71*N71)*0.035%</f>
        <v>248.45625000000004</v>
      </c>
      <c r="M71" s="491">
        <f t="shared" ref="M71:M73" si="73">(K71*N71)-L71</f>
        <v>7626.5437499999998</v>
      </c>
      <c r="N71" s="434">
        <v>1500</v>
      </c>
      <c r="O71" s="438" t="s">
        <v>599</v>
      </c>
      <c r="P71" s="548">
        <v>44139</v>
      </c>
      <c r="Q71" s="387"/>
      <c r="R71" s="343" t="s">
        <v>3186</v>
      </c>
      <c r="S71" s="40"/>
      <c r="Y71" s="40"/>
      <c r="Z71" s="40"/>
    </row>
    <row r="72" spans="1:26" s="400" customFormat="1" ht="13.9" customHeight="1">
      <c r="A72" s="500">
        <v>8</v>
      </c>
      <c r="B72" s="501">
        <v>44139</v>
      </c>
      <c r="C72" s="502"/>
      <c r="D72" s="468" t="s">
        <v>3689</v>
      </c>
      <c r="E72" s="458" t="s">
        <v>3627</v>
      </c>
      <c r="F72" s="436">
        <v>11910</v>
      </c>
      <c r="G72" s="436">
        <v>12040</v>
      </c>
      <c r="H72" s="436">
        <v>11835</v>
      </c>
      <c r="I72" s="434">
        <v>11700</v>
      </c>
      <c r="J72" s="434" t="s">
        <v>3691</v>
      </c>
      <c r="K72" s="434">
        <f>F72-H72</f>
        <v>75</v>
      </c>
      <c r="L72" s="444">
        <f t="shared" si="72"/>
        <v>310.66875000000005</v>
      </c>
      <c r="M72" s="491">
        <f t="shared" si="73"/>
        <v>5314.3312500000002</v>
      </c>
      <c r="N72" s="434">
        <v>75</v>
      </c>
      <c r="O72" s="438" t="s">
        <v>599</v>
      </c>
      <c r="P72" s="548">
        <v>44139</v>
      </c>
      <c r="Q72" s="387"/>
      <c r="R72" s="343" t="s">
        <v>602</v>
      </c>
      <c r="S72" s="40"/>
      <c r="Y72" s="40"/>
      <c r="Z72" s="40"/>
    </row>
    <row r="73" spans="1:26" s="400" customFormat="1" ht="13.9" customHeight="1">
      <c r="A73" s="500">
        <v>9</v>
      </c>
      <c r="B73" s="501">
        <v>44139</v>
      </c>
      <c r="C73" s="502"/>
      <c r="D73" s="468" t="s">
        <v>3690</v>
      </c>
      <c r="E73" s="458" t="s">
        <v>600</v>
      </c>
      <c r="F73" s="436">
        <v>464.5</v>
      </c>
      <c r="G73" s="436">
        <v>456</v>
      </c>
      <c r="H73" s="436">
        <v>472.5</v>
      </c>
      <c r="I73" s="434">
        <v>480</v>
      </c>
      <c r="J73" s="434" t="s">
        <v>3697</v>
      </c>
      <c r="K73" s="434">
        <f t="shared" ref="K73" si="74">H73-F73</f>
        <v>8</v>
      </c>
      <c r="L73" s="444">
        <f t="shared" si="72"/>
        <v>248.06250000000003</v>
      </c>
      <c r="M73" s="491">
        <f t="shared" si="73"/>
        <v>11751.9375</v>
      </c>
      <c r="N73" s="434">
        <v>1500</v>
      </c>
      <c r="O73" s="438" t="s">
        <v>599</v>
      </c>
      <c r="P73" s="465">
        <v>44140</v>
      </c>
      <c r="Q73" s="387"/>
      <c r="R73" s="343" t="s">
        <v>3186</v>
      </c>
      <c r="S73" s="40"/>
      <c r="Y73" s="40"/>
      <c r="Z73" s="40"/>
    </row>
    <row r="74" spans="1:26" s="400" customFormat="1" ht="13.9" customHeight="1">
      <c r="A74" s="500">
        <v>10</v>
      </c>
      <c r="B74" s="501">
        <v>44139</v>
      </c>
      <c r="C74" s="502"/>
      <c r="D74" s="468" t="s">
        <v>3689</v>
      </c>
      <c r="E74" s="458" t="s">
        <v>3627</v>
      </c>
      <c r="F74" s="436">
        <v>11900</v>
      </c>
      <c r="G74" s="436">
        <v>12030</v>
      </c>
      <c r="H74" s="436">
        <v>11835</v>
      </c>
      <c r="I74" s="434">
        <v>11700</v>
      </c>
      <c r="J74" s="434" t="s">
        <v>3692</v>
      </c>
      <c r="K74" s="434">
        <f>F74-H74</f>
        <v>65</v>
      </c>
      <c r="L74" s="444">
        <f t="shared" ref="L74:L75" si="75">(H74*N74)*0.035%</f>
        <v>310.66875000000005</v>
      </c>
      <c r="M74" s="491">
        <f t="shared" ref="M74:M75" si="76">(K74*N74)-L74</f>
        <v>4564.3312500000002</v>
      </c>
      <c r="N74" s="434">
        <v>75</v>
      </c>
      <c r="O74" s="438" t="s">
        <v>599</v>
      </c>
      <c r="P74" s="548">
        <v>44139</v>
      </c>
      <c r="Q74" s="387"/>
      <c r="R74" s="343" t="s">
        <v>602</v>
      </c>
      <c r="S74" s="40"/>
      <c r="Y74" s="40"/>
      <c r="Z74" s="40"/>
    </row>
    <row r="75" spans="1:26" s="400" customFormat="1" ht="13.9" customHeight="1">
      <c r="A75" s="500">
        <v>11</v>
      </c>
      <c r="B75" s="501">
        <v>44139</v>
      </c>
      <c r="C75" s="502"/>
      <c r="D75" s="468" t="s">
        <v>3642</v>
      </c>
      <c r="E75" s="458" t="s">
        <v>600</v>
      </c>
      <c r="F75" s="436">
        <v>2172</v>
      </c>
      <c r="G75" s="436">
        <v>2210</v>
      </c>
      <c r="H75" s="436">
        <v>2196.5</v>
      </c>
      <c r="I75" s="434" t="s">
        <v>3659</v>
      </c>
      <c r="J75" s="434" t="s">
        <v>3696</v>
      </c>
      <c r="K75" s="434">
        <f t="shared" ref="K75" si="77">H75-F75</f>
        <v>24.5</v>
      </c>
      <c r="L75" s="444">
        <f t="shared" si="75"/>
        <v>230.63250000000002</v>
      </c>
      <c r="M75" s="491">
        <f t="shared" si="76"/>
        <v>7119.3675000000003</v>
      </c>
      <c r="N75" s="434">
        <v>300</v>
      </c>
      <c r="O75" s="438" t="s">
        <v>599</v>
      </c>
      <c r="P75" s="465">
        <v>44140</v>
      </c>
      <c r="Q75" s="387"/>
      <c r="R75" s="343" t="s">
        <v>3186</v>
      </c>
      <c r="S75" s="40"/>
      <c r="Y75" s="40"/>
      <c r="Z75" s="40"/>
    </row>
    <row r="76" spans="1:26" s="400" customFormat="1" ht="13.9" customHeight="1">
      <c r="A76" s="500">
        <v>12</v>
      </c>
      <c r="B76" s="501">
        <v>44139</v>
      </c>
      <c r="C76" s="502"/>
      <c r="D76" s="468" t="s">
        <v>3693</v>
      </c>
      <c r="E76" s="458" t="s">
        <v>600</v>
      </c>
      <c r="F76" s="436">
        <v>2064</v>
      </c>
      <c r="G76" s="436">
        <v>2024</v>
      </c>
      <c r="H76" s="436">
        <v>2090</v>
      </c>
      <c r="I76" s="434">
        <v>2140</v>
      </c>
      <c r="J76" s="434" t="s">
        <v>3695</v>
      </c>
      <c r="K76" s="434">
        <f t="shared" ref="K76" si="78">H76-F76</f>
        <v>26</v>
      </c>
      <c r="L76" s="444">
        <f t="shared" ref="L76:L77" si="79">(H76*N76)*0.035%</f>
        <v>219.45000000000005</v>
      </c>
      <c r="M76" s="491">
        <f t="shared" ref="M76:M77" si="80">(K76*N76)-L76</f>
        <v>7580.55</v>
      </c>
      <c r="N76" s="434">
        <v>300</v>
      </c>
      <c r="O76" s="438" t="s">
        <v>599</v>
      </c>
      <c r="P76" s="465">
        <v>44140</v>
      </c>
      <c r="Q76" s="387"/>
      <c r="R76" s="343" t="s">
        <v>602</v>
      </c>
      <c r="S76" s="40"/>
      <c r="Y76" s="40"/>
      <c r="Z76" s="40"/>
    </row>
    <row r="77" spans="1:26" s="400" customFormat="1" ht="13.9" customHeight="1">
      <c r="A77" s="495">
        <v>13</v>
      </c>
      <c r="B77" s="496">
        <v>44140</v>
      </c>
      <c r="C77" s="497"/>
      <c r="D77" s="498" t="s">
        <v>3689</v>
      </c>
      <c r="E77" s="490" t="s">
        <v>3627</v>
      </c>
      <c r="F77" s="467">
        <v>12070</v>
      </c>
      <c r="G77" s="467">
        <v>12200</v>
      </c>
      <c r="H77" s="467">
        <v>12200</v>
      </c>
      <c r="I77" s="546">
        <v>11800</v>
      </c>
      <c r="J77" s="462" t="s">
        <v>3712</v>
      </c>
      <c r="K77" s="462">
        <f>F77-H77</f>
        <v>-130</v>
      </c>
      <c r="L77" s="446">
        <f t="shared" si="79"/>
        <v>320.25000000000006</v>
      </c>
      <c r="M77" s="499">
        <f t="shared" si="80"/>
        <v>-10070.25</v>
      </c>
      <c r="N77" s="462">
        <v>75</v>
      </c>
      <c r="O77" s="432" t="s">
        <v>663</v>
      </c>
      <c r="P77" s="420">
        <v>44141</v>
      </c>
      <c r="Q77" s="387"/>
      <c r="R77" s="343" t="s">
        <v>602</v>
      </c>
      <c r="S77" s="40"/>
      <c r="Y77" s="40"/>
      <c r="Z77" s="40"/>
    </row>
    <row r="78" spans="1:26" s="400" customFormat="1" ht="13.9" customHeight="1">
      <c r="A78" s="495">
        <v>14</v>
      </c>
      <c r="B78" s="496">
        <v>44141</v>
      </c>
      <c r="C78" s="497"/>
      <c r="D78" s="498" t="s">
        <v>3713</v>
      </c>
      <c r="E78" s="490" t="s">
        <v>3627</v>
      </c>
      <c r="F78" s="467">
        <v>2003.5</v>
      </c>
      <c r="G78" s="467">
        <v>2024</v>
      </c>
      <c r="H78" s="467">
        <v>2020</v>
      </c>
      <c r="I78" s="546">
        <v>1960</v>
      </c>
      <c r="J78" s="462" t="s">
        <v>3714</v>
      </c>
      <c r="K78" s="462">
        <f>F78-H78</f>
        <v>-16.5</v>
      </c>
      <c r="L78" s="446">
        <f t="shared" ref="L78:L79" si="81">(H78*N78)*0.035%</f>
        <v>357.03500000000003</v>
      </c>
      <c r="M78" s="499">
        <f t="shared" ref="M78:M79" si="82">(K78*N78)-L78</f>
        <v>-8689.5349999999999</v>
      </c>
      <c r="N78" s="462">
        <v>505</v>
      </c>
      <c r="O78" s="432" t="s">
        <v>663</v>
      </c>
      <c r="P78" s="420">
        <v>44141</v>
      </c>
      <c r="Q78" s="387"/>
      <c r="R78" s="343" t="s">
        <v>602</v>
      </c>
      <c r="S78" s="40"/>
      <c r="Y78" s="40"/>
      <c r="Z78" s="40"/>
    </row>
    <row r="79" spans="1:26" s="400" customFormat="1" ht="13.9" customHeight="1">
      <c r="A79" s="495">
        <v>15</v>
      </c>
      <c r="B79" s="496">
        <v>44144</v>
      </c>
      <c r="C79" s="497"/>
      <c r="D79" s="498" t="s">
        <v>3689</v>
      </c>
      <c r="E79" s="490" t="s">
        <v>3627</v>
      </c>
      <c r="F79" s="467">
        <v>12440</v>
      </c>
      <c r="G79" s="467">
        <v>12550</v>
      </c>
      <c r="H79" s="467">
        <v>12610</v>
      </c>
      <c r="I79" s="546">
        <v>12200</v>
      </c>
      <c r="J79" s="462" t="s">
        <v>3741</v>
      </c>
      <c r="K79" s="462">
        <f>F79-H79</f>
        <v>-170</v>
      </c>
      <c r="L79" s="446">
        <f t="shared" si="81"/>
        <v>331.01250000000005</v>
      </c>
      <c r="M79" s="499">
        <f t="shared" si="82"/>
        <v>-13081.012500000001</v>
      </c>
      <c r="N79" s="462">
        <v>75</v>
      </c>
      <c r="O79" s="432" t="s">
        <v>663</v>
      </c>
      <c r="P79" s="420">
        <v>44145</v>
      </c>
      <c r="Q79" s="387"/>
      <c r="R79" s="343" t="s">
        <v>602</v>
      </c>
      <c r="S79" s="40"/>
      <c r="Y79" s="40"/>
      <c r="Z79" s="40"/>
    </row>
    <row r="80" spans="1:26" s="400" customFormat="1" ht="13.9" customHeight="1">
      <c r="A80" s="495">
        <v>16</v>
      </c>
      <c r="B80" s="496">
        <v>44144</v>
      </c>
      <c r="C80" s="497"/>
      <c r="D80" s="498" t="s">
        <v>3733</v>
      </c>
      <c r="E80" s="490" t="s">
        <v>3627</v>
      </c>
      <c r="F80" s="467">
        <v>220.5</v>
      </c>
      <c r="G80" s="467">
        <v>224.5</v>
      </c>
      <c r="H80" s="467">
        <v>224.25</v>
      </c>
      <c r="I80" s="546">
        <v>210</v>
      </c>
      <c r="J80" s="462" t="s">
        <v>3746</v>
      </c>
      <c r="K80" s="462">
        <f>F80-H80</f>
        <v>-3.75</v>
      </c>
      <c r="L80" s="446">
        <f t="shared" ref="L80:L81" si="83">(H80*N80)*0.035%</f>
        <v>235.46250000000003</v>
      </c>
      <c r="M80" s="499">
        <f t="shared" ref="M80:M81" si="84">(K80*N80)-L80</f>
        <v>-11485.4625</v>
      </c>
      <c r="N80" s="462">
        <v>3000</v>
      </c>
      <c r="O80" s="432" t="s">
        <v>663</v>
      </c>
      <c r="P80" s="420">
        <v>44145</v>
      </c>
      <c r="Q80" s="387"/>
      <c r="R80" s="343" t="s">
        <v>602</v>
      </c>
      <c r="S80" s="40"/>
      <c r="Y80" s="40"/>
      <c r="Z80" s="40"/>
    </row>
    <row r="81" spans="1:34" s="400" customFormat="1" ht="13.9" customHeight="1">
      <c r="A81" s="500">
        <v>17</v>
      </c>
      <c r="B81" s="501">
        <v>44146</v>
      </c>
      <c r="C81" s="502"/>
      <c r="D81" s="468" t="s">
        <v>3689</v>
      </c>
      <c r="E81" s="458" t="s">
        <v>3627</v>
      </c>
      <c r="F81" s="436">
        <v>11755</v>
      </c>
      <c r="G81" s="436">
        <v>11860</v>
      </c>
      <c r="H81" s="436">
        <v>11695</v>
      </c>
      <c r="I81" s="434">
        <v>11500</v>
      </c>
      <c r="J81" s="434" t="s">
        <v>3147</v>
      </c>
      <c r="K81" s="434">
        <f>F81-H81</f>
        <v>60</v>
      </c>
      <c r="L81" s="444">
        <f t="shared" si="83"/>
        <v>306.99375000000003</v>
      </c>
      <c r="M81" s="491">
        <f t="shared" si="84"/>
        <v>4193.0062500000004</v>
      </c>
      <c r="N81" s="434">
        <v>75</v>
      </c>
      <c r="O81" s="438" t="s">
        <v>599</v>
      </c>
      <c r="P81" s="548">
        <v>44146</v>
      </c>
      <c r="Q81" s="387"/>
      <c r="R81" s="343" t="s">
        <v>602</v>
      </c>
      <c r="S81" s="40"/>
      <c r="Y81" s="40"/>
      <c r="Z81" s="40"/>
    </row>
    <row r="82" spans="1:34" s="400" customFormat="1" ht="13.9" customHeight="1">
      <c r="A82" s="586">
        <v>18</v>
      </c>
      <c r="B82" s="584">
        <v>44146</v>
      </c>
      <c r="C82" s="493"/>
      <c r="D82" s="484" t="s">
        <v>3770</v>
      </c>
      <c r="E82" s="485" t="s">
        <v>3627</v>
      </c>
      <c r="F82" s="443" t="s">
        <v>3771</v>
      </c>
      <c r="G82" s="443">
        <v>1410</v>
      </c>
      <c r="H82" s="443"/>
      <c r="I82" s="376">
        <v>1330</v>
      </c>
      <c r="J82" s="582" t="s">
        <v>601</v>
      </c>
      <c r="K82" s="376"/>
      <c r="L82" s="376"/>
      <c r="M82" s="376"/>
      <c r="N82" s="376"/>
      <c r="O82" s="376"/>
      <c r="P82" s="376"/>
      <c r="Q82" s="387"/>
      <c r="R82" s="343" t="s">
        <v>602</v>
      </c>
      <c r="S82" s="40"/>
      <c r="Y82" s="40"/>
      <c r="Z82" s="40"/>
    </row>
    <row r="83" spans="1:34" s="400" customFormat="1" ht="13.9" customHeight="1">
      <c r="A83" s="587"/>
      <c r="B83" s="585"/>
      <c r="C83" s="493"/>
      <c r="D83" s="484" t="s">
        <v>3772</v>
      </c>
      <c r="E83" s="485" t="s">
        <v>3627</v>
      </c>
      <c r="F83" s="443" t="s">
        <v>3773</v>
      </c>
      <c r="G83" s="443"/>
      <c r="H83" s="443"/>
      <c r="I83" s="376"/>
      <c r="J83" s="583"/>
      <c r="K83" s="376"/>
      <c r="L83" s="376"/>
      <c r="M83" s="376"/>
      <c r="N83" s="376"/>
      <c r="O83" s="376"/>
      <c r="P83" s="376"/>
      <c r="Q83" s="387"/>
      <c r="R83" s="343" t="s">
        <v>602</v>
      </c>
      <c r="S83" s="40"/>
      <c r="Y83" s="40"/>
      <c r="Z83" s="40"/>
    </row>
    <row r="84" spans="1:34" s="400" customFormat="1" ht="13.9" customHeight="1">
      <c r="A84" s="500">
        <v>19</v>
      </c>
      <c r="B84" s="501">
        <v>44146</v>
      </c>
      <c r="C84" s="502"/>
      <c r="D84" s="468" t="s">
        <v>3642</v>
      </c>
      <c r="E84" s="458" t="s">
        <v>600</v>
      </c>
      <c r="F84" s="436">
        <v>2171</v>
      </c>
      <c r="G84" s="436">
        <v>2130</v>
      </c>
      <c r="H84" s="436">
        <v>2194</v>
      </c>
      <c r="I84" s="524">
        <v>2250</v>
      </c>
      <c r="J84" s="434" t="s">
        <v>3778</v>
      </c>
      <c r="K84" s="434">
        <f t="shared" ref="K84" si="85">H84-F84</f>
        <v>23</v>
      </c>
      <c r="L84" s="444">
        <f t="shared" ref="L84" si="86">(H84*N84)*0.035%</f>
        <v>230.37000000000003</v>
      </c>
      <c r="M84" s="491">
        <f t="shared" ref="M84" si="87">(K84*N84)-L84</f>
        <v>6669.63</v>
      </c>
      <c r="N84" s="434">
        <v>300</v>
      </c>
      <c r="O84" s="438" t="s">
        <v>599</v>
      </c>
      <c r="P84" s="548">
        <v>44146</v>
      </c>
      <c r="Q84" s="387"/>
      <c r="R84" s="343" t="s">
        <v>3186</v>
      </c>
      <c r="S84" s="40"/>
      <c r="Y84" s="40"/>
      <c r="Z84" s="40"/>
    </row>
    <row r="85" spans="1:34" s="400" customFormat="1" ht="13.9" customHeight="1">
      <c r="A85" s="494"/>
      <c r="B85" s="492"/>
      <c r="C85" s="493"/>
      <c r="D85" s="484"/>
      <c r="E85" s="485"/>
      <c r="F85" s="443"/>
      <c r="G85" s="443"/>
      <c r="H85" s="443"/>
      <c r="I85" s="376"/>
      <c r="J85" s="376"/>
      <c r="K85" s="376"/>
      <c r="L85" s="376"/>
      <c r="M85" s="376"/>
      <c r="N85" s="376"/>
      <c r="O85" s="376"/>
      <c r="P85" s="376"/>
      <c r="Q85" s="387"/>
      <c r="R85" s="343"/>
      <c r="S85" s="40"/>
      <c r="Y85" s="40"/>
      <c r="Z85" s="40"/>
    </row>
    <row r="86" spans="1:34" s="400" customFormat="1" ht="13.9" customHeight="1">
      <c r="A86" s="494"/>
      <c r="B86" s="492"/>
      <c r="C86" s="493"/>
      <c r="D86" s="484"/>
      <c r="E86" s="485"/>
      <c r="F86" s="443"/>
      <c r="G86" s="443"/>
      <c r="H86" s="443"/>
      <c r="I86" s="376"/>
      <c r="J86" s="376"/>
      <c r="K86" s="376"/>
      <c r="L86" s="376"/>
      <c r="M86" s="376"/>
      <c r="N86" s="376"/>
      <c r="O86" s="376"/>
      <c r="P86" s="376"/>
      <c r="Q86" s="387"/>
      <c r="R86" s="343"/>
      <c r="S86" s="40"/>
      <c r="Y86" s="40"/>
      <c r="Z86" s="40"/>
    </row>
    <row r="87" spans="1:34" s="400" customFormat="1" ht="13.9" customHeight="1">
      <c r="A87" s="516"/>
      <c r="B87" s="510"/>
      <c r="C87" s="517"/>
      <c r="D87" s="518"/>
      <c r="E87" s="377"/>
      <c r="F87" s="471"/>
      <c r="G87" s="471"/>
      <c r="H87" s="471"/>
      <c r="I87" s="461"/>
      <c r="J87" s="461"/>
      <c r="K87" s="461"/>
      <c r="L87" s="461"/>
      <c r="M87" s="461"/>
      <c r="N87" s="461"/>
      <c r="O87" s="461"/>
      <c r="P87" s="461"/>
      <c r="Q87" s="387"/>
      <c r="R87" s="343"/>
      <c r="S87" s="40"/>
      <c r="Y87" s="40"/>
      <c r="Z87" s="40"/>
    </row>
    <row r="88" spans="1:34" s="6" customFormat="1">
      <c r="A88" s="44"/>
      <c r="B88" s="45"/>
      <c r="C88" s="46"/>
      <c r="D88" s="47"/>
      <c r="E88" s="48"/>
      <c r="F88" s="49"/>
      <c r="G88" s="49"/>
      <c r="H88" s="49"/>
      <c r="I88" s="49"/>
      <c r="J88" s="17"/>
      <c r="K88" s="91"/>
      <c r="L88" s="91"/>
      <c r="M88" s="17"/>
      <c r="N88" s="16"/>
      <c r="O88" s="92"/>
      <c r="P88" s="5"/>
      <c r="Q88" s="4"/>
      <c r="R88" s="17"/>
      <c r="Z88" s="9"/>
      <c r="AA88" s="9"/>
      <c r="AB88" s="9"/>
      <c r="AC88" s="9"/>
      <c r="AD88" s="9"/>
      <c r="AE88" s="9"/>
      <c r="AF88" s="9"/>
      <c r="AG88" s="9"/>
      <c r="AH88" s="9"/>
    </row>
    <row r="89" spans="1:34" s="6" customFormat="1" ht="15">
      <c r="A89" s="50" t="s">
        <v>616</v>
      </c>
      <c r="B89" s="50"/>
      <c r="C89" s="50"/>
      <c r="D89" s="50"/>
      <c r="E89" s="51"/>
      <c r="F89" s="49"/>
      <c r="G89" s="49"/>
      <c r="H89" s="49"/>
      <c r="I89" s="49"/>
      <c r="J89" s="53"/>
      <c r="K89" s="12"/>
      <c r="L89" s="12"/>
      <c r="M89" s="12"/>
      <c r="N89" s="11"/>
      <c r="O89" s="53"/>
      <c r="P89" s="5"/>
      <c r="Q89" s="4"/>
      <c r="R89" s="17"/>
      <c r="Z89" s="9"/>
      <c r="AA89" s="9"/>
      <c r="AB89" s="9"/>
      <c r="AC89" s="9"/>
      <c r="AD89" s="9"/>
      <c r="AE89" s="9"/>
      <c r="AF89" s="9"/>
      <c r="AG89" s="9"/>
      <c r="AH89" s="9"/>
    </row>
    <row r="90" spans="1:34" s="6" customFormat="1" ht="38.25">
      <c r="A90" s="21" t="s">
        <v>16</v>
      </c>
      <c r="B90" s="21" t="s">
        <v>575</v>
      </c>
      <c r="C90" s="21"/>
      <c r="D90" s="22" t="s">
        <v>588</v>
      </c>
      <c r="E90" s="21" t="s">
        <v>589</v>
      </c>
      <c r="F90" s="21" t="s">
        <v>590</v>
      </c>
      <c r="G90" s="52" t="s">
        <v>609</v>
      </c>
      <c r="H90" s="21" t="s">
        <v>592</v>
      </c>
      <c r="I90" s="21" t="s">
        <v>593</v>
      </c>
      <c r="J90" s="20" t="s">
        <v>594</v>
      </c>
      <c r="K90" s="20" t="s">
        <v>617</v>
      </c>
      <c r="L90" s="63" t="s">
        <v>3630</v>
      </c>
      <c r="M90" s="77" t="s">
        <v>611</v>
      </c>
      <c r="N90" s="21" t="s">
        <v>612</v>
      </c>
      <c r="O90" s="21" t="s">
        <v>597</v>
      </c>
      <c r="P90" s="22" t="s">
        <v>598</v>
      </c>
      <c r="Q90" s="4"/>
      <c r="R90" s="17"/>
      <c r="Z90" s="9"/>
      <c r="AA90" s="9"/>
      <c r="AB90" s="9"/>
      <c r="AC90" s="9"/>
      <c r="AD90" s="9"/>
      <c r="AE90" s="9"/>
      <c r="AF90" s="9"/>
      <c r="AG90" s="9"/>
      <c r="AH90" s="9"/>
    </row>
    <row r="91" spans="1:34" s="40" customFormat="1" ht="14.25">
      <c r="A91" s="522">
        <v>1</v>
      </c>
      <c r="B91" s="523">
        <v>44134</v>
      </c>
      <c r="C91" s="523"/>
      <c r="D91" s="505" t="s">
        <v>3650</v>
      </c>
      <c r="E91" s="436" t="s">
        <v>600</v>
      </c>
      <c r="F91" s="436">
        <v>13.2</v>
      </c>
      <c r="G91" s="457">
        <v>8</v>
      </c>
      <c r="H91" s="457">
        <v>17</v>
      </c>
      <c r="I91" s="457">
        <v>22</v>
      </c>
      <c r="J91" s="524" t="s">
        <v>3660</v>
      </c>
      <c r="K91" s="524">
        <f t="shared" ref="K91" si="88">H91-F91</f>
        <v>3.8000000000000007</v>
      </c>
      <c r="L91" s="525">
        <v>100</v>
      </c>
      <c r="M91" s="524">
        <f t="shared" ref="M91" si="89">(K91*N91)-100</f>
        <v>5125.0000000000009</v>
      </c>
      <c r="N91" s="524">
        <v>1375</v>
      </c>
      <c r="O91" s="526" t="s">
        <v>599</v>
      </c>
      <c r="P91" s="465">
        <v>44137</v>
      </c>
      <c r="Q91" s="387"/>
      <c r="R91" s="343" t="s">
        <v>602</v>
      </c>
      <c r="Z91" s="400"/>
      <c r="AA91" s="400"/>
      <c r="AB91" s="400"/>
      <c r="AC91" s="400"/>
      <c r="AD91" s="400"/>
      <c r="AE91" s="400"/>
      <c r="AF91" s="400"/>
      <c r="AG91" s="400"/>
      <c r="AH91" s="400"/>
    </row>
    <row r="92" spans="1:34" s="40" customFormat="1" ht="14.25">
      <c r="A92" s="522">
        <v>2</v>
      </c>
      <c r="B92" s="523">
        <v>44137</v>
      </c>
      <c r="C92" s="523"/>
      <c r="D92" s="505" t="s">
        <v>3661</v>
      </c>
      <c r="E92" s="436" t="s">
        <v>600</v>
      </c>
      <c r="F92" s="436">
        <v>12.5</v>
      </c>
      <c r="G92" s="457">
        <v>8</v>
      </c>
      <c r="H92" s="457">
        <v>15.25</v>
      </c>
      <c r="I92" s="457">
        <v>20</v>
      </c>
      <c r="J92" s="524" t="s">
        <v>3678</v>
      </c>
      <c r="K92" s="524">
        <f t="shared" ref="K92" si="90">H92-F92</f>
        <v>2.75</v>
      </c>
      <c r="L92" s="525">
        <v>100</v>
      </c>
      <c r="M92" s="524">
        <f t="shared" ref="M92" si="91">(K92*N92)-100</f>
        <v>3612.5</v>
      </c>
      <c r="N92" s="524">
        <v>1350</v>
      </c>
      <c r="O92" s="526" t="s">
        <v>599</v>
      </c>
      <c r="P92" s="465">
        <v>44138</v>
      </c>
      <c r="Q92" s="387"/>
      <c r="R92" s="343" t="s">
        <v>602</v>
      </c>
      <c r="Z92" s="400"/>
      <c r="AA92" s="400"/>
      <c r="AB92" s="400"/>
      <c r="AC92" s="400"/>
      <c r="AD92" s="400"/>
      <c r="AE92" s="400"/>
      <c r="AF92" s="400"/>
      <c r="AG92" s="400"/>
      <c r="AH92" s="400"/>
    </row>
    <row r="93" spans="1:34" s="40" customFormat="1" ht="14.25">
      <c r="A93" s="522">
        <v>3</v>
      </c>
      <c r="B93" s="523">
        <v>44137</v>
      </c>
      <c r="C93" s="523"/>
      <c r="D93" s="505" t="s">
        <v>3665</v>
      </c>
      <c r="E93" s="436" t="s">
        <v>600</v>
      </c>
      <c r="F93" s="436">
        <v>72</v>
      </c>
      <c r="G93" s="457">
        <v>30</v>
      </c>
      <c r="H93" s="457">
        <v>82.5</v>
      </c>
      <c r="I93" s="457">
        <v>130</v>
      </c>
      <c r="J93" s="524" t="s">
        <v>3666</v>
      </c>
      <c r="K93" s="524">
        <f t="shared" ref="K93" si="92">H93-F93</f>
        <v>10.5</v>
      </c>
      <c r="L93" s="525">
        <v>100</v>
      </c>
      <c r="M93" s="524">
        <f t="shared" ref="M93" si="93">(K93*N93)-100</f>
        <v>687.5</v>
      </c>
      <c r="N93" s="524">
        <v>75</v>
      </c>
      <c r="O93" s="526" t="s">
        <v>599</v>
      </c>
      <c r="P93" s="465">
        <v>44137</v>
      </c>
      <c r="Q93" s="387"/>
      <c r="R93" s="343" t="s">
        <v>3186</v>
      </c>
      <c r="Z93" s="400"/>
      <c r="AA93" s="400"/>
      <c r="AB93" s="400"/>
      <c r="AC93" s="400"/>
      <c r="AD93" s="400"/>
      <c r="AE93" s="400"/>
      <c r="AF93" s="400"/>
      <c r="AG93" s="400"/>
      <c r="AH93" s="400"/>
    </row>
    <row r="94" spans="1:34" s="40" customFormat="1" ht="14.25">
      <c r="A94" s="544">
        <v>4</v>
      </c>
      <c r="B94" s="545">
        <v>44138</v>
      </c>
      <c r="C94" s="545"/>
      <c r="D94" s="466" t="s">
        <v>3674</v>
      </c>
      <c r="E94" s="467" t="s">
        <v>600</v>
      </c>
      <c r="F94" s="467">
        <v>105</v>
      </c>
      <c r="G94" s="541">
        <v>60</v>
      </c>
      <c r="H94" s="541">
        <v>60</v>
      </c>
      <c r="I94" s="541">
        <v>180</v>
      </c>
      <c r="J94" s="546" t="s">
        <v>3680</v>
      </c>
      <c r="K94" s="546">
        <f t="shared" ref="K94:K97" si="94">H94-F94</f>
        <v>-45</v>
      </c>
      <c r="L94" s="547">
        <v>100</v>
      </c>
      <c r="M94" s="546">
        <f t="shared" ref="M94:M97" si="95">(K94*N94)-100</f>
        <v>-3475</v>
      </c>
      <c r="N94" s="546">
        <v>75</v>
      </c>
      <c r="O94" s="432" t="s">
        <v>663</v>
      </c>
      <c r="P94" s="420">
        <v>44139</v>
      </c>
      <c r="Q94" s="387"/>
      <c r="R94" s="343" t="s">
        <v>3186</v>
      </c>
      <c r="Z94" s="400"/>
      <c r="AA94" s="400"/>
      <c r="AB94" s="400"/>
      <c r="AC94" s="400"/>
      <c r="AD94" s="400"/>
      <c r="AE94" s="400"/>
      <c r="AF94" s="400"/>
      <c r="AG94" s="400"/>
      <c r="AH94" s="400"/>
    </row>
    <row r="95" spans="1:34" s="40" customFormat="1" ht="14.25">
      <c r="A95" s="522">
        <v>5</v>
      </c>
      <c r="B95" s="523">
        <v>44140</v>
      </c>
      <c r="C95" s="523"/>
      <c r="D95" s="505" t="s">
        <v>3704</v>
      </c>
      <c r="E95" s="436" t="s">
        <v>600</v>
      </c>
      <c r="F95" s="436">
        <v>15</v>
      </c>
      <c r="G95" s="457">
        <v>10</v>
      </c>
      <c r="H95" s="457">
        <v>17.2</v>
      </c>
      <c r="I95" s="457">
        <v>23</v>
      </c>
      <c r="J95" s="524" t="s">
        <v>3705</v>
      </c>
      <c r="K95" s="524">
        <f t="shared" si="94"/>
        <v>2.1999999999999993</v>
      </c>
      <c r="L95" s="525">
        <v>100</v>
      </c>
      <c r="M95" s="524">
        <f t="shared" si="95"/>
        <v>2869.9999999999991</v>
      </c>
      <c r="N95" s="524">
        <v>1350</v>
      </c>
      <c r="O95" s="526" t="s">
        <v>599</v>
      </c>
      <c r="P95" s="548">
        <v>44140</v>
      </c>
      <c r="Q95" s="387"/>
      <c r="R95" s="343" t="s">
        <v>602</v>
      </c>
      <c r="Z95" s="400"/>
      <c r="AA95" s="400"/>
      <c r="AB95" s="400"/>
      <c r="AC95" s="400"/>
      <c r="AD95" s="400"/>
      <c r="AE95" s="400"/>
      <c r="AF95" s="400"/>
      <c r="AG95" s="400"/>
      <c r="AH95" s="400"/>
    </row>
    <row r="96" spans="1:34" s="40" customFormat="1" ht="14.25">
      <c r="A96" s="522">
        <v>6</v>
      </c>
      <c r="B96" s="523">
        <v>44140</v>
      </c>
      <c r="C96" s="523"/>
      <c r="D96" s="505" t="s">
        <v>3707</v>
      </c>
      <c r="E96" s="436" t="s">
        <v>600</v>
      </c>
      <c r="F96" s="436">
        <v>45</v>
      </c>
      <c r="G96" s="457">
        <v>29</v>
      </c>
      <c r="H96" s="457">
        <v>52</v>
      </c>
      <c r="I96" s="457">
        <v>70</v>
      </c>
      <c r="J96" s="524" t="s">
        <v>3716</v>
      </c>
      <c r="K96" s="524">
        <f t="shared" si="94"/>
        <v>7</v>
      </c>
      <c r="L96" s="525">
        <v>100</v>
      </c>
      <c r="M96" s="524">
        <f t="shared" si="95"/>
        <v>2000</v>
      </c>
      <c r="N96" s="524">
        <v>300</v>
      </c>
      <c r="O96" s="526" t="s">
        <v>599</v>
      </c>
      <c r="P96" s="465">
        <v>44141</v>
      </c>
      <c r="Q96" s="387"/>
      <c r="R96" s="343" t="s">
        <v>602</v>
      </c>
      <c r="Z96" s="400"/>
      <c r="AA96" s="400"/>
      <c r="AB96" s="400"/>
      <c r="AC96" s="400"/>
      <c r="AD96" s="400"/>
      <c r="AE96" s="400"/>
      <c r="AF96" s="400"/>
      <c r="AG96" s="400"/>
      <c r="AH96" s="400"/>
    </row>
    <row r="97" spans="1:34" s="40" customFormat="1" ht="14.25">
      <c r="A97" s="522">
        <v>7</v>
      </c>
      <c r="B97" s="523">
        <v>44141</v>
      </c>
      <c r="C97" s="523"/>
      <c r="D97" s="505" t="s">
        <v>3704</v>
      </c>
      <c r="E97" s="436" t="s">
        <v>600</v>
      </c>
      <c r="F97" s="436">
        <v>16.5</v>
      </c>
      <c r="G97" s="457">
        <v>11.5</v>
      </c>
      <c r="H97" s="457">
        <v>18.25</v>
      </c>
      <c r="I97" s="457">
        <v>25</v>
      </c>
      <c r="J97" s="524" t="s">
        <v>3724</v>
      </c>
      <c r="K97" s="524">
        <f t="shared" si="94"/>
        <v>1.75</v>
      </c>
      <c r="L97" s="525">
        <v>100</v>
      </c>
      <c r="M97" s="524">
        <f t="shared" si="95"/>
        <v>2262.5</v>
      </c>
      <c r="N97" s="524">
        <v>1350</v>
      </c>
      <c r="O97" s="526" t="s">
        <v>599</v>
      </c>
      <c r="P97" s="465">
        <v>44144</v>
      </c>
      <c r="Q97" s="387"/>
      <c r="R97" s="343" t="s">
        <v>602</v>
      </c>
      <c r="Z97" s="400"/>
      <c r="AA97" s="400"/>
      <c r="AB97" s="400"/>
      <c r="AC97" s="400"/>
      <c r="AD97" s="400"/>
      <c r="AE97" s="400"/>
      <c r="AF97" s="400"/>
      <c r="AG97" s="400"/>
      <c r="AH97" s="400"/>
    </row>
    <row r="98" spans="1:34" s="40" customFormat="1" ht="14.25">
      <c r="A98" s="522">
        <v>8</v>
      </c>
      <c r="B98" s="523">
        <v>44141</v>
      </c>
      <c r="C98" s="523"/>
      <c r="D98" s="505" t="s">
        <v>3715</v>
      </c>
      <c r="E98" s="436" t="s">
        <v>600</v>
      </c>
      <c r="F98" s="436">
        <v>46</v>
      </c>
      <c r="G98" s="457">
        <v>30</v>
      </c>
      <c r="H98" s="457">
        <v>53</v>
      </c>
      <c r="I98" s="457">
        <v>70</v>
      </c>
      <c r="J98" s="524" t="s">
        <v>3716</v>
      </c>
      <c r="K98" s="524">
        <f t="shared" ref="K98:K99" si="96">H98-F98</f>
        <v>7</v>
      </c>
      <c r="L98" s="525">
        <v>100</v>
      </c>
      <c r="M98" s="524">
        <f t="shared" ref="M98:M99" si="97">(K98*N98)-100</f>
        <v>2000</v>
      </c>
      <c r="N98" s="524">
        <v>300</v>
      </c>
      <c r="O98" s="526" t="s">
        <v>599</v>
      </c>
      <c r="P98" s="548">
        <v>44141</v>
      </c>
      <c r="Q98" s="387"/>
      <c r="R98" s="343" t="s">
        <v>3186</v>
      </c>
      <c r="Z98" s="400"/>
      <c r="AA98" s="400"/>
      <c r="AB98" s="400"/>
      <c r="AC98" s="400"/>
      <c r="AD98" s="400"/>
      <c r="AE98" s="400"/>
      <c r="AF98" s="400"/>
      <c r="AG98" s="400"/>
      <c r="AH98" s="400"/>
    </row>
    <row r="99" spans="1:34" s="6" customFormat="1" ht="14.25">
      <c r="A99" s="522">
        <v>9</v>
      </c>
      <c r="B99" s="523">
        <v>44141</v>
      </c>
      <c r="C99" s="523"/>
      <c r="D99" s="505" t="s">
        <v>3719</v>
      </c>
      <c r="E99" s="436" t="s">
        <v>600</v>
      </c>
      <c r="F99" s="436">
        <v>44.5</v>
      </c>
      <c r="G99" s="457">
        <v>29</v>
      </c>
      <c r="H99" s="457">
        <v>52</v>
      </c>
      <c r="I99" s="457">
        <v>70</v>
      </c>
      <c r="J99" s="524" t="s">
        <v>3723</v>
      </c>
      <c r="K99" s="524">
        <f t="shared" si="96"/>
        <v>7.5</v>
      </c>
      <c r="L99" s="525">
        <v>100</v>
      </c>
      <c r="M99" s="524">
        <f t="shared" si="97"/>
        <v>2150</v>
      </c>
      <c r="N99" s="524">
        <v>300</v>
      </c>
      <c r="O99" s="526" t="s">
        <v>599</v>
      </c>
      <c r="P99" s="465">
        <v>44144</v>
      </c>
      <c r="Q99" s="4"/>
      <c r="R99" s="408" t="s">
        <v>602</v>
      </c>
      <c r="Z99" s="9"/>
      <c r="AA99" s="9"/>
      <c r="AB99" s="9"/>
      <c r="AC99" s="9"/>
      <c r="AD99" s="9"/>
      <c r="AE99" s="9"/>
      <c r="AF99" s="9"/>
      <c r="AG99" s="9"/>
      <c r="AH99" s="9"/>
    </row>
    <row r="100" spans="1:34" s="563" customFormat="1" ht="14.25">
      <c r="A100" s="522">
        <v>10</v>
      </c>
      <c r="B100" s="523">
        <v>44144</v>
      </c>
      <c r="C100" s="523"/>
      <c r="D100" s="505" t="s">
        <v>3726</v>
      </c>
      <c r="E100" s="436" t="s">
        <v>600</v>
      </c>
      <c r="F100" s="436">
        <v>2.4</v>
      </c>
      <c r="G100" s="457">
        <v>1</v>
      </c>
      <c r="H100" s="457">
        <v>2.95</v>
      </c>
      <c r="I100" s="457" t="s">
        <v>3727</v>
      </c>
      <c r="J100" s="524" t="s">
        <v>3740</v>
      </c>
      <c r="K100" s="524">
        <f t="shared" ref="K100:K101" si="98">H100-F100</f>
        <v>0.55000000000000027</v>
      </c>
      <c r="L100" s="525">
        <v>100</v>
      </c>
      <c r="M100" s="524">
        <f t="shared" ref="M100:M101" si="99">(K100*N100)-100</f>
        <v>1935.0000000000009</v>
      </c>
      <c r="N100" s="524">
        <v>3700</v>
      </c>
      <c r="O100" s="526" t="s">
        <v>599</v>
      </c>
      <c r="P100" s="465">
        <v>44145</v>
      </c>
      <c r="Q100" s="561"/>
      <c r="R100" s="562" t="s">
        <v>602</v>
      </c>
      <c r="Z100" s="564"/>
      <c r="AA100" s="564"/>
      <c r="AB100" s="564"/>
      <c r="AC100" s="564"/>
      <c r="AD100" s="564"/>
      <c r="AE100" s="564"/>
      <c r="AF100" s="564"/>
      <c r="AG100" s="564"/>
      <c r="AH100" s="564"/>
    </row>
    <row r="101" spans="1:34" s="563" customFormat="1" ht="14.25">
      <c r="A101" s="544">
        <v>11</v>
      </c>
      <c r="B101" s="545">
        <v>44144</v>
      </c>
      <c r="C101" s="545"/>
      <c r="D101" s="466" t="s">
        <v>3731</v>
      </c>
      <c r="E101" s="467" t="s">
        <v>600</v>
      </c>
      <c r="F101" s="467">
        <v>320</v>
      </c>
      <c r="G101" s="541">
        <v>140</v>
      </c>
      <c r="H101" s="541">
        <v>95</v>
      </c>
      <c r="I101" s="541" t="s">
        <v>3732</v>
      </c>
      <c r="J101" s="546" t="s">
        <v>3759</v>
      </c>
      <c r="K101" s="546">
        <f t="shared" si="98"/>
        <v>-225</v>
      </c>
      <c r="L101" s="547">
        <v>100</v>
      </c>
      <c r="M101" s="546">
        <f t="shared" si="99"/>
        <v>-5725</v>
      </c>
      <c r="N101" s="546">
        <v>25</v>
      </c>
      <c r="O101" s="432" t="s">
        <v>663</v>
      </c>
      <c r="P101" s="420">
        <v>44145</v>
      </c>
      <c r="Q101" s="561"/>
      <c r="R101" s="562" t="s">
        <v>602</v>
      </c>
      <c r="Z101" s="564"/>
      <c r="AA101" s="564"/>
      <c r="AB101" s="564"/>
      <c r="AC101" s="564"/>
      <c r="AD101" s="564"/>
      <c r="AE101" s="564"/>
      <c r="AF101" s="564"/>
      <c r="AG101" s="564"/>
      <c r="AH101" s="564"/>
    </row>
    <row r="102" spans="1:34" s="563" customFormat="1" ht="14.25">
      <c r="A102" s="552">
        <v>12</v>
      </c>
      <c r="B102" s="553">
        <v>44145</v>
      </c>
      <c r="C102" s="553"/>
      <c r="D102" s="554" t="s">
        <v>3661</v>
      </c>
      <c r="E102" s="555" t="s">
        <v>600</v>
      </c>
      <c r="F102" s="566" t="s">
        <v>3743</v>
      </c>
      <c r="G102" s="556">
        <v>6.5</v>
      </c>
      <c r="H102" s="556"/>
      <c r="I102" s="556">
        <v>20</v>
      </c>
      <c r="J102" s="557" t="s">
        <v>601</v>
      </c>
      <c r="K102" s="557"/>
      <c r="L102" s="558"/>
      <c r="M102" s="557"/>
      <c r="N102" s="557"/>
      <c r="O102" s="559"/>
      <c r="P102" s="560"/>
      <c r="Q102" s="561"/>
      <c r="R102" s="562" t="s">
        <v>602</v>
      </c>
      <c r="Z102" s="564"/>
      <c r="AA102" s="564"/>
      <c r="AB102" s="564"/>
      <c r="AC102" s="564"/>
      <c r="AD102" s="564"/>
      <c r="AE102" s="564"/>
      <c r="AF102" s="564"/>
      <c r="AG102" s="564"/>
      <c r="AH102" s="564"/>
    </row>
    <row r="103" spans="1:34" s="563" customFormat="1" ht="14.25">
      <c r="A103" s="544">
        <v>13</v>
      </c>
      <c r="B103" s="545">
        <v>44145</v>
      </c>
      <c r="C103" s="545"/>
      <c r="D103" s="466" t="s">
        <v>3731</v>
      </c>
      <c r="E103" s="467" t="s">
        <v>600</v>
      </c>
      <c r="F103" s="467">
        <v>320</v>
      </c>
      <c r="G103" s="541">
        <v>140</v>
      </c>
      <c r="H103" s="541">
        <v>140</v>
      </c>
      <c r="I103" s="541" t="s">
        <v>3732</v>
      </c>
      <c r="J103" s="546" t="s">
        <v>3742</v>
      </c>
      <c r="K103" s="546">
        <f t="shared" ref="K103:K104" si="100">H103-F103</f>
        <v>-180</v>
      </c>
      <c r="L103" s="547">
        <v>100</v>
      </c>
      <c r="M103" s="546">
        <f t="shared" ref="M103:M104" si="101">(K103*N103)-100</f>
        <v>-4600</v>
      </c>
      <c r="N103" s="546">
        <v>25</v>
      </c>
      <c r="O103" s="432" t="s">
        <v>663</v>
      </c>
      <c r="P103" s="420">
        <v>44145</v>
      </c>
      <c r="Q103" s="561"/>
      <c r="R103" s="562" t="s">
        <v>602</v>
      </c>
      <c r="Z103" s="564"/>
      <c r="AA103" s="564"/>
      <c r="AB103" s="564"/>
      <c r="AC103" s="564"/>
      <c r="AD103" s="564"/>
      <c r="AE103" s="564"/>
      <c r="AF103" s="564"/>
      <c r="AG103" s="564"/>
      <c r="AH103" s="564"/>
    </row>
    <row r="104" spans="1:34" s="563" customFormat="1" ht="14.25">
      <c r="A104" s="522">
        <v>14</v>
      </c>
      <c r="B104" s="523">
        <v>44145</v>
      </c>
      <c r="C104" s="523"/>
      <c r="D104" s="505" t="s">
        <v>3744</v>
      </c>
      <c r="E104" s="436" t="s">
        <v>600</v>
      </c>
      <c r="F104" s="436">
        <v>39.5</v>
      </c>
      <c r="G104" s="457"/>
      <c r="H104" s="457">
        <v>54</v>
      </c>
      <c r="I104" s="457">
        <v>95</v>
      </c>
      <c r="J104" s="524" t="s">
        <v>3745</v>
      </c>
      <c r="K104" s="524">
        <f t="shared" si="100"/>
        <v>14.5</v>
      </c>
      <c r="L104" s="525">
        <v>100</v>
      </c>
      <c r="M104" s="524">
        <f t="shared" si="101"/>
        <v>987.5</v>
      </c>
      <c r="N104" s="524">
        <v>75</v>
      </c>
      <c r="O104" s="526" t="s">
        <v>599</v>
      </c>
      <c r="P104" s="548">
        <v>44145</v>
      </c>
      <c r="Q104" s="561"/>
      <c r="R104" s="562" t="s">
        <v>3186</v>
      </c>
      <c r="Z104" s="564"/>
      <c r="AA104" s="564"/>
      <c r="AB104" s="564"/>
      <c r="AC104" s="564"/>
      <c r="AD104" s="564"/>
      <c r="AE104" s="564"/>
      <c r="AF104" s="564"/>
      <c r="AG104" s="564"/>
      <c r="AH104" s="564"/>
    </row>
    <row r="105" spans="1:34" s="563" customFormat="1" ht="14.25">
      <c r="A105" s="552">
        <v>15</v>
      </c>
      <c r="B105" s="553">
        <v>44146</v>
      </c>
      <c r="C105" s="553"/>
      <c r="D105" s="554" t="s">
        <v>3761</v>
      </c>
      <c r="E105" s="555" t="s">
        <v>600</v>
      </c>
      <c r="F105" s="555" t="s">
        <v>3762</v>
      </c>
      <c r="G105" s="556">
        <v>29</v>
      </c>
      <c r="H105" s="556"/>
      <c r="I105" s="556">
        <v>70</v>
      </c>
      <c r="J105" s="557" t="s">
        <v>601</v>
      </c>
      <c r="K105" s="557"/>
      <c r="L105" s="558"/>
      <c r="M105" s="557"/>
      <c r="N105" s="557"/>
      <c r="O105" s="559"/>
      <c r="P105" s="560"/>
      <c r="Q105" s="561"/>
      <c r="R105" s="562" t="s">
        <v>3186</v>
      </c>
      <c r="Z105" s="564"/>
      <c r="AA105" s="564"/>
      <c r="AB105" s="564"/>
      <c r="AC105" s="564"/>
      <c r="AD105" s="564"/>
      <c r="AE105" s="564"/>
      <c r="AF105" s="564"/>
      <c r="AG105" s="564"/>
      <c r="AH105" s="564"/>
    </row>
    <row r="106" spans="1:34" s="563" customFormat="1" ht="14.25">
      <c r="A106" s="522">
        <v>16</v>
      </c>
      <c r="B106" s="523">
        <v>44146</v>
      </c>
      <c r="C106" s="523"/>
      <c r="D106" s="505" t="s">
        <v>3763</v>
      </c>
      <c r="E106" s="436" t="s">
        <v>600</v>
      </c>
      <c r="F106" s="436">
        <v>45.5</v>
      </c>
      <c r="G106" s="457"/>
      <c r="H106" s="457">
        <v>59</v>
      </c>
      <c r="I106" s="457">
        <v>95</v>
      </c>
      <c r="J106" s="524" t="s">
        <v>3766</v>
      </c>
      <c r="K106" s="524">
        <f t="shared" ref="K106" si="102">H106-F106</f>
        <v>13.5</v>
      </c>
      <c r="L106" s="525">
        <v>100</v>
      </c>
      <c r="M106" s="524">
        <f t="shared" ref="M106" si="103">(K106*N106)-100</f>
        <v>912.5</v>
      </c>
      <c r="N106" s="524">
        <v>75</v>
      </c>
      <c r="O106" s="526" t="s">
        <v>599</v>
      </c>
      <c r="P106" s="548">
        <v>44146</v>
      </c>
      <c r="Q106" s="561"/>
      <c r="R106" s="562" t="s">
        <v>3186</v>
      </c>
      <c r="Z106" s="564"/>
      <c r="AA106" s="564"/>
      <c r="AB106" s="564"/>
      <c r="AC106" s="564"/>
      <c r="AD106" s="564"/>
      <c r="AE106" s="564"/>
      <c r="AF106" s="564"/>
      <c r="AG106" s="564"/>
      <c r="AH106" s="564"/>
    </row>
    <row r="107" spans="1:34" s="563" customFormat="1" ht="14.25">
      <c r="A107" s="552">
        <v>17</v>
      </c>
      <c r="B107" s="553">
        <v>44146</v>
      </c>
      <c r="C107" s="553"/>
      <c r="D107" s="554" t="s">
        <v>3774</v>
      </c>
      <c r="E107" s="555" t="s">
        <v>3627</v>
      </c>
      <c r="F107" s="555" t="s">
        <v>3775</v>
      </c>
      <c r="G107" s="556">
        <v>140</v>
      </c>
      <c r="H107" s="556"/>
      <c r="I107" s="556">
        <v>1</v>
      </c>
      <c r="J107" s="557" t="s">
        <v>601</v>
      </c>
      <c r="K107" s="557"/>
      <c r="L107" s="558"/>
      <c r="M107" s="557"/>
      <c r="N107" s="557"/>
      <c r="O107" s="559"/>
      <c r="P107" s="560"/>
      <c r="Q107" s="561"/>
      <c r="R107" s="562" t="s">
        <v>602</v>
      </c>
      <c r="Z107" s="564"/>
      <c r="AA107" s="564"/>
      <c r="AB107" s="564"/>
      <c r="AC107" s="564"/>
      <c r="AD107" s="564"/>
      <c r="AE107" s="564"/>
      <c r="AF107" s="564"/>
      <c r="AG107" s="564"/>
      <c r="AH107" s="564"/>
    </row>
    <row r="108" spans="1:34" s="563" customFormat="1" ht="14.25">
      <c r="A108" s="522">
        <v>18</v>
      </c>
      <c r="B108" s="523">
        <v>44146</v>
      </c>
      <c r="C108" s="523"/>
      <c r="D108" s="505" t="s">
        <v>3776</v>
      </c>
      <c r="E108" s="436" t="s">
        <v>600</v>
      </c>
      <c r="F108" s="436">
        <v>29</v>
      </c>
      <c r="G108" s="457"/>
      <c r="H108" s="457">
        <v>41</v>
      </c>
      <c r="I108" s="457" t="s">
        <v>3777</v>
      </c>
      <c r="J108" s="524" t="s">
        <v>3765</v>
      </c>
      <c r="K108" s="524">
        <f t="shared" ref="K108" si="104">H108-F108</f>
        <v>12</v>
      </c>
      <c r="L108" s="525">
        <v>100</v>
      </c>
      <c r="M108" s="524">
        <f t="shared" ref="M108" si="105">(K108*N108)-100</f>
        <v>800</v>
      </c>
      <c r="N108" s="524">
        <v>75</v>
      </c>
      <c r="O108" s="526" t="s">
        <v>599</v>
      </c>
      <c r="P108" s="548">
        <v>44146</v>
      </c>
      <c r="Q108" s="561"/>
      <c r="R108" s="562" t="s">
        <v>3186</v>
      </c>
      <c r="Z108" s="564"/>
      <c r="AA108" s="564"/>
      <c r="AB108" s="564"/>
      <c r="AC108" s="564"/>
      <c r="AD108" s="564"/>
      <c r="AE108" s="564"/>
      <c r="AF108" s="564"/>
      <c r="AG108" s="564"/>
      <c r="AH108" s="564"/>
    </row>
    <row r="109" spans="1:34" s="40" customFormat="1" ht="14.25">
      <c r="A109" s="463"/>
      <c r="B109" s="441"/>
      <c r="C109" s="441"/>
      <c r="D109" s="442"/>
      <c r="E109" s="443"/>
      <c r="F109" s="443"/>
      <c r="G109" s="418"/>
      <c r="H109" s="418"/>
      <c r="I109" s="418"/>
      <c r="J109" s="376"/>
      <c r="K109" s="376"/>
      <c r="L109" s="476"/>
      <c r="M109" s="376"/>
      <c r="N109" s="376"/>
      <c r="O109" s="412"/>
      <c r="P109" s="481"/>
      <c r="Q109" s="387"/>
      <c r="R109" s="343"/>
      <c r="Z109" s="400"/>
      <c r="AA109" s="400"/>
      <c r="AB109" s="400"/>
      <c r="AC109" s="400"/>
      <c r="AD109" s="400"/>
      <c r="AE109" s="400"/>
      <c r="AF109" s="400"/>
      <c r="AG109" s="400"/>
      <c r="AH109" s="400"/>
    </row>
    <row r="110" spans="1:34" s="40" customFormat="1" ht="14.25">
      <c r="A110" s="36"/>
      <c r="B110" s="469"/>
      <c r="C110" s="469"/>
      <c r="D110" s="470"/>
      <c r="E110" s="471"/>
      <c r="F110" s="471"/>
      <c r="G110" s="472"/>
      <c r="H110" s="472"/>
      <c r="I110" s="471"/>
      <c r="J110" s="461"/>
      <c r="K110" s="461"/>
      <c r="L110" s="461"/>
      <c r="M110" s="461"/>
      <c r="N110" s="461"/>
      <c r="O110" s="461"/>
      <c r="P110" s="461"/>
      <c r="Q110" s="387"/>
      <c r="R110" s="343"/>
      <c r="Z110" s="400"/>
      <c r="AA110" s="400"/>
      <c r="AB110" s="400"/>
      <c r="AC110" s="400"/>
      <c r="AD110" s="400"/>
      <c r="AE110" s="400"/>
      <c r="AF110" s="400"/>
      <c r="AG110" s="400"/>
      <c r="AH110" s="400"/>
    </row>
    <row r="111" spans="1:34" s="40" customFormat="1" ht="14.25">
      <c r="A111" s="36"/>
      <c r="B111" s="469"/>
      <c r="C111" s="469"/>
      <c r="D111" s="470"/>
      <c r="E111" s="471"/>
      <c r="F111" s="471"/>
      <c r="G111" s="472"/>
      <c r="H111" s="472"/>
      <c r="I111" s="471"/>
      <c r="J111" s="461"/>
      <c r="K111" s="461"/>
      <c r="L111" s="461"/>
      <c r="M111" s="461"/>
      <c r="N111" s="461"/>
      <c r="O111" s="461"/>
      <c r="P111" s="461"/>
      <c r="Q111" s="387"/>
      <c r="R111" s="343"/>
      <c r="Z111" s="400"/>
      <c r="AA111" s="400"/>
      <c r="AB111" s="400"/>
      <c r="AC111" s="400"/>
      <c r="AD111" s="400"/>
      <c r="AE111" s="400"/>
      <c r="AF111" s="400"/>
      <c r="AG111" s="400"/>
      <c r="AH111" s="400"/>
    </row>
    <row r="112" spans="1:34" s="40" customFormat="1" ht="14.25">
      <c r="A112" s="36"/>
      <c r="B112" s="469"/>
      <c r="C112" s="469"/>
      <c r="D112" s="470"/>
      <c r="E112" s="471"/>
      <c r="F112" s="471"/>
      <c r="G112" s="472"/>
      <c r="H112" s="472"/>
      <c r="I112" s="471"/>
      <c r="J112" s="461"/>
      <c r="K112" s="461"/>
      <c r="L112" s="461"/>
      <c r="M112" s="461"/>
      <c r="N112" s="461"/>
      <c r="O112" s="473"/>
      <c r="P112" s="461"/>
      <c r="Q112" s="387"/>
      <c r="R112" s="343"/>
      <c r="Z112" s="400"/>
      <c r="AA112" s="400"/>
      <c r="AB112" s="400"/>
      <c r="AC112" s="400"/>
      <c r="AD112" s="400"/>
      <c r="AE112" s="400"/>
      <c r="AF112" s="400"/>
      <c r="AG112" s="400"/>
      <c r="AH112" s="400"/>
    </row>
    <row r="113" spans="1:34" s="40" customFormat="1" ht="14.25">
      <c r="A113" s="377"/>
      <c r="B113" s="378"/>
      <c r="C113" s="378"/>
      <c r="D113" s="379"/>
      <c r="E113" s="377"/>
      <c r="F113" s="401"/>
      <c r="G113" s="377"/>
      <c r="H113" s="377"/>
      <c r="I113" s="377"/>
      <c r="J113" s="378"/>
      <c r="K113" s="402"/>
      <c r="L113" s="377"/>
      <c r="M113" s="377"/>
      <c r="N113" s="377"/>
      <c r="O113" s="403"/>
      <c r="P113" s="387"/>
      <c r="Q113" s="387"/>
      <c r="R113" s="343"/>
      <c r="Z113" s="400"/>
      <c r="AA113" s="400"/>
      <c r="AB113" s="400"/>
      <c r="AC113" s="400"/>
      <c r="AD113" s="400"/>
      <c r="AE113" s="400"/>
      <c r="AF113" s="400"/>
      <c r="AG113" s="400"/>
      <c r="AH113" s="400"/>
    </row>
    <row r="114" spans="1:34" ht="15">
      <c r="A114" s="99" t="s">
        <v>618</v>
      </c>
      <c r="B114" s="100"/>
      <c r="C114" s="100"/>
      <c r="D114" s="101"/>
      <c r="E114" s="34"/>
      <c r="F114" s="32"/>
      <c r="G114" s="32"/>
      <c r="H114" s="73"/>
      <c r="I114" s="119"/>
      <c r="J114" s="120"/>
      <c r="K114" s="17"/>
      <c r="L114" s="17"/>
      <c r="M114" s="17"/>
      <c r="N114" s="11"/>
      <c r="O114" s="53"/>
      <c r="Q114" s="95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34" ht="38.25">
      <c r="A115" s="20" t="s">
        <v>16</v>
      </c>
      <c r="B115" s="21" t="s">
        <v>575</v>
      </c>
      <c r="C115" s="21"/>
      <c r="D115" s="22" t="s">
        <v>588</v>
      </c>
      <c r="E115" s="21" t="s">
        <v>589</v>
      </c>
      <c r="F115" s="21" t="s">
        <v>590</v>
      </c>
      <c r="G115" s="21" t="s">
        <v>591</v>
      </c>
      <c r="H115" s="21" t="s">
        <v>592</v>
      </c>
      <c r="I115" s="21" t="s">
        <v>593</v>
      </c>
      <c r="J115" s="20" t="s">
        <v>594</v>
      </c>
      <c r="K115" s="62" t="s">
        <v>610</v>
      </c>
      <c r="L115" s="452" t="s">
        <v>3630</v>
      </c>
      <c r="M115" s="63" t="s">
        <v>3629</v>
      </c>
      <c r="N115" s="21" t="s">
        <v>597</v>
      </c>
      <c r="O115" s="78" t="s">
        <v>598</v>
      </c>
      <c r="P115" s="97"/>
      <c r="Q115" s="11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34" s="400" customFormat="1" ht="14.25">
      <c r="A116" s="463"/>
      <c r="B116" s="441"/>
      <c r="C116" s="441"/>
      <c r="D116" s="442"/>
      <c r="E116" s="443"/>
      <c r="F116" s="443"/>
      <c r="G116" s="418"/>
      <c r="H116" s="418"/>
      <c r="I116" s="443"/>
      <c r="J116" s="486"/>
      <c r="K116" s="486"/>
      <c r="L116" s="487"/>
      <c r="M116" s="474"/>
      <c r="N116" s="411"/>
      <c r="O116" s="481"/>
      <c r="P116" s="98"/>
      <c r="Q116" s="488"/>
      <c r="R116" s="31"/>
      <c r="S116" s="482"/>
      <c r="T116" s="482"/>
      <c r="U116" s="482"/>
      <c r="V116" s="482"/>
      <c r="W116" s="482"/>
      <c r="X116" s="482"/>
      <c r="Y116" s="482"/>
      <c r="Z116" s="482"/>
    </row>
    <row r="117" spans="1:34" s="8" customFormat="1">
      <c r="A117" s="388"/>
      <c r="B117" s="389"/>
      <c r="C117" s="390"/>
      <c r="D117" s="391"/>
      <c r="E117" s="392"/>
      <c r="F117" s="392"/>
      <c r="G117" s="393"/>
      <c r="H117" s="393"/>
      <c r="I117" s="392"/>
      <c r="J117" s="394"/>
      <c r="K117" s="395"/>
      <c r="L117" s="396"/>
      <c r="M117" s="397"/>
      <c r="N117" s="398"/>
      <c r="O117" s="399"/>
      <c r="P117" s="123"/>
      <c r="Q117"/>
      <c r="R117" s="94"/>
      <c r="T117" s="57"/>
      <c r="U117" s="57"/>
      <c r="V117" s="57"/>
      <c r="W117" s="57"/>
      <c r="X117" s="57"/>
      <c r="Y117" s="57"/>
      <c r="Z117" s="57"/>
    </row>
    <row r="118" spans="1:34">
      <c r="A118" s="23" t="s">
        <v>603</v>
      </c>
      <c r="B118" s="23"/>
      <c r="C118" s="23"/>
      <c r="D118" s="23"/>
      <c r="E118" s="5"/>
      <c r="F118" s="30" t="s">
        <v>605</v>
      </c>
      <c r="G118" s="82"/>
      <c r="H118" s="82"/>
      <c r="I118" s="38"/>
      <c r="J118" s="85"/>
      <c r="K118" s="83"/>
      <c r="L118" s="84"/>
      <c r="M118" s="85"/>
      <c r="N118" s="86"/>
      <c r="O118" s="124"/>
      <c r="P118" s="11"/>
      <c r="Q118" s="16"/>
      <c r="R118" s="96"/>
      <c r="S118" s="16"/>
      <c r="T118" s="16"/>
      <c r="U118" s="16"/>
      <c r="V118" s="16"/>
      <c r="W118" s="16"/>
      <c r="X118" s="16"/>
      <c r="Y118" s="16"/>
    </row>
    <row r="119" spans="1:34">
      <c r="A119" s="29" t="s">
        <v>604</v>
      </c>
      <c r="B119" s="23"/>
      <c r="C119" s="23"/>
      <c r="D119" s="23"/>
      <c r="E119" s="32"/>
      <c r="F119" s="30" t="s">
        <v>607</v>
      </c>
      <c r="G119" s="12"/>
      <c r="H119" s="12"/>
      <c r="I119" s="12"/>
      <c r="J119" s="53"/>
      <c r="K119" s="12"/>
      <c r="L119" s="12"/>
      <c r="M119" s="12"/>
      <c r="N119" s="11"/>
      <c r="O119" s="53"/>
      <c r="Q119" s="7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34">
      <c r="A120" s="29"/>
      <c r="B120" s="23"/>
      <c r="C120" s="23"/>
      <c r="D120" s="23"/>
      <c r="E120" s="32"/>
      <c r="F120" s="30"/>
      <c r="G120" s="12"/>
      <c r="H120" s="12"/>
      <c r="I120" s="12"/>
      <c r="J120" s="53"/>
      <c r="K120" s="12"/>
      <c r="L120" s="12"/>
      <c r="M120" s="12"/>
      <c r="N120" s="11"/>
      <c r="O120" s="53"/>
      <c r="Q120" s="7"/>
      <c r="R120" s="82"/>
      <c r="S120" s="16"/>
      <c r="T120" s="16"/>
      <c r="U120" s="16"/>
      <c r="V120" s="16"/>
      <c r="W120" s="16"/>
      <c r="X120" s="16"/>
      <c r="Y120" s="16"/>
      <c r="Z120" s="16"/>
    </row>
    <row r="121" spans="1:34" ht="15">
      <c r="A121" s="11"/>
      <c r="B121" s="33" t="s">
        <v>3635</v>
      </c>
      <c r="C121" s="33"/>
      <c r="D121" s="33"/>
      <c r="E121" s="33"/>
      <c r="F121" s="34"/>
      <c r="G121" s="32"/>
      <c r="H121" s="32"/>
      <c r="I121" s="73"/>
      <c r="J121" s="74"/>
      <c r="K121" s="75"/>
      <c r="L121" s="451"/>
      <c r="M121" s="12"/>
      <c r="N121" s="11"/>
      <c r="O121" s="53"/>
      <c r="Q121" s="7"/>
      <c r="R121" s="82"/>
      <c r="S121" s="16"/>
      <c r="T121" s="16"/>
      <c r="U121" s="16"/>
      <c r="V121" s="16"/>
      <c r="W121" s="16"/>
      <c r="X121" s="16"/>
      <c r="Y121" s="16"/>
      <c r="Z121" s="16"/>
    </row>
    <row r="122" spans="1:34" ht="38.25">
      <c r="A122" s="20" t="s">
        <v>16</v>
      </c>
      <c r="B122" s="21" t="s">
        <v>575</v>
      </c>
      <c r="C122" s="21"/>
      <c r="D122" s="22" t="s">
        <v>588</v>
      </c>
      <c r="E122" s="21" t="s">
        <v>589</v>
      </c>
      <c r="F122" s="21" t="s">
        <v>590</v>
      </c>
      <c r="G122" s="21" t="s">
        <v>609</v>
      </c>
      <c r="H122" s="21" t="s">
        <v>592</v>
      </c>
      <c r="I122" s="21" t="s">
        <v>593</v>
      </c>
      <c r="J122" s="76" t="s">
        <v>594</v>
      </c>
      <c r="K122" s="62" t="s">
        <v>610</v>
      </c>
      <c r="L122" s="77" t="s">
        <v>611</v>
      </c>
      <c r="M122" s="21" t="s">
        <v>612</v>
      </c>
      <c r="N122" s="452" t="s">
        <v>3630</v>
      </c>
      <c r="O122" s="63" t="s">
        <v>3629</v>
      </c>
      <c r="P122" s="21" t="s">
        <v>597</v>
      </c>
      <c r="Q122" s="78" t="s">
        <v>598</v>
      </c>
      <c r="R122" s="82"/>
      <c r="S122" s="16"/>
      <c r="T122" s="16"/>
      <c r="U122" s="16"/>
      <c r="V122" s="16"/>
      <c r="W122" s="16"/>
      <c r="X122" s="16"/>
      <c r="Y122" s="16"/>
      <c r="Z122" s="16"/>
    </row>
    <row r="123" spans="1:34" ht="14.25">
      <c r="A123" s="382"/>
      <c r="B123" s="404"/>
      <c r="C123" s="409"/>
      <c r="D123" s="439"/>
      <c r="E123" s="410"/>
      <c r="F123" s="475"/>
      <c r="G123" s="418"/>
      <c r="H123" s="410"/>
      <c r="I123" s="406"/>
      <c r="J123" s="486"/>
      <c r="K123" s="486"/>
      <c r="L123" s="487"/>
      <c r="M123" s="485"/>
      <c r="N123" s="487"/>
      <c r="O123" s="474"/>
      <c r="P123" s="411"/>
      <c r="Q123" s="459"/>
      <c r="R123" s="483"/>
      <c r="S123" s="473"/>
      <c r="T123" s="16"/>
      <c r="U123" s="482"/>
      <c r="V123" s="482"/>
      <c r="W123" s="482"/>
      <c r="X123" s="482"/>
      <c r="Y123" s="482"/>
      <c r="Z123" s="482"/>
      <c r="AA123" s="400"/>
      <c r="AB123" s="400"/>
      <c r="AC123" s="400"/>
    </row>
    <row r="124" spans="1:34" ht="14.25">
      <c r="A124" s="382"/>
      <c r="B124" s="404"/>
      <c r="C124" s="409"/>
      <c r="D124" s="439"/>
      <c r="E124" s="410"/>
      <c r="F124" s="475"/>
      <c r="G124" s="418"/>
      <c r="H124" s="410"/>
      <c r="I124" s="406"/>
      <c r="J124" s="486"/>
      <c r="K124" s="486"/>
      <c r="L124" s="487"/>
      <c r="M124" s="485"/>
      <c r="N124" s="487"/>
      <c r="O124" s="474"/>
      <c r="P124" s="411"/>
      <c r="Q124" s="459"/>
      <c r="R124" s="483"/>
      <c r="S124" s="473"/>
      <c r="T124" s="16"/>
      <c r="U124" s="482"/>
      <c r="V124" s="482"/>
      <c r="W124" s="482"/>
      <c r="X124" s="482"/>
      <c r="Y124" s="482"/>
      <c r="Z124" s="482"/>
      <c r="AA124" s="400"/>
      <c r="AB124" s="400"/>
      <c r="AC124" s="400"/>
    </row>
    <row r="125" spans="1:34" s="400" customFormat="1" ht="14.25">
      <c r="A125" s="382"/>
      <c r="B125" s="404"/>
      <c r="C125" s="409"/>
      <c r="D125" s="439"/>
      <c r="E125" s="410"/>
      <c r="F125" s="475"/>
      <c r="G125" s="418"/>
      <c r="H125" s="410"/>
      <c r="I125" s="406"/>
      <c r="J125" s="486"/>
      <c r="K125" s="486"/>
      <c r="L125" s="487"/>
      <c r="M125" s="485"/>
      <c r="N125" s="487"/>
      <c r="O125" s="474"/>
      <c r="P125" s="411"/>
      <c r="Q125" s="459"/>
      <c r="R125" s="480"/>
      <c r="S125" s="482"/>
      <c r="T125" s="482"/>
      <c r="U125" s="482"/>
      <c r="V125" s="482"/>
      <c r="W125" s="482"/>
      <c r="X125" s="482"/>
      <c r="Y125" s="482"/>
      <c r="Z125" s="482"/>
    </row>
    <row r="126" spans="1:34" s="400" customFormat="1" ht="14.25">
      <c r="A126" s="382"/>
      <c r="B126" s="404"/>
      <c r="C126" s="409"/>
      <c r="D126" s="439"/>
      <c r="E126" s="410"/>
      <c r="F126" s="486"/>
      <c r="G126" s="443"/>
      <c r="H126" s="410"/>
      <c r="I126" s="406"/>
      <c r="J126" s="486"/>
      <c r="K126" s="486"/>
      <c r="L126" s="487"/>
      <c r="M126" s="485"/>
      <c r="N126" s="487"/>
      <c r="O126" s="474"/>
      <c r="P126" s="411"/>
      <c r="Q126" s="459"/>
      <c r="R126" s="480"/>
      <c r="S126" s="482"/>
      <c r="T126" s="482"/>
      <c r="U126" s="482"/>
      <c r="V126" s="482"/>
      <c r="W126" s="482"/>
      <c r="X126" s="482"/>
      <c r="Y126" s="482"/>
      <c r="Z126" s="482"/>
    </row>
    <row r="127" spans="1:34" s="400" customFormat="1" ht="14.25">
      <c r="A127" s="382"/>
      <c r="B127" s="404"/>
      <c r="C127" s="409"/>
      <c r="D127" s="439"/>
      <c r="E127" s="410"/>
      <c r="F127" s="486"/>
      <c r="G127" s="443"/>
      <c r="H127" s="410"/>
      <c r="I127" s="406"/>
      <c r="J127" s="486"/>
      <c r="K127" s="486"/>
      <c r="L127" s="487"/>
      <c r="M127" s="485"/>
      <c r="N127" s="487"/>
      <c r="O127" s="474"/>
      <c r="P127" s="411"/>
      <c r="Q127" s="459"/>
      <c r="R127" s="480"/>
      <c r="S127" s="482"/>
      <c r="T127" s="482"/>
      <c r="U127" s="482"/>
      <c r="V127" s="482"/>
      <c r="W127" s="482"/>
      <c r="X127" s="482"/>
      <c r="Y127" s="482"/>
      <c r="Z127" s="482"/>
    </row>
    <row r="128" spans="1:34" s="400" customFormat="1" ht="14.25">
      <c r="A128" s="382"/>
      <c r="B128" s="404"/>
      <c r="C128" s="409"/>
      <c r="D128" s="439"/>
      <c r="E128" s="410"/>
      <c r="F128" s="475"/>
      <c r="G128" s="418"/>
      <c r="H128" s="410"/>
      <c r="I128" s="406"/>
      <c r="J128" s="486"/>
      <c r="K128" s="477"/>
      <c r="L128" s="487"/>
      <c r="M128" s="485"/>
      <c r="N128" s="487"/>
      <c r="O128" s="474"/>
      <c r="P128" s="479"/>
      <c r="Q128" s="459"/>
      <c r="R128" s="480"/>
      <c r="S128" s="482"/>
      <c r="T128" s="482"/>
      <c r="U128" s="482"/>
      <c r="V128" s="482"/>
      <c r="W128" s="482"/>
      <c r="X128" s="482"/>
      <c r="Y128" s="482"/>
      <c r="Z128" s="482"/>
    </row>
    <row r="129" spans="1:26" s="400" customFormat="1" ht="14.25">
      <c r="A129" s="382"/>
      <c r="B129" s="404"/>
      <c r="C129" s="409"/>
      <c r="D129" s="439"/>
      <c r="E129" s="410"/>
      <c r="F129" s="475"/>
      <c r="G129" s="418"/>
      <c r="H129" s="410"/>
      <c r="I129" s="406"/>
      <c r="J129" s="477"/>
      <c r="K129" s="477"/>
      <c r="L129" s="477"/>
      <c r="M129" s="477"/>
      <c r="N129" s="478"/>
      <c r="O129" s="489"/>
      <c r="P129" s="479"/>
      <c r="Q129" s="459"/>
      <c r="R129" s="480"/>
      <c r="S129" s="482"/>
      <c r="T129" s="482"/>
      <c r="U129" s="482"/>
      <c r="V129" s="482"/>
      <c r="W129" s="482"/>
      <c r="X129" s="482"/>
      <c r="Y129" s="482"/>
      <c r="Z129" s="482"/>
    </row>
    <row r="130" spans="1:26" s="400" customFormat="1" ht="14.25">
      <c r="A130" s="382"/>
      <c r="B130" s="404"/>
      <c r="C130" s="409"/>
      <c r="D130" s="439"/>
      <c r="E130" s="410"/>
      <c r="F130" s="486"/>
      <c r="G130" s="443"/>
      <c r="H130" s="410"/>
      <c r="I130" s="406"/>
      <c r="J130" s="486"/>
      <c r="K130" s="486"/>
      <c r="L130" s="487"/>
      <c r="M130" s="485"/>
      <c r="N130" s="487"/>
      <c r="O130" s="474"/>
      <c r="P130" s="411"/>
      <c r="Q130" s="459"/>
      <c r="R130" s="483"/>
      <c r="S130" s="473"/>
      <c r="T130" s="482"/>
      <c r="U130" s="482"/>
      <c r="V130" s="482"/>
      <c r="W130" s="482"/>
      <c r="X130" s="482"/>
      <c r="Y130" s="482"/>
      <c r="Z130" s="482"/>
    </row>
    <row r="131" spans="1:26" s="400" customFormat="1" ht="14.25">
      <c r="A131" s="382"/>
      <c r="B131" s="404"/>
      <c r="C131" s="409"/>
      <c r="D131" s="439"/>
      <c r="E131" s="410"/>
      <c r="F131" s="475"/>
      <c r="G131" s="418"/>
      <c r="H131" s="410"/>
      <c r="I131" s="406"/>
      <c r="J131" s="376"/>
      <c r="K131" s="376"/>
      <c r="L131" s="376"/>
      <c r="M131" s="376"/>
      <c r="N131" s="476"/>
      <c r="O131" s="474"/>
      <c r="P131" s="412"/>
      <c r="Q131" s="459"/>
      <c r="R131" s="483"/>
      <c r="S131" s="473"/>
      <c r="T131" s="482"/>
      <c r="U131" s="482"/>
      <c r="V131" s="482"/>
      <c r="W131" s="482"/>
      <c r="X131" s="482"/>
      <c r="Y131" s="482"/>
      <c r="Z131" s="482"/>
    </row>
    <row r="132" spans="1:26">
      <c r="A132" s="29"/>
      <c r="B132" s="23"/>
      <c r="C132" s="23"/>
      <c r="D132" s="23"/>
      <c r="E132" s="32"/>
      <c r="F132" s="30"/>
      <c r="G132" s="12"/>
      <c r="H132" s="12"/>
      <c r="I132" s="12"/>
      <c r="J132" s="53"/>
      <c r="K132" s="12"/>
      <c r="L132" s="12"/>
      <c r="M132" s="12"/>
      <c r="N132" s="11"/>
      <c r="O132" s="53"/>
      <c r="P132" s="7"/>
      <c r="Q132" s="11"/>
      <c r="R132" s="141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9"/>
      <c r="B133" s="23"/>
      <c r="C133" s="23"/>
      <c r="D133" s="23"/>
      <c r="E133" s="32"/>
      <c r="F133" s="30"/>
      <c r="G133" s="41"/>
      <c r="H133" s="42"/>
      <c r="I133" s="82"/>
      <c r="J133" s="17"/>
      <c r="K133" s="83"/>
      <c r="L133" s="84"/>
      <c r="M133" s="85"/>
      <c r="N133" s="86"/>
      <c r="O133" s="87"/>
      <c r="P133" s="11"/>
      <c r="Q133" s="16"/>
      <c r="R133" s="141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37"/>
      <c r="B134" s="45"/>
      <c r="C134" s="102"/>
      <c r="D134" s="6"/>
      <c r="E134" s="38"/>
      <c r="F134" s="82"/>
      <c r="G134" s="41"/>
      <c r="H134" s="42"/>
      <c r="I134" s="82"/>
      <c r="J134" s="17"/>
      <c r="K134" s="83"/>
      <c r="L134" s="84"/>
      <c r="M134" s="85"/>
      <c r="N134" s="86"/>
      <c r="O134" s="87"/>
      <c r="P134" s="11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 ht="15">
      <c r="A135" s="5"/>
      <c r="B135" s="103" t="s">
        <v>619</v>
      </c>
      <c r="C135" s="103"/>
      <c r="D135" s="103"/>
      <c r="E135" s="103"/>
      <c r="F135" s="17"/>
      <c r="G135" s="17"/>
      <c r="H135" s="104"/>
      <c r="I135" s="17"/>
      <c r="J135" s="74"/>
      <c r="K135" s="75"/>
      <c r="L135" s="17"/>
      <c r="M135" s="17"/>
      <c r="N135" s="16"/>
      <c r="O135" s="98"/>
      <c r="P135" s="11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 ht="38.25">
      <c r="A136" s="20" t="s">
        <v>16</v>
      </c>
      <c r="B136" s="21" t="s">
        <v>575</v>
      </c>
      <c r="C136" s="21"/>
      <c r="D136" s="22" t="s">
        <v>588</v>
      </c>
      <c r="E136" s="21" t="s">
        <v>589</v>
      </c>
      <c r="F136" s="21" t="s">
        <v>590</v>
      </c>
      <c r="G136" s="21" t="s">
        <v>620</v>
      </c>
      <c r="H136" s="21" t="s">
        <v>621</v>
      </c>
      <c r="I136" s="21" t="s">
        <v>593</v>
      </c>
      <c r="J136" s="61" t="s">
        <v>594</v>
      </c>
      <c r="K136" s="21" t="s">
        <v>595</v>
      </c>
      <c r="L136" s="21" t="s">
        <v>596</v>
      </c>
      <c r="M136" s="21" t="s">
        <v>597</v>
      </c>
      <c r="N136" s="22" t="s">
        <v>598</v>
      </c>
      <c r="O136" s="98"/>
      <c r="P136" s="11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2">
        <v>1</v>
      </c>
      <c r="B137" s="105">
        <v>41579</v>
      </c>
      <c r="C137" s="105"/>
      <c r="D137" s="106" t="s">
        <v>622</v>
      </c>
      <c r="E137" s="107" t="s">
        <v>623</v>
      </c>
      <c r="F137" s="108">
        <v>82</v>
      </c>
      <c r="G137" s="107" t="s">
        <v>624</v>
      </c>
      <c r="H137" s="107">
        <v>100</v>
      </c>
      <c r="I137" s="125">
        <v>100</v>
      </c>
      <c r="J137" s="126" t="s">
        <v>625</v>
      </c>
      <c r="K137" s="127">
        <f t="shared" ref="K137:K168" si="106">H137-F137</f>
        <v>18</v>
      </c>
      <c r="L137" s="128">
        <f t="shared" ref="L137:L168" si="107">K137/F137</f>
        <v>0.21951219512195122</v>
      </c>
      <c r="M137" s="129" t="s">
        <v>599</v>
      </c>
      <c r="N137" s="130">
        <v>42657</v>
      </c>
      <c r="O137" s="53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2">
        <v>2</v>
      </c>
      <c r="B138" s="105">
        <v>41794</v>
      </c>
      <c r="C138" s="105"/>
      <c r="D138" s="106" t="s">
        <v>626</v>
      </c>
      <c r="E138" s="107" t="s">
        <v>600</v>
      </c>
      <c r="F138" s="108">
        <v>257</v>
      </c>
      <c r="G138" s="107" t="s">
        <v>624</v>
      </c>
      <c r="H138" s="107">
        <v>300</v>
      </c>
      <c r="I138" s="125">
        <v>300</v>
      </c>
      <c r="J138" s="126" t="s">
        <v>625</v>
      </c>
      <c r="K138" s="127">
        <f t="shared" si="106"/>
        <v>43</v>
      </c>
      <c r="L138" s="128">
        <f t="shared" si="107"/>
        <v>0.16731517509727625</v>
      </c>
      <c r="M138" s="129" t="s">
        <v>599</v>
      </c>
      <c r="N138" s="130">
        <v>41822</v>
      </c>
      <c r="O138" s="53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2">
        <v>3</v>
      </c>
      <c r="B139" s="105">
        <v>41828</v>
      </c>
      <c r="C139" s="105"/>
      <c r="D139" s="106" t="s">
        <v>627</v>
      </c>
      <c r="E139" s="107" t="s">
        <v>600</v>
      </c>
      <c r="F139" s="108">
        <v>393</v>
      </c>
      <c r="G139" s="107" t="s">
        <v>624</v>
      </c>
      <c r="H139" s="107">
        <v>468</v>
      </c>
      <c r="I139" s="125">
        <v>468</v>
      </c>
      <c r="J139" s="126" t="s">
        <v>625</v>
      </c>
      <c r="K139" s="127">
        <f t="shared" si="106"/>
        <v>75</v>
      </c>
      <c r="L139" s="128">
        <f t="shared" si="107"/>
        <v>0.19083969465648856</v>
      </c>
      <c r="M139" s="129" t="s">
        <v>599</v>
      </c>
      <c r="N139" s="130">
        <v>41863</v>
      </c>
      <c r="O139" s="53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2">
        <v>4</v>
      </c>
      <c r="B140" s="105">
        <v>41857</v>
      </c>
      <c r="C140" s="105"/>
      <c r="D140" s="106" t="s">
        <v>628</v>
      </c>
      <c r="E140" s="107" t="s">
        <v>600</v>
      </c>
      <c r="F140" s="108">
        <v>205</v>
      </c>
      <c r="G140" s="107" t="s">
        <v>624</v>
      </c>
      <c r="H140" s="107">
        <v>275</v>
      </c>
      <c r="I140" s="125">
        <v>250</v>
      </c>
      <c r="J140" s="126" t="s">
        <v>625</v>
      </c>
      <c r="K140" s="127">
        <f t="shared" si="106"/>
        <v>70</v>
      </c>
      <c r="L140" s="128">
        <f t="shared" si="107"/>
        <v>0.34146341463414637</v>
      </c>
      <c r="M140" s="129" t="s">
        <v>599</v>
      </c>
      <c r="N140" s="130">
        <v>41962</v>
      </c>
      <c r="O140" s="53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2">
        <v>5</v>
      </c>
      <c r="B141" s="105">
        <v>41886</v>
      </c>
      <c r="C141" s="105"/>
      <c r="D141" s="106" t="s">
        <v>629</v>
      </c>
      <c r="E141" s="107" t="s">
        <v>600</v>
      </c>
      <c r="F141" s="108">
        <v>162</v>
      </c>
      <c r="G141" s="107" t="s">
        <v>624</v>
      </c>
      <c r="H141" s="107">
        <v>190</v>
      </c>
      <c r="I141" s="125">
        <v>190</v>
      </c>
      <c r="J141" s="126" t="s">
        <v>625</v>
      </c>
      <c r="K141" s="127">
        <f t="shared" si="106"/>
        <v>28</v>
      </c>
      <c r="L141" s="128">
        <f t="shared" si="107"/>
        <v>0.1728395061728395</v>
      </c>
      <c r="M141" s="129" t="s">
        <v>599</v>
      </c>
      <c r="N141" s="130">
        <v>42006</v>
      </c>
      <c r="O141" s="53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2">
        <v>6</v>
      </c>
      <c r="B142" s="105">
        <v>41886</v>
      </c>
      <c r="C142" s="105"/>
      <c r="D142" s="106" t="s">
        <v>630</v>
      </c>
      <c r="E142" s="107" t="s">
        <v>600</v>
      </c>
      <c r="F142" s="108">
        <v>75</v>
      </c>
      <c r="G142" s="107" t="s">
        <v>624</v>
      </c>
      <c r="H142" s="107">
        <v>91.5</v>
      </c>
      <c r="I142" s="125" t="s">
        <v>631</v>
      </c>
      <c r="J142" s="126" t="s">
        <v>632</v>
      </c>
      <c r="K142" s="127">
        <f t="shared" si="106"/>
        <v>16.5</v>
      </c>
      <c r="L142" s="128">
        <f t="shared" si="107"/>
        <v>0.22</v>
      </c>
      <c r="M142" s="129" t="s">
        <v>599</v>
      </c>
      <c r="N142" s="130">
        <v>41954</v>
      </c>
      <c r="O142" s="53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2">
        <v>7</v>
      </c>
      <c r="B143" s="105">
        <v>41913</v>
      </c>
      <c r="C143" s="105"/>
      <c r="D143" s="106" t="s">
        <v>633</v>
      </c>
      <c r="E143" s="107" t="s">
        <v>600</v>
      </c>
      <c r="F143" s="108">
        <v>850</v>
      </c>
      <c r="G143" s="107" t="s">
        <v>624</v>
      </c>
      <c r="H143" s="107">
        <v>982.5</v>
      </c>
      <c r="I143" s="125">
        <v>1050</v>
      </c>
      <c r="J143" s="126" t="s">
        <v>634</v>
      </c>
      <c r="K143" s="127">
        <f t="shared" si="106"/>
        <v>132.5</v>
      </c>
      <c r="L143" s="128">
        <f t="shared" si="107"/>
        <v>0.15588235294117647</v>
      </c>
      <c r="M143" s="129" t="s">
        <v>599</v>
      </c>
      <c r="N143" s="130">
        <v>42039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2">
        <v>8</v>
      </c>
      <c r="B144" s="105">
        <v>41913</v>
      </c>
      <c r="C144" s="105"/>
      <c r="D144" s="106" t="s">
        <v>635</v>
      </c>
      <c r="E144" s="107" t="s">
        <v>600</v>
      </c>
      <c r="F144" s="108">
        <v>475</v>
      </c>
      <c r="G144" s="107" t="s">
        <v>624</v>
      </c>
      <c r="H144" s="107">
        <v>515</v>
      </c>
      <c r="I144" s="125">
        <v>600</v>
      </c>
      <c r="J144" s="126" t="s">
        <v>636</v>
      </c>
      <c r="K144" s="127">
        <f t="shared" si="106"/>
        <v>40</v>
      </c>
      <c r="L144" s="128">
        <f t="shared" si="107"/>
        <v>8.4210526315789472E-2</v>
      </c>
      <c r="M144" s="129" t="s">
        <v>599</v>
      </c>
      <c r="N144" s="130">
        <v>41939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2">
        <v>9</v>
      </c>
      <c r="B145" s="105">
        <v>41913</v>
      </c>
      <c r="C145" s="105"/>
      <c r="D145" s="106" t="s">
        <v>637</v>
      </c>
      <c r="E145" s="107" t="s">
        <v>600</v>
      </c>
      <c r="F145" s="108">
        <v>86</v>
      </c>
      <c r="G145" s="107" t="s">
        <v>624</v>
      </c>
      <c r="H145" s="107">
        <v>99</v>
      </c>
      <c r="I145" s="125">
        <v>140</v>
      </c>
      <c r="J145" s="126" t="s">
        <v>638</v>
      </c>
      <c r="K145" s="127">
        <f t="shared" si="106"/>
        <v>13</v>
      </c>
      <c r="L145" s="128">
        <f t="shared" si="107"/>
        <v>0.15116279069767441</v>
      </c>
      <c r="M145" s="129" t="s">
        <v>599</v>
      </c>
      <c r="N145" s="130">
        <v>41939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2">
        <v>10</v>
      </c>
      <c r="B146" s="105">
        <v>41926</v>
      </c>
      <c r="C146" s="105"/>
      <c r="D146" s="106" t="s">
        <v>639</v>
      </c>
      <c r="E146" s="107" t="s">
        <v>600</v>
      </c>
      <c r="F146" s="108">
        <v>496.6</v>
      </c>
      <c r="G146" s="107" t="s">
        <v>624</v>
      </c>
      <c r="H146" s="107">
        <v>621</v>
      </c>
      <c r="I146" s="125">
        <v>580</v>
      </c>
      <c r="J146" s="126" t="s">
        <v>625</v>
      </c>
      <c r="K146" s="127">
        <f t="shared" si="106"/>
        <v>124.39999999999998</v>
      </c>
      <c r="L146" s="128">
        <f t="shared" si="107"/>
        <v>0.25050342327829234</v>
      </c>
      <c r="M146" s="129" t="s">
        <v>599</v>
      </c>
      <c r="N146" s="130">
        <v>42605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2">
        <v>11</v>
      </c>
      <c r="B147" s="105">
        <v>41926</v>
      </c>
      <c r="C147" s="105"/>
      <c r="D147" s="106" t="s">
        <v>640</v>
      </c>
      <c r="E147" s="107" t="s">
        <v>600</v>
      </c>
      <c r="F147" s="108">
        <v>2481.9</v>
      </c>
      <c r="G147" s="107" t="s">
        <v>624</v>
      </c>
      <c r="H147" s="107">
        <v>2840</v>
      </c>
      <c r="I147" s="125">
        <v>2870</v>
      </c>
      <c r="J147" s="126" t="s">
        <v>641</v>
      </c>
      <c r="K147" s="127">
        <f t="shared" si="106"/>
        <v>358.09999999999991</v>
      </c>
      <c r="L147" s="128">
        <f t="shared" si="107"/>
        <v>0.14428462065353154</v>
      </c>
      <c r="M147" s="129" t="s">
        <v>599</v>
      </c>
      <c r="N147" s="130">
        <v>42017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2">
        <v>12</v>
      </c>
      <c r="B148" s="105">
        <v>41928</v>
      </c>
      <c r="C148" s="105"/>
      <c r="D148" s="106" t="s">
        <v>642</v>
      </c>
      <c r="E148" s="107" t="s">
        <v>600</v>
      </c>
      <c r="F148" s="108">
        <v>84.5</v>
      </c>
      <c r="G148" s="107" t="s">
        <v>624</v>
      </c>
      <c r="H148" s="107">
        <v>93</v>
      </c>
      <c r="I148" s="125">
        <v>110</v>
      </c>
      <c r="J148" s="126" t="s">
        <v>643</v>
      </c>
      <c r="K148" s="127">
        <f t="shared" si="106"/>
        <v>8.5</v>
      </c>
      <c r="L148" s="128">
        <f t="shared" si="107"/>
        <v>0.10059171597633136</v>
      </c>
      <c r="M148" s="129" t="s">
        <v>599</v>
      </c>
      <c r="N148" s="130">
        <v>41939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2">
        <v>13</v>
      </c>
      <c r="B149" s="105">
        <v>41928</v>
      </c>
      <c r="C149" s="105"/>
      <c r="D149" s="106" t="s">
        <v>644</v>
      </c>
      <c r="E149" s="107" t="s">
        <v>600</v>
      </c>
      <c r="F149" s="108">
        <v>401</v>
      </c>
      <c r="G149" s="107" t="s">
        <v>624</v>
      </c>
      <c r="H149" s="107">
        <v>428</v>
      </c>
      <c r="I149" s="125">
        <v>450</v>
      </c>
      <c r="J149" s="126" t="s">
        <v>645</v>
      </c>
      <c r="K149" s="127">
        <f t="shared" si="106"/>
        <v>27</v>
      </c>
      <c r="L149" s="128">
        <f t="shared" si="107"/>
        <v>6.7331670822942641E-2</v>
      </c>
      <c r="M149" s="129" t="s">
        <v>599</v>
      </c>
      <c r="N149" s="130">
        <v>42020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2">
        <v>14</v>
      </c>
      <c r="B150" s="105">
        <v>41928</v>
      </c>
      <c r="C150" s="105"/>
      <c r="D150" s="106" t="s">
        <v>646</v>
      </c>
      <c r="E150" s="107" t="s">
        <v>600</v>
      </c>
      <c r="F150" s="108">
        <v>101</v>
      </c>
      <c r="G150" s="107" t="s">
        <v>624</v>
      </c>
      <c r="H150" s="107">
        <v>112</v>
      </c>
      <c r="I150" s="125">
        <v>120</v>
      </c>
      <c r="J150" s="126" t="s">
        <v>647</v>
      </c>
      <c r="K150" s="127">
        <f t="shared" si="106"/>
        <v>11</v>
      </c>
      <c r="L150" s="128">
        <f t="shared" si="107"/>
        <v>0.10891089108910891</v>
      </c>
      <c r="M150" s="129" t="s">
        <v>599</v>
      </c>
      <c r="N150" s="130">
        <v>41939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2">
        <v>15</v>
      </c>
      <c r="B151" s="105">
        <v>41954</v>
      </c>
      <c r="C151" s="105"/>
      <c r="D151" s="106" t="s">
        <v>648</v>
      </c>
      <c r="E151" s="107" t="s">
        <v>600</v>
      </c>
      <c r="F151" s="108">
        <v>59</v>
      </c>
      <c r="G151" s="107" t="s">
        <v>624</v>
      </c>
      <c r="H151" s="107">
        <v>76</v>
      </c>
      <c r="I151" s="125">
        <v>76</v>
      </c>
      <c r="J151" s="126" t="s">
        <v>625</v>
      </c>
      <c r="K151" s="127">
        <f t="shared" si="106"/>
        <v>17</v>
      </c>
      <c r="L151" s="128">
        <f t="shared" si="107"/>
        <v>0.28813559322033899</v>
      </c>
      <c r="M151" s="129" t="s">
        <v>599</v>
      </c>
      <c r="N151" s="130">
        <v>43032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2">
        <v>16</v>
      </c>
      <c r="B152" s="105">
        <v>41954</v>
      </c>
      <c r="C152" s="105"/>
      <c r="D152" s="106" t="s">
        <v>637</v>
      </c>
      <c r="E152" s="107" t="s">
        <v>600</v>
      </c>
      <c r="F152" s="108">
        <v>99</v>
      </c>
      <c r="G152" s="107" t="s">
        <v>624</v>
      </c>
      <c r="H152" s="107">
        <v>120</v>
      </c>
      <c r="I152" s="125">
        <v>120</v>
      </c>
      <c r="J152" s="126" t="s">
        <v>649</v>
      </c>
      <c r="K152" s="127">
        <f t="shared" si="106"/>
        <v>21</v>
      </c>
      <c r="L152" s="128">
        <f t="shared" si="107"/>
        <v>0.21212121212121213</v>
      </c>
      <c r="M152" s="129" t="s">
        <v>599</v>
      </c>
      <c r="N152" s="130">
        <v>41960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2">
        <v>17</v>
      </c>
      <c r="B153" s="105">
        <v>41956</v>
      </c>
      <c r="C153" s="105"/>
      <c r="D153" s="106" t="s">
        <v>650</v>
      </c>
      <c r="E153" s="107" t="s">
        <v>600</v>
      </c>
      <c r="F153" s="108">
        <v>22</v>
      </c>
      <c r="G153" s="107" t="s">
        <v>624</v>
      </c>
      <c r="H153" s="107">
        <v>33.549999999999997</v>
      </c>
      <c r="I153" s="125">
        <v>32</v>
      </c>
      <c r="J153" s="126" t="s">
        <v>651</v>
      </c>
      <c r="K153" s="127">
        <f t="shared" si="106"/>
        <v>11.549999999999997</v>
      </c>
      <c r="L153" s="128">
        <f t="shared" si="107"/>
        <v>0.52499999999999991</v>
      </c>
      <c r="M153" s="129" t="s">
        <v>599</v>
      </c>
      <c r="N153" s="130">
        <v>42188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2">
        <v>18</v>
      </c>
      <c r="B154" s="105">
        <v>41976</v>
      </c>
      <c r="C154" s="105"/>
      <c r="D154" s="106" t="s">
        <v>652</v>
      </c>
      <c r="E154" s="107" t="s">
        <v>600</v>
      </c>
      <c r="F154" s="108">
        <v>440</v>
      </c>
      <c r="G154" s="107" t="s">
        <v>624</v>
      </c>
      <c r="H154" s="107">
        <v>520</v>
      </c>
      <c r="I154" s="125">
        <v>520</v>
      </c>
      <c r="J154" s="126" t="s">
        <v>653</v>
      </c>
      <c r="K154" s="127">
        <f t="shared" si="106"/>
        <v>80</v>
      </c>
      <c r="L154" s="128">
        <f t="shared" si="107"/>
        <v>0.18181818181818182</v>
      </c>
      <c r="M154" s="129" t="s">
        <v>599</v>
      </c>
      <c r="N154" s="130">
        <v>42208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2">
        <v>19</v>
      </c>
      <c r="B155" s="105">
        <v>41976</v>
      </c>
      <c r="C155" s="105"/>
      <c r="D155" s="106" t="s">
        <v>654</v>
      </c>
      <c r="E155" s="107" t="s">
        <v>600</v>
      </c>
      <c r="F155" s="108">
        <v>360</v>
      </c>
      <c r="G155" s="107" t="s">
        <v>624</v>
      </c>
      <c r="H155" s="107">
        <v>427</v>
      </c>
      <c r="I155" s="125">
        <v>425</v>
      </c>
      <c r="J155" s="126" t="s">
        <v>655</v>
      </c>
      <c r="K155" s="127">
        <f t="shared" si="106"/>
        <v>67</v>
      </c>
      <c r="L155" s="128">
        <f t="shared" si="107"/>
        <v>0.18611111111111112</v>
      </c>
      <c r="M155" s="129" t="s">
        <v>599</v>
      </c>
      <c r="N155" s="130">
        <v>42058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2">
        <v>20</v>
      </c>
      <c r="B156" s="105">
        <v>42012</v>
      </c>
      <c r="C156" s="105"/>
      <c r="D156" s="106" t="s">
        <v>656</v>
      </c>
      <c r="E156" s="107" t="s">
        <v>600</v>
      </c>
      <c r="F156" s="108">
        <v>360</v>
      </c>
      <c r="G156" s="107" t="s">
        <v>624</v>
      </c>
      <c r="H156" s="107">
        <v>455</v>
      </c>
      <c r="I156" s="125">
        <v>420</v>
      </c>
      <c r="J156" s="126" t="s">
        <v>657</v>
      </c>
      <c r="K156" s="127">
        <f t="shared" si="106"/>
        <v>95</v>
      </c>
      <c r="L156" s="128">
        <f t="shared" si="107"/>
        <v>0.2638888888888889</v>
      </c>
      <c r="M156" s="129" t="s">
        <v>599</v>
      </c>
      <c r="N156" s="130">
        <v>42024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2">
        <v>21</v>
      </c>
      <c r="B157" s="105">
        <v>42012</v>
      </c>
      <c r="C157" s="105"/>
      <c r="D157" s="106" t="s">
        <v>658</v>
      </c>
      <c r="E157" s="107" t="s">
        <v>600</v>
      </c>
      <c r="F157" s="108">
        <v>130</v>
      </c>
      <c r="G157" s="107"/>
      <c r="H157" s="107">
        <v>175.5</v>
      </c>
      <c r="I157" s="125">
        <v>165</v>
      </c>
      <c r="J157" s="126" t="s">
        <v>659</v>
      </c>
      <c r="K157" s="127">
        <f t="shared" si="106"/>
        <v>45.5</v>
      </c>
      <c r="L157" s="128">
        <f t="shared" si="107"/>
        <v>0.35</v>
      </c>
      <c r="M157" s="129" t="s">
        <v>599</v>
      </c>
      <c r="N157" s="130">
        <v>43088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2">
        <v>22</v>
      </c>
      <c r="B158" s="105">
        <v>42040</v>
      </c>
      <c r="C158" s="105"/>
      <c r="D158" s="106" t="s">
        <v>390</v>
      </c>
      <c r="E158" s="107" t="s">
        <v>623</v>
      </c>
      <c r="F158" s="108">
        <v>98</v>
      </c>
      <c r="G158" s="107"/>
      <c r="H158" s="107">
        <v>120</v>
      </c>
      <c r="I158" s="125">
        <v>120</v>
      </c>
      <c r="J158" s="126" t="s">
        <v>625</v>
      </c>
      <c r="K158" s="127">
        <f t="shared" si="106"/>
        <v>22</v>
      </c>
      <c r="L158" s="128">
        <f t="shared" si="107"/>
        <v>0.22448979591836735</v>
      </c>
      <c r="M158" s="129" t="s">
        <v>599</v>
      </c>
      <c r="N158" s="130">
        <v>42753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2">
        <v>23</v>
      </c>
      <c r="B159" s="105">
        <v>42040</v>
      </c>
      <c r="C159" s="105"/>
      <c r="D159" s="106" t="s">
        <v>660</v>
      </c>
      <c r="E159" s="107" t="s">
        <v>623</v>
      </c>
      <c r="F159" s="108">
        <v>196</v>
      </c>
      <c r="G159" s="107"/>
      <c r="H159" s="107">
        <v>262</v>
      </c>
      <c r="I159" s="125">
        <v>255</v>
      </c>
      <c r="J159" s="126" t="s">
        <v>625</v>
      </c>
      <c r="K159" s="127">
        <f t="shared" si="106"/>
        <v>66</v>
      </c>
      <c r="L159" s="128">
        <f t="shared" si="107"/>
        <v>0.33673469387755101</v>
      </c>
      <c r="M159" s="129" t="s">
        <v>599</v>
      </c>
      <c r="N159" s="130">
        <v>42599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24</v>
      </c>
      <c r="B160" s="109">
        <v>42067</v>
      </c>
      <c r="C160" s="109"/>
      <c r="D160" s="110" t="s">
        <v>389</v>
      </c>
      <c r="E160" s="111" t="s">
        <v>623</v>
      </c>
      <c r="F160" s="112">
        <v>235</v>
      </c>
      <c r="G160" s="112"/>
      <c r="H160" s="113">
        <v>77</v>
      </c>
      <c r="I160" s="131" t="s">
        <v>661</v>
      </c>
      <c r="J160" s="132" t="s">
        <v>662</v>
      </c>
      <c r="K160" s="133">
        <f t="shared" si="106"/>
        <v>-158</v>
      </c>
      <c r="L160" s="134">
        <f t="shared" si="107"/>
        <v>-0.67234042553191486</v>
      </c>
      <c r="M160" s="135" t="s">
        <v>663</v>
      </c>
      <c r="N160" s="136">
        <v>43522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25</v>
      </c>
      <c r="B161" s="105">
        <v>42067</v>
      </c>
      <c r="C161" s="105"/>
      <c r="D161" s="106" t="s">
        <v>481</v>
      </c>
      <c r="E161" s="107" t="s">
        <v>623</v>
      </c>
      <c r="F161" s="108">
        <v>185</v>
      </c>
      <c r="G161" s="107"/>
      <c r="H161" s="107">
        <v>224</v>
      </c>
      <c r="I161" s="125" t="s">
        <v>664</v>
      </c>
      <c r="J161" s="126" t="s">
        <v>625</v>
      </c>
      <c r="K161" s="127">
        <f t="shared" si="106"/>
        <v>39</v>
      </c>
      <c r="L161" s="128">
        <f t="shared" si="107"/>
        <v>0.21081081081081082</v>
      </c>
      <c r="M161" s="129" t="s">
        <v>599</v>
      </c>
      <c r="N161" s="130">
        <v>42647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363">
        <v>26</v>
      </c>
      <c r="B162" s="114">
        <v>42090</v>
      </c>
      <c r="C162" s="114"/>
      <c r="D162" s="115" t="s">
        <v>665</v>
      </c>
      <c r="E162" s="116" t="s">
        <v>623</v>
      </c>
      <c r="F162" s="117">
        <v>49.5</v>
      </c>
      <c r="G162" s="118"/>
      <c r="H162" s="118">
        <v>15.85</v>
      </c>
      <c r="I162" s="118">
        <v>67</v>
      </c>
      <c r="J162" s="137" t="s">
        <v>666</v>
      </c>
      <c r="K162" s="118">
        <f t="shared" si="106"/>
        <v>-33.65</v>
      </c>
      <c r="L162" s="138">
        <f t="shared" si="107"/>
        <v>-0.67979797979797973</v>
      </c>
      <c r="M162" s="135" t="s">
        <v>663</v>
      </c>
      <c r="N162" s="139">
        <v>43627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27</v>
      </c>
      <c r="B163" s="105">
        <v>42093</v>
      </c>
      <c r="C163" s="105"/>
      <c r="D163" s="106" t="s">
        <v>667</v>
      </c>
      <c r="E163" s="107" t="s">
        <v>623</v>
      </c>
      <c r="F163" s="108">
        <v>183.5</v>
      </c>
      <c r="G163" s="107"/>
      <c r="H163" s="107">
        <v>219</v>
      </c>
      <c r="I163" s="125">
        <v>218</v>
      </c>
      <c r="J163" s="126" t="s">
        <v>668</v>
      </c>
      <c r="K163" s="127">
        <f t="shared" si="106"/>
        <v>35.5</v>
      </c>
      <c r="L163" s="128">
        <f t="shared" si="107"/>
        <v>0.19346049046321526</v>
      </c>
      <c r="M163" s="129" t="s">
        <v>599</v>
      </c>
      <c r="N163" s="130">
        <v>42103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28</v>
      </c>
      <c r="B164" s="105">
        <v>42114</v>
      </c>
      <c r="C164" s="105"/>
      <c r="D164" s="106" t="s">
        <v>669</v>
      </c>
      <c r="E164" s="107" t="s">
        <v>623</v>
      </c>
      <c r="F164" s="108">
        <f>(227+237)/2</f>
        <v>232</v>
      </c>
      <c r="G164" s="107"/>
      <c r="H164" s="107">
        <v>298</v>
      </c>
      <c r="I164" s="125">
        <v>298</v>
      </c>
      <c r="J164" s="126" t="s">
        <v>625</v>
      </c>
      <c r="K164" s="127">
        <f t="shared" si="106"/>
        <v>66</v>
      </c>
      <c r="L164" s="128">
        <f t="shared" si="107"/>
        <v>0.28448275862068967</v>
      </c>
      <c r="M164" s="129" t="s">
        <v>599</v>
      </c>
      <c r="N164" s="130">
        <v>42823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29</v>
      </c>
      <c r="B165" s="105">
        <v>42128</v>
      </c>
      <c r="C165" s="105"/>
      <c r="D165" s="106" t="s">
        <v>670</v>
      </c>
      <c r="E165" s="107" t="s">
        <v>600</v>
      </c>
      <c r="F165" s="108">
        <v>385</v>
      </c>
      <c r="G165" s="107"/>
      <c r="H165" s="107">
        <f>212.5+331</f>
        <v>543.5</v>
      </c>
      <c r="I165" s="125">
        <v>510</v>
      </c>
      <c r="J165" s="126" t="s">
        <v>671</v>
      </c>
      <c r="K165" s="127">
        <f t="shared" si="106"/>
        <v>158.5</v>
      </c>
      <c r="L165" s="128">
        <f t="shared" si="107"/>
        <v>0.41168831168831171</v>
      </c>
      <c r="M165" s="129" t="s">
        <v>599</v>
      </c>
      <c r="N165" s="130">
        <v>42235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30</v>
      </c>
      <c r="B166" s="105">
        <v>42128</v>
      </c>
      <c r="C166" s="105"/>
      <c r="D166" s="106" t="s">
        <v>672</v>
      </c>
      <c r="E166" s="107" t="s">
        <v>600</v>
      </c>
      <c r="F166" s="108">
        <v>115.5</v>
      </c>
      <c r="G166" s="107"/>
      <c r="H166" s="107">
        <v>146</v>
      </c>
      <c r="I166" s="125">
        <v>142</v>
      </c>
      <c r="J166" s="126" t="s">
        <v>673</v>
      </c>
      <c r="K166" s="127">
        <f t="shared" si="106"/>
        <v>30.5</v>
      </c>
      <c r="L166" s="128">
        <f t="shared" si="107"/>
        <v>0.26406926406926406</v>
      </c>
      <c r="M166" s="129" t="s">
        <v>599</v>
      </c>
      <c r="N166" s="130">
        <v>42202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31</v>
      </c>
      <c r="B167" s="105">
        <v>42151</v>
      </c>
      <c r="C167" s="105"/>
      <c r="D167" s="106" t="s">
        <v>674</v>
      </c>
      <c r="E167" s="107" t="s">
        <v>600</v>
      </c>
      <c r="F167" s="108">
        <v>237.5</v>
      </c>
      <c r="G167" s="107"/>
      <c r="H167" s="107">
        <v>279.5</v>
      </c>
      <c r="I167" s="125">
        <v>278</v>
      </c>
      <c r="J167" s="126" t="s">
        <v>625</v>
      </c>
      <c r="K167" s="127">
        <f t="shared" si="106"/>
        <v>42</v>
      </c>
      <c r="L167" s="128">
        <f t="shared" si="107"/>
        <v>0.17684210526315788</v>
      </c>
      <c r="M167" s="129" t="s">
        <v>599</v>
      </c>
      <c r="N167" s="130">
        <v>42222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32</v>
      </c>
      <c r="B168" s="105">
        <v>42174</v>
      </c>
      <c r="C168" s="105"/>
      <c r="D168" s="106" t="s">
        <v>644</v>
      </c>
      <c r="E168" s="107" t="s">
        <v>623</v>
      </c>
      <c r="F168" s="108">
        <v>340</v>
      </c>
      <c r="G168" s="107"/>
      <c r="H168" s="107">
        <v>448</v>
      </c>
      <c r="I168" s="125">
        <v>448</v>
      </c>
      <c r="J168" s="126" t="s">
        <v>625</v>
      </c>
      <c r="K168" s="127">
        <f t="shared" si="106"/>
        <v>108</v>
      </c>
      <c r="L168" s="128">
        <f t="shared" si="107"/>
        <v>0.31764705882352939</v>
      </c>
      <c r="M168" s="129" t="s">
        <v>599</v>
      </c>
      <c r="N168" s="130">
        <v>43018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33</v>
      </c>
      <c r="B169" s="105">
        <v>42191</v>
      </c>
      <c r="C169" s="105"/>
      <c r="D169" s="106" t="s">
        <v>675</v>
      </c>
      <c r="E169" s="107" t="s">
        <v>623</v>
      </c>
      <c r="F169" s="108">
        <v>390</v>
      </c>
      <c r="G169" s="107"/>
      <c r="H169" s="107">
        <v>460</v>
      </c>
      <c r="I169" s="125">
        <v>460</v>
      </c>
      <c r="J169" s="126" t="s">
        <v>625</v>
      </c>
      <c r="K169" s="127">
        <f t="shared" ref="K169:K189" si="108">H169-F169</f>
        <v>70</v>
      </c>
      <c r="L169" s="128">
        <f t="shared" ref="L169:L189" si="109">K169/F169</f>
        <v>0.17948717948717949</v>
      </c>
      <c r="M169" s="129" t="s">
        <v>599</v>
      </c>
      <c r="N169" s="130">
        <v>42478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34</v>
      </c>
      <c r="B170" s="109">
        <v>42195</v>
      </c>
      <c r="C170" s="109"/>
      <c r="D170" s="110" t="s">
        <v>676</v>
      </c>
      <c r="E170" s="111" t="s">
        <v>623</v>
      </c>
      <c r="F170" s="112">
        <v>122.5</v>
      </c>
      <c r="G170" s="112"/>
      <c r="H170" s="113">
        <v>61</v>
      </c>
      <c r="I170" s="131">
        <v>172</v>
      </c>
      <c r="J170" s="132" t="s">
        <v>677</v>
      </c>
      <c r="K170" s="133">
        <f t="shared" si="108"/>
        <v>-61.5</v>
      </c>
      <c r="L170" s="134">
        <f t="shared" si="109"/>
        <v>-0.50204081632653064</v>
      </c>
      <c r="M170" s="135" t="s">
        <v>663</v>
      </c>
      <c r="N170" s="136">
        <v>43333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35</v>
      </c>
      <c r="B171" s="105">
        <v>42219</v>
      </c>
      <c r="C171" s="105"/>
      <c r="D171" s="106" t="s">
        <v>678</v>
      </c>
      <c r="E171" s="107" t="s">
        <v>623</v>
      </c>
      <c r="F171" s="108">
        <v>297.5</v>
      </c>
      <c r="G171" s="107"/>
      <c r="H171" s="107">
        <v>350</v>
      </c>
      <c r="I171" s="125">
        <v>360</v>
      </c>
      <c r="J171" s="126" t="s">
        <v>679</v>
      </c>
      <c r="K171" s="127">
        <f t="shared" si="108"/>
        <v>52.5</v>
      </c>
      <c r="L171" s="128">
        <f t="shared" si="109"/>
        <v>0.17647058823529413</v>
      </c>
      <c r="M171" s="129" t="s">
        <v>599</v>
      </c>
      <c r="N171" s="130">
        <v>42232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36</v>
      </c>
      <c r="B172" s="105">
        <v>42219</v>
      </c>
      <c r="C172" s="105"/>
      <c r="D172" s="106" t="s">
        <v>680</v>
      </c>
      <c r="E172" s="107" t="s">
        <v>623</v>
      </c>
      <c r="F172" s="108">
        <v>115.5</v>
      </c>
      <c r="G172" s="107"/>
      <c r="H172" s="107">
        <v>149</v>
      </c>
      <c r="I172" s="125">
        <v>140</v>
      </c>
      <c r="J172" s="140" t="s">
        <v>681</v>
      </c>
      <c r="K172" s="127">
        <f t="shared" si="108"/>
        <v>33.5</v>
      </c>
      <c r="L172" s="128">
        <f t="shared" si="109"/>
        <v>0.29004329004329005</v>
      </c>
      <c r="M172" s="129" t="s">
        <v>599</v>
      </c>
      <c r="N172" s="130">
        <v>42740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37</v>
      </c>
      <c r="B173" s="105">
        <v>42251</v>
      </c>
      <c r="C173" s="105"/>
      <c r="D173" s="106" t="s">
        <v>674</v>
      </c>
      <c r="E173" s="107" t="s">
        <v>623</v>
      </c>
      <c r="F173" s="108">
        <v>226</v>
      </c>
      <c r="G173" s="107"/>
      <c r="H173" s="107">
        <v>292</v>
      </c>
      <c r="I173" s="125">
        <v>292</v>
      </c>
      <c r="J173" s="126" t="s">
        <v>682</v>
      </c>
      <c r="K173" s="127">
        <f t="shared" si="108"/>
        <v>66</v>
      </c>
      <c r="L173" s="128">
        <f t="shared" si="109"/>
        <v>0.29203539823008851</v>
      </c>
      <c r="M173" s="129" t="s">
        <v>599</v>
      </c>
      <c r="N173" s="130">
        <v>42286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38</v>
      </c>
      <c r="B174" s="105">
        <v>42254</v>
      </c>
      <c r="C174" s="105"/>
      <c r="D174" s="106" t="s">
        <v>669</v>
      </c>
      <c r="E174" s="107" t="s">
        <v>623</v>
      </c>
      <c r="F174" s="108">
        <v>232.5</v>
      </c>
      <c r="G174" s="107"/>
      <c r="H174" s="107">
        <v>312.5</v>
      </c>
      <c r="I174" s="125">
        <v>310</v>
      </c>
      <c r="J174" s="126" t="s">
        <v>625</v>
      </c>
      <c r="K174" s="127">
        <f t="shared" si="108"/>
        <v>80</v>
      </c>
      <c r="L174" s="128">
        <f t="shared" si="109"/>
        <v>0.34408602150537637</v>
      </c>
      <c r="M174" s="129" t="s">
        <v>599</v>
      </c>
      <c r="N174" s="130">
        <v>42823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39</v>
      </c>
      <c r="B175" s="105">
        <v>42268</v>
      </c>
      <c r="C175" s="105"/>
      <c r="D175" s="106" t="s">
        <v>683</v>
      </c>
      <c r="E175" s="107" t="s">
        <v>623</v>
      </c>
      <c r="F175" s="108">
        <v>196.5</v>
      </c>
      <c r="G175" s="107"/>
      <c r="H175" s="107">
        <v>238</v>
      </c>
      <c r="I175" s="125">
        <v>238</v>
      </c>
      <c r="J175" s="126" t="s">
        <v>682</v>
      </c>
      <c r="K175" s="127">
        <f t="shared" si="108"/>
        <v>41.5</v>
      </c>
      <c r="L175" s="128">
        <f t="shared" si="109"/>
        <v>0.21119592875318066</v>
      </c>
      <c r="M175" s="129" t="s">
        <v>599</v>
      </c>
      <c r="N175" s="130">
        <v>42291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40</v>
      </c>
      <c r="B176" s="105">
        <v>42271</v>
      </c>
      <c r="C176" s="105"/>
      <c r="D176" s="106" t="s">
        <v>622</v>
      </c>
      <c r="E176" s="107" t="s">
        <v>623</v>
      </c>
      <c r="F176" s="108">
        <v>65</v>
      </c>
      <c r="G176" s="107"/>
      <c r="H176" s="107">
        <v>82</v>
      </c>
      <c r="I176" s="125">
        <v>82</v>
      </c>
      <c r="J176" s="126" t="s">
        <v>682</v>
      </c>
      <c r="K176" s="127">
        <f t="shared" si="108"/>
        <v>17</v>
      </c>
      <c r="L176" s="128">
        <f t="shared" si="109"/>
        <v>0.26153846153846155</v>
      </c>
      <c r="M176" s="129" t="s">
        <v>599</v>
      </c>
      <c r="N176" s="130">
        <v>42578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41</v>
      </c>
      <c r="B177" s="105">
        <v>42291</v>
      </c>
      <c r="C177" s="105"/>
      <c r="D177" s="106" t="s">
        <v>684</v>
      </c>
      <c r="E177" s="107" t="s">
        <v>623</v>
      </c>
      <c r="F177" s="108">
        <v>144</v>
      </c>
      <c r="G177" s="107"/>
      <c r="H177" s="107">
        <v>182.5</v>
      </c>
      <c r="I177" s="125">
        <v>181</v>
      </c>
      <c r="J177" s="126" t="s">
        <v>682</v>
      </c>
      <c r="K177" s="127">
        <f t="shared" si="108"/>
        <v>38.5</v>
      </c>
      <c r="L177" s="128">
        <f t="shared" si="109"/>
        <v>0.2673611111111111</v>
      </c>
      <c r="M177" s="129" t="s">
        <v>599</v>
      </c>
      <c r="N177" s="130">
        <v>42817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42</v>
      </c>
      <c r="B178" s="105">
        <v>42291</v>
      </c>
      <c r="C178" s="105"/>
      <c r="D178" s="106" t="s">
        <v>685</v>
      </c>
      <c r="E178" s="107" t="s">
        <v>623</v>
      </c>
      <c r="F178" s="108">
        <v>264</v>
      </c>
      <c r="G178" s="107"/>
      <c r="H178" s="107">
        <v>311</v>
      </c>
      <c r="I178" s="125">
        <v>311</v>
      </c>
      <c r="J178" s="126" t="s">
        <v>682</v>
      </c>
      <c r="K178" s="127">
        <f t="shared" si="108"/>
        <v>47</v>
      </c>
      <c r="L178" s="128">
        <f t="shared" si="109"/>
        <v>0.17803030303030304</v>
      </c>
      <c r="M178" s="129" t="s">
        <v>599</v>
      </c>
      <c r="N178" s="130">
        <v>42604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43</v>
      </c>
      <c r="B179" s="105">
        <v>42318</v>
      </c>
      <c r="C179" s="105"/>
      <c r="D179" s="106" t="s">
        <v>686</v>
      </c>
      <c r="E179" s="107" t="s">
        <v>600</v>
      </c>
      <c r="F179" s="108">
        <v>549.5</v>
      </c>
      <c r="G179" s="107"/>
      <c r="H179" s="107">
        <v>630</v>
      </c>
      <c r="I179" s="125">
        <v>630</v>
      </c>
      <c r="J179" s="126" t="s">
        <v>682</v>
      </c>
      <c r="K179" s="127">
        <f t="shared" si="108"/>
        <v>80.5</v>
      </c>
      <c r="L179" s="128">
        <f t="shared" si="109"/>
        <v>0.1464968152866242</v>
      </c>
      <c r="M179" s="129" t="s">
        <v>599</v>
      </c>
      <c r="N179" s="130">
        <v>42419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44</v>
      </c>
      <c r="B180" s="105">
        <v>42342</v>
      </c>
      <c r="C180" s="105"/>
      <c r="D180" s="106" t="s">
        <v>687</v>
      </c>
      <c r="E180" s="107" t="s">
        <v>623</v>
      </c>
      <c r="F180" s="108">
        <v>1027.5</v>
      </c>
      <c r="G180" s="107"/>
      <c r="H180" s="107">
        <v>1315</v>
      </c>
      <c r="I180" s="125">
        <v>1250</v>
      </c>
      <c r="J180" s="126" t="s">
        <v>682</v>
      </c>
      <c r="K180" s="127">
        <f t="shared" si="108"/>
        <v>287.5</v>
      </c>
      <c r="L180" s="128">
        <f t="shared" si="109"/>
        <v>0.27980535279805352</v>
      </c>
      <c r="M180" s="129" t="s">
        <v>599</v>
      </c>
      <c r="N180" s="130">
        <v>43244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45</v>
      </c>
      <c r="B181" s="105">
        <v>42367</v>
      </c>
      <c r="C181" s="105"/>
      <c r="D181" s="106" t="s">
        <v>688</v>
      </c>
      <c r="E181" s="107" t="s">
        <v>623</v>
      </c>
      <c r="F181" s="108">
        <v>465</v>
      </c>
      <c r="G181" s="107"/>
      <c r="H181" s="107">
        <v>540</v>
      </c>
      <c r="I181" s="125">
        <v>540</v>
      </c>
      <c r="J181" s="126" t="s">
        <v>682</v>
      </c>
      <c r="K181" s="127">
        <f t="shared" si="108"/>
        <v>75</v>
      </c>
      <c r="L181" s="128">
        <f t="shared" si="109"/>
        <v>0.16129032258064516</v>
      </c>
      <c r="M181" s="129" t="s">
        <v>599</v>
      </c>
      <c r="N181" s="130">
        <v>42530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46</v>
      </c>
      <c r="B182" s="105">
        <v>42380</v>
      </c>
      <c r="C182" s="105"/>
      <c r="D182" s="106" t="s">
        <v>390</v>
      </c>
      <c r="E182" s="107" t="s">
        <v>600</v>
      </c>
      <c r="F182" s="108">
        <v>81</v>
      </c>
      <c r="G182" s="107"/>
      <c r="H182" s="107">
        <v>110</v>
      </c>
      <c r="I182" s="125">
        <v>110</v>
      </c>
      <c r="J182" s="126" t="s">
        <v>682</v>
      </c>
      <c r="K182" s="127">
        <f t="shared" si="108"/>
        <v>29</v>
      </c>
      <c r="L182" s="128">
        <f t="shared" si="109"/>
        <v>0.35802469135802467</v>
      </c>
      <c r="M182" s="129" t="s">
        <v>599</v>
      </c>
      <c r="N182" s="130">
        <v>42745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47</v>
      </c>
      <c r="B183" s="105">
        <v>42382</v>
      </c>
      <c r="C183" s="105"/>
      <c r="D183" s="106" t="s">
        <v>689</v>
      </c>
      <c r="E183" s="107" t="s">
        <v>600</v>
      </c>
      <c r="F183" s="108">
        <v>417.5</v>
      </c>
      <c r="G183" s="107"/>
      <c r="H183" s="107">
        <v>547</v>
      </c>
      <c r="I183" s="125">
        <v>535</v>
      </c>
      <c r="J183" s="126" t="s">
        <v>682</v>
      </c>
      <c r="K183" s="127">
        <f t="shared" si="108"/>
        <v>129.5</v>
      </c>
      <c r="L183" s="128">
        <f t="shared" si="109"/>
        <v>0.31017964071856285</v>
      </c>
      <c r="M183" s="129" t="s">
        <v>599</v>
      </c>
      <c r="N183" s="130">
        <v>42578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48</v>
      </c>
      <c r="B184" s="105">
        <v>42408</v>
      </c>
      <c r="C184" s="105"/>
      <c r="D184" s="106" t="s">
        <v>690</v>
      </c>
      <c r="E184" s="107" t="s">
        <v>623</v>
      </c>
      <c r="F184" s="108">
        <v>650</v>
      </c>
      <c r="G184" s="107"/>
      <c r="H184" s="107">
        <v>800</v>
      </c>
      <c r="I184" s="125">
        <v>800</v>
      </c>
      <c r="J184" s="126" t="s">
        <v>682</v>
      </c>
      <c r="K184" s="127">
        <f t="shared" si="108"/>
        <v>150</v>
      </c>
      <c r="L184" s="128">
        <f t="shared" si="109"/>
        <v>0.23076923076923078</v>
      </c>
      <c r="M184" s="129" t="s">
        <v>599</v>
      </c>
      <c r="N184" s="130">
        <v>43154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49</v>
      </c>
      <c r="B185" s="105">
        <v>42433</v>
      </c>
      <c r="C185" s="105"/>
      <c r="D185" s="106" t="s">
        <v>197</v>
      </c>
      <c r="E185" s="107" t="s">
        <v>623</v>
      </c>
      <c r="F185" s="108">
        <v>437.5</v>
      </c>
      <c r="G185" s="107"/>
      <c r="H185" s="107">
        <v>504.5</v>
      </c>
      <c r="I185" s="125">
        <v>522</v>
      </c>
      <c r="J185" s="126" t="s">
        <v>691</v>
      </c>
      <c r="K185" s="127">
        <f t="shared" si="108"/>
        <v>67</v>
      </c>
      <c r="L185" s="128">
        <f t="shared" si="109"/>
        <v>0.15314285714285714</v>
      </c>
      <c r="M185" s="129" t="s">
        <v>599</v>
      </c>
      <c r="N185" s="130">
        <v>42480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50</v>
      </c>
      <c r="B186" s="105">
        <v>42438</v>
      </c>
      <c r="C186" s="105"/>
      <c r="D186" s="106" t="s">
        <v>692</v>
      </c>
      <c r="E186" s="107" t="s">
        <v>623</v>
      </c>
      <c r="F186" s="108">
        <v>189.5</v>
      </c>
      <c r="G186" s="107"/>
      <c r="H186" s="107">
        <v>218</v>
      </c>
      <c r="I186" s="125">
        <v>218</v>
      </c>
      <c r="J186" s="126" t="s">
        <v>682</v>
      </c>
      <c r="K186" s="127">
        <f t="shared" si="108"/>
        <v>28.5</v>
      </c>
      <c r="L186" s="128">
        <f t="shared" si="109"/>
        <v>0.15039577836411611</v>
      </c>
      <c r="M186" s="129" t="s">
        <v>599</v>
      </c>
      <c r="N186" s="130">
        <v>43034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363">
        <v>51</v>
      </c>
      <c r="B187" s="114">
        <v>42471</v>
      </c>
      <c r="C187" s="114"/>
      <c r="D187" s="115" t="s">
        <v>693</v>
      </c>
      <c r="E187" s="116" t="s">
        <v>623</v>
      </c>
      <c r="F187" s="117">
        <v>36.5</v>
      </c>
      <c r="G187" s="118"/>
      <c r="H187" s="118">
        <v>15.85</v>
      </c>
      <c r="I187" s="118">
        <v>60</v>
      </c>
      <c r="J187" s="137" t="s">
        <v>694</v>
      </c>
      <c r="K187" s="133">
        <f t="shared" si="108"/>
        <v>-20.65</v>
      </c>
      <c r="L187" s="167">
        <f t="shared" si="109"/>
        <v>-0.5657534246575342</v>
      </c>
      <c r="M187" s="135" t="s">
        <v>663</v>
      </c>
      <c r="N187" s="168">
        <v>43627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52</v>
      </c>
      <c r="B188" s="105">
        <v>42472</v>
      </c>
      <c r="C188" s="105"/>
      <c r="D188" s="106" t="s">
        <v>695</v>
      </c>
      <c r="E188" s="107" t="s">
        <v>623</v>
      </c>
      <c r="F188" s="108">
        <v>93</v>
      </c>
      <c r="G188" s="107"/>
      <c r="H188" s="107">
        <v>149</v>
      </c>
      <c r="I188" s="125">
        <v>140</v>
      </c>
      <c r="J188" s="140" t="s">
        <v>696</v>
      </c>
      <c r="K188" s="127">
        <f t="shared" si="108"/>
        <v>56</v>
      </c>
      <c r="L188" s="128">
        <f t="shared" si="109"/>
        <v>0.60215053763440862</v>
      </c>
      <c r="M188" s="129" t="s">
        <v>599</v>
      </c>
      <c r="N188" s="130">
        <v>42740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53</v>
      </c>
      <c r="B189" s="105">
        <v>42472</v>
      </c>
      <c r="C189" s="105"/>
      <c r="D189" s="106" t="s">
        <v>697</v>
      </c>
      <c r="E189" s="107" t="s">
        <v>623</v>
      </c>
      <c r="F189" s="108">
        <v>130</v>
      </c>
      <c r="G189" s="107"/>
      <c r="H189" s="107">
        <v>150</v>
      </c>
      <c r="I189" s="125" t="s">
        <v>698</v>
      </c>
      <c r="J189" s="126" t="s">
        <v>682</v>
      </c>
      <c r="K189" s="127">
        <f t="shared" si="108"/>
        <v>20</v>
      </c>
      <c r="L189" s="128">
        <f t="shared" si="109"/>
        <v>0.15384615384615385</v>
      </c>
      <c r="M189" s="129" t="s">
        <v>599</v>
      </c>
      <c r="N189" s="130">
        <v>42564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54</v>
      </c>
      <c r="B190" s="105">
        <v>42473</v>
      </c>
      <c r="C190" s="105"/>
      <c r="D190" s="106" t="s">
        <v>354</v>
      </c>
      <c r="E190" s="107" t="s">
        <v>623</v>
      </c>
      <c r="F190" s="108">
        <v>196</v>
      </c>
      <c r="G190" s="107"/>
      <c r="H190" s="107">
        <v>299</v>
      </c>
      <c r="I190" s="125">
        <v>299</v>
      </c>
      <c r="J190" s="126" t="s">
        <v>682</v>
      </c>
      <c r="K190" s="127">
        <v>103</v>
      </c>
      <c r="L190" s="128">
        <v>0.52551020408163296</v>
      </c>
      <c r="M190" s="129" t="s">
        <v>599</v>
      </c>
      <c r="N190" s="130">
        <v>42620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55</v>
      </c>
      <c r="B191" s="105">
        <v>42473</v>
      </c>
      <c r="C191" s="105"/>
      <c r="D191" s="106" t="s">
        <v>756</v>
      </c>
      <c r="E191" s="107" t="s">
        <v>623</v>
      </c>
      <c r="F191" s="108">
        <v>88</v>
      </c>
      <c r="G191" s="107"/>
      <c r="H191" s="107">
        <v>103</v>
      </c>
      <c r="I191" s="125">
        <v>103</v>
      </c>
      <c r="J191" s="126" t="s">
        <v>682</v>
      </c>
      <c r="K191" s="127">
        <v>15</v>
      </c>
      <c r="L191" s="128">
        <v>0.170454545454545</v>
      </c>
      <c r="M191" s="129" t="s">
        <v>599</v>
      </c>
      <c r="N191" s="130">
        <v>42530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56</v>
      </c>
      <c r="B192" s="105">
        <v>42492</v>
      </c>
      <c r="C192" s="105"/>
      <c r="D192" s="106" t="s">
        <v>699</v>
      </c>
      <c r="E192" s="107" t="s">
        <v>623</v>
      </c>
      <c r="F192" s="108">
        <v>127.5</v>
      </c>
      <c r="G192" s="107"/>
      <c r="H192" s="107">
        <v>148</v>
      </c>
      <c r="I192" s="125" t="s">
        <v>700</v>
      </c>
      <c r="J192" s="126" t="s">
        <v>682</v>
      </c>
      <c r="K192" s="127">
        <f>H192-F192</f>
        <v>20.5</v>
      </c>
      <c r="L192" s="128">
        <f>K192/F192</f>
        <v>0.16078431372549021</v>
      </c>
      <c r="M192" s="129" t="s">
        <v>599</v>
      </c>
      <c r="N192" s="130">
        <v>42564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57</v>
      </c>
      <c r="B193" s="105">
        <v>42493</v>
      </c>
      <c r="C193" s="105"/>
      <c r="D193" s="106" t="s">
        <v>701</v>
      </c>
      <c r="E193" s="107" t="s">
        <v>623</v>
      </c>
      <c r="F193" s="108">
        <v>675</v>
      </c>
      <c r="G193" s="107"/>
      <c r="H193" s="107">
        <v>815</v>
      </c>
      <c r="I193" s="125" t="s">
        <v>702</v>
      </c>
      <c r="J193" s="126" t="s">
        <v>682</v>
      </c>
      <c r="K193" s="127">
        <f>H193-F193</f>
        <v>140</v>
      </c>
      <c r="L193" s="128">
        <f>K193/F193</f>
        <v>0.2074074074074074</v>
      </c>
      <c r="M193" s="129" t="s">
        <v>599</v>
      </c>
      <c r="N193" s="130">
        <v>43154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58</v>
      </c>
      <c r="B194" s="109">
        <v>42522</v>
      </c>
      <c r="C194" s="109"/>
      <c r="D194" s="110" t="s">
        <v>757</v>
      </c>
      <c r="E194" s="111" t="s">
        <v>623</v>
      </c>
      <c r="F194" s="112">
        <v>500</v>
      </c>
      <c r="G194" s="112"/>
      <c r="H194" s="113">
        <v>232.5</v>
      </c>
      <c r="I194" s="131" t="s">
        <v>758</v>
      </c>
      <c r="J194" s="132" t="s">
        <v>759</v>
      </c>
      <c r="K194" s="133">
        <f>H194-F194</f>
        <v>-267.5</v>
      </c>
      <c r="L194" s="134">
        <f>K194/F194</f>
        <v>-0.53500000000000003</v>
      </c>
      <c r="M194" s="135" t="s">
        <v>663</v>
      </c>
      <c r="N194" s="136">
        <v>43735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59</v>
      </c>
      <c r="B195" s="105">
        <v>42527</v>
      </c>
      <c r="C195" s="105"/>
      <c r="D195" s="106" t="s">
        <v>703</v>
      </c>
      <c r="E195" s="107" t="s">
        <v>623</v>
      </c>
      <c r="F195" s="108">
        <v>110</v>
      </c>
      <c r="G195" s="107"/>
      <c r="H195" s="107">
        <v>126.5</v>
      </c>
      <c r="I195" s="125">
        <v>125</v>
      </c>
      <c r="J195" s="126" t="s">
        <v>632</v>
      </c>
      <c r="K195" s="127">
        <f>H195-F195</f>
        <v>16.5</v>
      </c>
      <c r="L195" s="128">
        <f>K195/F195</f>
        <v>0.15</v>
      </c>
      <c r="M195" s="129" t="s">
        <v>599</v>
      </c>
      <c r="N195" s="130">
        <v>42552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60</v>
      </c>
      <c r="B196" s="105">
        <v>42538</v>
      </c>
      <c r="C196" s="105"/>
      <c r="D196" s="106" t="s">
        <v>704</v>
      </c>
      <c r="E196" s="107" t="s">
        <v>623</v>
      </c>
      <c r="F196" s="108">
        <v>44</v>
      </c>
      <c r="G196" s="107"/>
      <c r="H196" s="107">
        <v>69.5</v>
      </c>
      <c r="I196" s="125">
        <v>69.5</v>
      </c>
      <c r="J196" s="126" t="s">
        <v>705</v>
      </c>
      <c r="K196" s="127">
        <f>H196-F196</f>
        <v>25.5</v>
      </c>
      <c r="L196" s="128">
        <f>K196/F196</f>
        <v>0.57954545454545459</v>
      </c>
      <c r="M196" s="129" t="s">
        <v>599</v>
      </c>
      <c r="N196" s="130">
        <v>42977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61</v>
      </c>
      <c r="B197" s="105">
        <v>42549</v>
      </c>
      <c r="C197" s="105"/>
      <c r="D197" s="147" t="s">
        <v>760</v>
      </c>
      <c r="E197" s="107" t="s">
        <v>623</v>
      </c>
      <c r="F197" s="108">
        <v>262.5</v>
      </c>
      <c r="G197" s="107"/>
      <c r="H197" s="107">
        <v>340</v>
      </c>
      <c r="I197" s="125">
        <v>333</v>
      </c>
      <c r="J197" s="126" t="s">
        <v>761</v>
      </c>
      <c r="K197" s="127">
        <v>77.5</v>
      </c>
      <c r="L197" s="128">
        <v>0.29523809523809502</v>
      </c>
      <c r="M197" s="129" t="s">
        <v>599</v>
      </c>
      <c r="N197" s="130">
        <v>43017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62</v>
      </c>
      <c r="B198" s="105">
        <v>42549</v>
      </c>
      <c r="C198" s="105"/>
      <c r="D198" s="147" t="s">
        <v>762</v>
      </c>
      <c r="E198" s="107" t="s">
        <v>623</v>
      </c>
      <c r="F198" s="108">
        <v>840</v>
      </c>
      <c r="G198" s="107"/>
      <c r="H198" s="107">
        <v>1230</v>
      </c>
      <c r="I198" s="125">
        <v>1230</v>
      </c>
      <c r="J198" s="126" t="s">
        <v>682</v>
      </c>
      <c r="K198" s="127">
        <v>390</v>
      </c>
      <c r="L198" s="128">
        <v>0.46428571428571402</v>
      </c>
      <c r="M198" s="129" t="s">
        <v>599</v>
      </c>
      <c r="N198" s="130">
        <v>42649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364">
        <v>63</v>
      </c>
      <c r="B199" s="142">
        <v>42556</v>
      </c>
      <c r="C199" s="142"/>
      <c r="D199" s="143" t="s">
        <v>706</v>
      </c>
      <c r="E199" s="144" t="s">
        <v>623</v>
      </c>
      <c r="F199" s="145">
        <v>395</v>
      </c>
      <c r="G199" s="146"/>
      <c r="H199" s="146">
        <f>(468.5+342.5)/2</f>
        <v>405.5</v>
      </c>
      <c r="I199" s="146">
        <v>510</v>
      </c>
      <c r="J199" s="169" t="s">
        <v>707</v>
      </c>
      <c r="K199" s="170">
        <f t="shared" ref="K199:K205" si="110">H199-F199</f>
        <v>10.5</v>
      </c>
      <c r="L199" s="171">
        <f t="shared" ref="L199:L205" si="111">K199/F199</f>
        <v>2.6582278481012658E-2</v>
      </c>
      <c r="M199" s="172" t="s">
        <v>708</v>
      </c>
      <c r="N199" s="173">
        <v>43606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64</v>
      </c>
      <c r="B200" s="109">
        <v>42584</v>
      </c>
      <c r="C200" s="109"/>
      <c r="D200" s="110" t="s">
        <v>709</v>
      </c>
      <c r="E200" s="111" t="s">
        <v>600</v>
      </c>
      <c r="F200" s="112">
        <f>169.5-12.8</f>
        <v>156.69999999999999</v>
      </c>
      <c r="G200" s="112"/>
      <c r="H200" s="113">
        <v>77</v>
      </c>
      <c r="I200" s="131" t="s">
        <v>710</v>
      </c>
      <c r="J200" s="383" t="s">
        <v>3401</v>
      </c>
      <c r="K200" s="133">
        <f t="shared" si="110"/>
        <v>-79.699999999999989</v>
      </c>
      <c r="L200" s="134">
        <f t="shared" si="111"/>
        <v>-0.50861518825781749</v>
      </c>
      <c r="M200" s="135" t="s">
        <v>663</v>
      </c>
      <c r="N200" s="136">
        <v>43522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65</v>
      </c>
      <c r="B201" s="109">
        <v>42586</v>
      </c>
      <c r="C201" s="109"/>
      <c r="D201" s="110" t="s">
        <v>711</v>
      </c>
      <c r="E201" s="111" t="s">
        <v>623</v>
      </c>
      <c r="F201" s="112">
        <v>400</v>
      </c>
      <c r="G201" s="112"/>
      <c r="H201" s="113">
        <v>305</v>
      </c>
      <c r="I201" s="131">
        <v>475</v>
      </c>
      <c r="J201" s="132" t="s">
        <v>712</v>
      </c>
      <c r="K201" s="133">
        <f t="shared" si="110"/>
        <v>-95</v>
      </c>
      <c r="L201" s="134">
        <f t="shared" si="111"/>
        <v>-0.23749999999999999</v>
      </c>
      <c r="M201" s="135" t="s">
        <v>663</v>
      </c>
      <c r="N201" s="136">
        <v>43606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66</v>
      </c>
      <c r="B202" s="105">
        <v>42593</v>
      </c>
      <c r="C202" s="105"/>
      <c r="D202" s="106" t="s">
        <v>713</v>
      </c>
      <c r="E202" s="107" t="s">
        <v>623</v>
      </c>
      <c r="F202" s="108">
        <v>86.5</v>
      </c>
      <c r="G202" s="107"/>
      <c r="H202" s="107">
        <v>130</v>
      </c>
      <c r="I202" s="125">
        <v>130</v>
      </c>
      <c r="J202" s="140" t="s">
        <v>714</v>
      </c>
      <c r="K202" s="127">
        <f t="shared" si="110"/>
        <v>43.5</v>
      </c>
      <c r="L202" s="128">
        <f t="shared" si="111"/>
        <v>0.50289017341040465</v>
      </c>
      <c r="M202" s="129" t="s">
        <v>599</v>
      </c>
      <c r="N202" s="130">
        <v>43091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67</v>
      </c>
      <c r="B203" s="109">
        <v>42600</v>
      </c>
      <c r="C203" s="109"/>
      <c r="D203" s="110" t="s">
        <v>381</v>
      </c>
      <c r="E203" s="111" t="s">
        <v>623</v>
      </c>
      <c r="F203" s="112">
        <v>133.5</v>
      </c>
      <c r="G203" s="112"/>
      <c r="H203" s="113">
        <v>126.5</v>
      </c>
      <c r="I203" s="131">
        <v>178</v>
      </c>
      <c r="J203" s="132" t="s">
        <v>715</v>
      </c>
      <c r="K203" s="133">
        <f t="shared" si="110"/>
        <v>-7</v>
      </c>
      <c r="L203" s="134">
        <f t="shared" si="111"/>
        <v>-5.2434456928838954E-2</v>
      </c>
      <c r="M203" s="135" t="s">
        <v>663</v>
      </c>
      <c r="N203" s="136">
        <v>42615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68</v>
      </c>
      <c r="B204" s="105">
        <v>42613</v>
      </c>
      <c r="C204" s="105"/>
      <c r="D204" s="106" t="s">
        <v>716</v>
      </c>
      <c r="E204" s="107" t="s">
        <v>623</v>
      </c>
      <c r="F204" s="108">
        <v>560</v>
      </c>
      <c r="G204" s="107"/>
      <c r="H204" s="107">
        <v>725</v>
      </c>
      <c r="I204" s="125">
        <v>725</v>
      </c>
      <c r="J204" s="126" t="s">
        <v>625</v>
      </c>
      <c r="K204" s="127">
        <f t="shared" si="110"/>
        <v>165</v>
      </c>
      <c r="L204" s="128">
        <f t="shared" si="111"/>
        <v>0.29464285714285715</v>
      </c>
      <c r="M204" s="129" t="s">
        <v>599</v>
      </c>
      <c r="N204" s="130">
        <v>42456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69</v>
      </c>
      <c r="B205" s="105">
        <v>42614</v>
      </c>
      <c r="C205" s="105"/>
      <c r="D205" s="106" t="s">
        <v>717</v>
      </c>
      <c r="E205" s="107" t="s">
        <v>623</v>
      </c>
      <c r="F205" s="108">
        <v>160.5</v>
      </c>
      <c r="G205" s="107"/>
      <c r="H205" s="107">
        <v>210</v>
      </c>
      <c r="I205" s="125">
        <v>210</v>
      </c>
      <c r="J205" s="126" t="s">
        <v>625</v>
      </c>
      <c r="K205" s="127">
        <f t="shared" si="110"/>
        <v>49.5</v>
      </c>
      <c r="L205" s="128">
        <f t="shared" si="111"/>
        <v>0.30841121495327101</v>
      </c>
      <c r="M205" s="129" t="s">
        <v>599</v>
      </c>
      <c r="N205" s="130">
        <v>42871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70</v>
      </c>
      <c r="B206" s="105">
        <v>42646</v>
      </c>
      <c r="C206" s="105"/>
      <c r="D206" s="147" t="s">
        <v>405</v>
      </c>
      <c r="E206" s="107" t="s">
        <v>623</v>
      </c>
      <c r="F206" s="108">
        <v>430</v>
      </c>
      <c r="G206" s="107"/>
      <c r="H206" s="107">
        <v>596</v>
      </c>
      <c r="I206" s="125">
        <v>575</v>
      </c>
      <c r="J206" s="126" t="s">
        <v>763</v>
      </c>
      <c r="K206" s="127">
        <v>166</v>
      </c>
      <c r="L206" s="128">
        <v>0.38604651162790699</v>
      </c>
      <c r="M206" s="129" t="s">
        <v>599</v>
      </c>
      <c r="N206" s="130">
        <v>42769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71</v>
      </c>
      <c r="B207" s="105">
        <v>42657</v>
      </c>
      <c r="C207" s="105"/>
      <c r="D207" s="106" t="s">
        <v>718</v>
      </c>
      <c r="E207" s="107" t="s">
        <v>623</v>
      </c>
      <c r="F207" s="108">
        <v>280</v>
      </c>
      <c r="G207" s="107"/>
      <c r="H207" s="107">
        <v>345</v>
      </c>
      <c r="I207" s="125">
        <v>345</v>
      </c>
      <c r="J207" s="126" t="s">
        <v>625</v>
      </c>
      <c r="K207" s="127">
        <f t="shared" ref="K207:K212" si="112">H207-F207</f>
        <v>65</v>
      </c>
      <c r="L207" s="128">
        <f>K207/F207</f>
        <v>0.23214285714285715</v>
      </c>
      <c r="M207" s="129" t="s">
        <v>599</v>
      </c>
      <c r="N207" s="130">
        <v>42814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72</v>
      </c>
      <c r="B208" s="105">
        <v>42657</v>
      </c>
      <c r="C208" s="105"/>
      <c r="D208" s="106" t="s">
        <v>719</v>
      </c>
      <c r="E208" s="107" t="s">
        <v>623</v>
      </c>
      <c r="F208" s="108">
        <v>245</v>
      </c>
      <c r="G208" s="107"/>
      <c r="H208" s="107">
        <v>325.5</v>
      </c>
      <c r="I208" s="125">
        <v>330</v>
      </c>
      <c r="J208" s="126" t="s">
        <v>720</v>
      </c>
      <c r="K208" s="127">
        <f t="shared" si="112"/>
        <v>80.5</v>
      </c>
      <c r="L208" s="128">
        <f>K208/F208</f>
        <v>0.32857142857142857</v>
      </c>
      <c r="M208" s="129" t="s">
        <v>599</v>
      </c>
      <c r="N208" s="130">
        <v>42769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73</v>
      </c>
      <c r="B209" s="105">
        <v>42660</v>
      </c>
      <c r="C209" s="105"/>
      <c r="D209" s="106" t="s">
        <v>349</v>
      </c>
      <c r="E209" s="107" t="s">
        <v>623</v>
      </c>
      <c r="F209" s="108">
        <v>125</v>
      </c>
      <c r="G209" s="107"/>
      <c r="H209" s="107">
        <v>160</v>
      </c>
      <c r="I209" s="125">
        <v>160</v>
      </c>
      <c r="J209" s="126" t="s">
        <v>682</v>
      </c>
      <c r="K209" s="127">
        <f t="shared" si="112"/>
        <v>35</v>
      </c>
      <c r="L209" s="128">
        <v>0.28000000000000003</v>
      </c>
      <c r="M209" s="129" t="s">
        <v>599</v>
      </c>
      <c r="N209" s="130">
        <v>42803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74</v>
      </c>
      <c r="B210" s="105">
        <v>42660</v>
      </c>
      <c r="C210" s="105"/>
      <c r="D210" s="106" t="s">
        <v>483</v>
      </c>
      <c r="E210" s="107" t="s">
        <v>623</v>
      </c>
      <c r="F210" s="108">
        <v>114</v>
      </c>
      <c r="G210" s="107"/>
      <c r="H210" s="107">
        <v>145</v>
      </c>
      <c r="I210" s="125">
        <v>145</v>
      </c>
      <c r="J210" s="126" t="s">
        <v>682</v>
      </c>
      <c r="K210" s="127">
        <f t="shared" si="112"/>
        <v>31</v>
      </c>
      <c r="L210" s="128">
        <f>K210/F210</f>
        <v>0.27192982456140352</v>
      </c>
      <c r="M210" s="129" t="s">
        <v>599</v>
      </c>
      <c r="N210" s="130">
        <v>42859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75</v>
      </c>
      <c r="B211" s="105">
        <v>42660</v>
      </c>
      <c r="C211" s="105"/>
      <c r="D211" s="106" t="s">
        <v>721</v>
      </c>
      <c r="E211" s="107" t="s">
        <v>623</v>
      </c>
      <c r="F211" s="108">
        <v>212</v>
      </c>
      <c r="G211" s="107"/>
      <c r="H211" s="107">
        <v>280</v>
      </c>
      <c r="I211" s="125">
        <v>276</v>
      </c>
      <c r="J211" s="126" t="s">
        <v>722</v>
      </c>
      <c r="K211" s="127">
        <f t="shared" si="112"/>
        <v>68</v>
      </c>
      <c r="L211" s="128">
        <f>K211/F211</f>
        <v>0.32075471698113206</v>
      </c>
      <c r="M211" s="129" t="s">
        <v>599</v>
      </c>
      <c r="N211" s="130">
        <v>42858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76</v>
      </c>
      <c r="B212" s="105">
        <v>42678</v>
      </c>
      <c r="C212" s="105"/>
      <c r="D212" s="106" t="s">
        <v>151</v>
      </c>
      <c r="E212" s="107" t="s">
        <v>623</v>
      </c>
      <c r="F212" s="108">
        <v>155</v>
      </c>
      <c r="G212" s="107"/>
      <c r="H212" s="107">
        <v>210</v>
      </c>
      <c r="I212" s="125">
        <v>210</v>
      </c>
      <c r="J212" s="126" t="s">
        <v>723</v>
      </c>
      <c r="K212" s="127">
        <f t="shared" si="112"/>
        <v>55</v>
      </c>
      <c r="L212" s="128">
        <f>K212/F212</f>
        <v>0.35483870967741937</v>
      </c>
      <c r="M212" s="129" t="s">
        <v>599</v>
      </c>
      <c r="N212" s="130">
        <v>42944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77</v>
      </c>
      <c r="B213" s="109">
        <v>42710</v>
      </c>
      <c r="C213" s="109"/>
      <c r="D213" s="110" t="s">
        <v>764</v>
      </c>
      <c r="E213" s="111" t="s">
        <v>623</v>
      </c>
      <c r="F213" s="112">
        <v>150.5</v>
      </c>
      <c r="G213" s="112"/>
      <c r="H213" s="113">
        <v>72.5</v>
      </c>
      <c r="I213" s="131">
        <v>174</v>
      </c>
      <c r="J213" s="132" t="s">
        <v>765</v>
      </c>
      <c r="K213" s="133">
        <v>-78</v>
      </c>
      <c r="L213" s="134">
        <v>-0.51827242524916906</v>
      </c>
      <c r="M213" s="135" t="s">
        <v>663</v>
      </c>
      <c r="N213" s="136">
        <v>43333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78</v>
      </c>
      <c r="B214" s="105">
        <v>42712</v>
      </c>
      <c r="C214" s="105"/>
      <c r="D214" s="106" t="s">
        <v>125</v>
      </c>
      <c r="E214" s="107" t="s">
        <v>623</v>
      </c>
      <c r="F214" s="108">
        <v>380</v>
      </c>
      <c r="G214" s="107"/>
      <c r="H214" s="107">
        <v>478</v>
      </c>
      <c r="I214" s="125">
        <v>468</v>
      </c>
      <c r="J214" s="126" t="s">
        <v>682</v>
      </c>
      <c r="K214" s="127">
        <f>H214-F214</f>
        <v>98</v>
      </c>
      <c r="L214" s="128">
        <f>K214/F214</f>
        <v>0.25789473684210529</v>
      </c>
      <c r="M214" s="129" t="s">
        <v>599</v>
      </c>
      <c r="N214" s="130">
        <v>43025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79</v>
      </c>
      <c r="B215" s="105">
        <v>42734</v>
      </c>
      <c r="C215" s="105"/>
      <c r="D215" s="106" t="s">
        <v>248</v>
      </c>
      <c r="E215" s="107" t="s">
        <v>623</v>
      </c>
      <c r="F215" s="108">
        <v>305</v>
      </c>
      <c r="G215" s="107"/>
      <c r="H215" s="107">
        <v>375</v>
      </c>
      <c r="I215" s="125">
        <v>375</v>
      </c>
      <c r="J215" s="126" t="s">
        <v>682</v>
      </c>
      <c r="K215" s="127">
        <f>H215-F215</f>
        <v>70</v>
      </c>
      <c r="L215" s="128">
        <f>K215/F215</f>
        <v>0.22950819672131148</v>
      </c>
      <c r="M215" s="129" t="s">
        <v>599</v>
      </c>
      <c r="N215" s="130">
        <v>42768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80</v>
      </c>
      <c r="B216" s="105">
        <v>42739</v>
      </c>
      <c r="C216" s="105"/>
      <c r="D216" s="106" t="s">
        <v>351</v>
      </c>
      <c r="E216" s="107" t="s">
        <v>623</v>
      </c>
      <c r="F216" s="108">
        <v>99.5</v>
      </c>
      <c r="G216" s="107"/>
      <c r="H216" s="107">
        <v>158</v>
      </c>
      <c r="I216" s="125">
        <v>158</v>
      </c>
      <c r="J216" s="126" t="s">
        <v>682</v>
      </c>
      <c r="K216" s="127">
        <f>H216-F216</f>
        <v>58.5</v>
      </c>
      <c r="L216" s="128">
        <f>K216/F216</f>
        <v>0.5879396984924623</v>
      </c>
      <c r="M216" s="129" t="s">
        <v>599</v>
      </c>
      <c r="N216" s="130">
        <v>42898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81</v>
      </c>
      <c r="B217" s="105">
        <v>42739</v>
      </c>
      <c r="C217" s="105"/>
      <c r="D217" s="106" t="s">
        <v>351</v>
      </c>
      <c r="E217" s="107" t="s">
        <v>623</v>
      </c>
      <c r="F217" s="108">
        <v>99.5</v>
      </c>
      <c r="G217" s="107"/>
      <c r="H217" s="107">
        <v>158</v>
      </c>
      <c r="I217" s="125">
        <v>158</v>
      </c>
      <c r="J217" s="126" t="s">
        <v>682</v>
      </c>
      <c r="K217" s="127">
        <v>58.5</v>
      </c>
      <c r="L217" s="128">
        <v>0.58793969849246197</v>
      </c>
      <c r="M217" s="129" t="s">
        <v>599</v>
      </c>
      <c r="N217" s="130">
        <v>42898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82</v>
      </c>
      <c r="B218" s="105">
        <v>42786</v>
      </c>
      <c r="C218" s="105"/>
      <c r="D218" s="106" t="s">
        <v>169</v>
      </c>
      <c r="E218" s="107" t="s">
        <v>623</v>
      </c>
      <c r="F218" s="108">
        <v>140.5</v>
      </c>
      <c r="G218" s="107"/>
      <c r="H218" s="107">
        <v>220</v>
      </c>
      <c r="I218" s="125">
        <v>220</v>
      </c>
      <c r="J218" s="126" t="s">
        <v>682</v>
      </c>
      <c r="K218" s="127">
        <f>H218-F218</f>
        <v>79.5</v>
      </c>
      <c r="L218" s="128">
        <f>K218/F218</f>
        <v>0.5658362989323843</v>
      </c>
      <c r="M218" s="129" t="s">
        <v>599</v>
      </c>
      <c r="N218" s="130">
        <v>42864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83</v>
      </c>
      <c r="B219" s="105">
        <v>42786</v>
      </c>
      <c r="C219" s="105"/>
      <c r="D219" s="106" t="s">
        <v>766</v>
      </c>
      <c r="E219" s="107" t="s">
        <v>623</v>
      </c>
      <c r="F219" s="108">
        <v>202.5</v>
      </c>
      <c r="G219" s="107"/>
      <c r="H219" s="107">
        <v>234</v>
      </c>
      <c r="I219" s="125">
        <v>234</v>
      </c>
      <c r="J219" s="126" t="s">
        <v>682</v>
      </c>
      <c r="K219" s="127">
        <v>31.5</v>
      </c>
      <c r="L219" s="128">
        <v>0.155555555555556</v>
      </c>
      <c r="M219" s="129" t="s">
        <v>599</v>
      </c>
      <c r="N219" s="130">
        <v>42836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84</v>
      </c>
      <c r="B220" s="105">
        <v>42818</v>
      </c>
      <c r="C220" s="105"/>
      <c r="D220" s="106" t="s">
        <v>557</v>
      </c>
      <c r="E220" s="107" t="s">
        <v>623</v>
      </c>
      <c r="F220" s="108">
        <v>300.5</v>
      </c>
      <c r="G220" s="107"/>
      <c r="H220" s="107">
        <v>417.5</v>
      </c>
      <c r="I220" s="125">
        <v>420</v>
      </c>
      <c r="J220" s="126" t="s">
        <v>724</v>
      </c>
      <c r="K220" s="127">
        <f>H220-F220</f>
        <v>117</v>
      </c>
      <c r="L220" s="128">
        <f>K220/F220</f>
        <v>0.38935108153078202</v>
      </c>
      <c r="M220" s="129" t="s">
        <v>599</v>
      </c>
      <c r="N220" s="130">
        <v>43070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85</v>
      </c>
      <c r="B221" s="105">
        <v>42818</v>
      </c>
      <c r="C221" s="105"/>
      <c r="D221" s="106" t="s">
        <v>762</v>
      </c>
      <c r="E221" s="107" t="s">
        <v>623</v>
      </c>
      <c r="F221" s="108">
        <v>850</v>
      </c>
      <c r="G221" s="107"/>
      <c r="H221" s="107">
        <v>1042.5</v>
      </c>
      <c r="I221" s="125">
        <v>1023</v>
      </c>
      <c r="J221" s="126" t="s">
        <v>767</v>
      </c>
      <c r="K221" s="127">
        <v>192.5</v>
      </c>
      <c r="L221" s="128">
        <v>0.22647058823529401</v>
      </c>
      <c r="M221" s="129" t="s">
        <v>599</v>
      </c>
      <c r="N221" s="130">
        <v>42830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86</v>
      </c>
      <c r="B222" s="105">
        <v>42830</v>
      </c>
      <c r="C222" s="105"/>
      <c r="D222" s="106" t="s">
        <v>501</v>
      </c>
      <c r="E222" s="107" t="s">
        <v>623</v>
      </c>
      <c r="F222" s="108">
        <v>785</v>
      </c>
      <c r="G222" s="107"/>
      <c r="H222" s="107">
        <v>930</v>
      </c>
      <c r="I222" s="125">
        <v>920</v>
      </c>
      <c r="J222" s="126" t="s">
        <v>725</v>
      </c>
      <c r="K222" s="127">
        <f>H222-F222</f>
        <v>145</v>
      </c>
      <c r="L222" s="128">
        <f>K222/F222</f>
        <v>0.18471337579617833</v>
      </c>
      <c r="M222" s="129" t="s">
        <v>599</v>
      </c>
      <c r="N222" s="130">
        <v>42976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87</v>
      </c>
      <c r="B223" s="109">
        <v>42831</v>
      </c>
      <c r="C223" s="109"/>
      <c r="D223" s="110" t="s">
        <v>768</v>
      </c>
      <c r="E223" s="111" t="s">
        <v>623</v>
      </c>
      <c r="F223" s="112">
        <v>40</v>
      </c>
      <c r="G223" s="112"/>
      <c r="H223" s="113">
        <v>13.1</v>
      </c>
      <c r="I223" s="131">
        <v>60</v>
      </c>
      <c r="J223" s="137" t="s">
        <v>769</v>
      </c>
      <c r="K223" s="133">
        <v>-26.9</v>
      </c>
      <c r="L223" s="134">
        <v>-0.67249999999999999</v>
      </c>
      <c r="M223" s="135" t="s">
        <v>663</v>
      </c>
      <c r="N223" s="136">
        <v>43138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88</v>
      </c>
      <c r="B224" s="105">
        <v>42837</v>
      </c>
      <c r="C224" s="105"/>
      <c r="D224" s="106" t="s">
        <v>88</v>
      </c>
      <c r="E224" s="107" t="s">
        <v>623</v>
      </c>
      <c r="F224" s="108">
        <v>289.5</v>
      </c>
      <c r="G224" s="107"/>
      <c r="H224" s="107">
        <v>354</v>
      </c>
      <c r="I224" s="125">
        <v>360</v>
      </c>
      <c r="J224" s="126" t="s">
        <v>726</v>
      </c>
      <c r="K224" s="127">
        <f t="shared" ref="K224:K232" si="113">H224-F224</f>
        <v>64.5</v>
      </c>
      <c r="L224" s="128">
        <f t="shared" ref="L224:L232" si="114">K224/F224</f>
        <v>0.22279792746113988</v>
      </c>
      <c r="M224" s="129" t="s">
        <v>599</v>
      </c>
      <c r="N224" s="130">
        <v>43040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89</v>
      </c>
      <c r="B225" s="105">
        <v>42845</v>
      </c>
      <c r="C225" s="105"/>
      <c r="D225" s="106" t="s">
        <v>438</v>
      </c>
      <c r="E225" s="107" t="s">
        <v>623</v>
      </c>
      <c r="F225" s="108">
        <v>700</v>
      </c>
      <c r="G225" s="107"/>
      <c r="H225" s="107">
        <v>840</v>
      </c>
      <c r="I225" s="125">
        <v>840</v>
      </c>
      <c r="J225" s="126" t="s">
        <v>727</v>
      </c>
      <c r="K225" s="127">
        <f t="shared" si="113"/>
        <v>140</v>
      </c>
      <c r="L225" s="128">
        <f t="shared" si="114"/>
        <v>0.2</v>
      </c>
      <c r="M225" s="129" t="s">
        <v>599</v>
      </c>
      <c r="N225" s="130">
        <v>42893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90</v>
      </c>
      <c r="B226" s="105">
        <v>42887</v>
      </c>
      <c r="C226" s="105"/>
      <c r="D226" s="147" t="s">
        <v>363</v>
      </c>
      <c r="E226" s="107" t="s">
        <v>623</v>
      </c>
      <c r="F226" s="108">
        <v>130</v>
      </c>
      <c r="G226" s="107"/>
      <c r="H226" s="107">
        <v>144.25</v>
      </c>
      <c r="I226" s="125">
        <v>170</v>
      </c>
      <c r="J226" s="126" t="s">
        <v>728</v>
      </c>
      <c r="K226" s="127">
        <f t="shared" si="113"/>
        <v>14.25</v>
      </c>
      <c r="L226" s="128">
        <f t="shared" si="114"/>
        <v>0.10961538461538461</v>
      </c>
      <c r="M226" s="129" t="s">
        <v>599</v>
      </c>
      <c r="N226" s="130">
        <v>43675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91</v>
      </c>
      <c r="B227" s="105">
        <v>42901</v>
      </c>
      <c r="C227" s="105"/>
      <c r="D227" s="147" t="s">
        <v>729</v>
      </c>
      <c r="E227" s="107" t="s">
        <v>623</v>
      </c>
      <c r="F227" s="108">
        <v>214.5</v>
      </c>
      <c r="G227" s="107"/>
      <c r="H227" s="107">
        <v>262</v>
      </c>
      <c r="I227" s="125">
        <v>262</v>
      </c>
      <c r="J227" s="126" t="s">
        <v>730</v>
      </c>
      <c r="K227" s="127">
        <f t="shared" si="113"/>
        <v>47.5</v>
      </c>
      <c r="L227" s="128">
        <f t="shared" si="114"/>
        <v>0.22144522144522144</v>
      </c>
      <c r="M227" s="129" t="s">
        <v>599</v>
      </c>
      <c r="N227" s="130">
        <v>42977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92</v>
      </c>
      <c r="B228" s="153">
        <v>42933</v>
      </c>
      <c r="C228" s="153"/>
      <c r="D228" s="154" t="s">
        <v>731</v>
      </c>
      <c r="E228" s="155" t="s">
        <v>623</v>
      </c>
      <c r="F228" s="156">
        <v>370</v>
      </c>
      <c r="G228" s="155"/>
      <c r="H228" s="155">
        <v>447.5</v>
      </c>
      <c r="I228" s="177">
        <v>450</v>
      </c>
      <c r="J228" s="230" t="s">
        <v>682</v>
      </c>
      <c r="K228" s="127">
        <f t="shared" si="113"/>
        <v>77.5</v>
      </c>
      <c r="L228" s="179">
        <f t="shared" si="114"/>
        <v>0.20945945945945946</v>
      </c>
      <c r="M228" s="180" t="s">
        <v>599</v>
      </c>
      <c r="N228" s="181">
        <v>43035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93</v>
      </c>
      <c r="B229" s="153">
        <v>42943</v>
      </c>
      <c r="C229" s="153"/>
      <c r="D229" s="154" t="s">
        <v>167</v>
      </c>
      <c r="E229" s="155" t="s">
        <v>623</v>
      </c>
      <c r="F229" s="156">
        <v>657.5</v>
      </c>
      <c r="G229" s="155"/>
      <c r="H229" s="155">
        <v>825</v>
      </c>
      <c r="I229" s="177">
        <v>820</v>
      </c>
      <c r="J229" s="230" t="s">
        <v>682</v>
      </c>
      <c r="K229" s="127">
        <f t="shared" si="113"/>
        <v>167.5</v>
      </c>
      <c r="L229" s="179">
        <f t="shared" si="114"/>
        <v>0.25475285171102663</v>
      </c>
      <c r="M229" s="180" t="s">
        <v>599</v>
      </c>
      <c r="N229" s="181">
        <v>43090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2">
        <v>94</v>
      </c>
      <c r="B230" s="105">
        <v>42964</v>
      </c>
      <c r="C230" s="105"/>
      <c r="D230" s="106" t="s">
        <v>368</v>
      </c>
      <c r="E230" s="107" t="s">
        <v>623</v>
      </c>
      <c r="F230" s="108">
        <v>605</v>
      </c>
      <c r="G230" s="107"/>
      <c r="H230" s="107">
        <v>750</v>
      </c>
      <c r="I230" s="125">
        <v>750</v>
      </c>
      <c r="J230" s="126" t="s">
        <v>725</v>
      </c>
      <c r="K230" s="127">
        <f t="shared" si="113"/>
        <v>145</v>
      </c>
      <c r="L230" s="128">
        <f t="shared" si="114"/>
        <v>0.23966942148760331</v>
      </c>
      <c r="M230" s="129" t="s">
        <v>599</v>
      </c>
      <c r="N230" s="130">
        <v>43027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65">
        <v>95</v>
      </c>
      <c r="B231" s="148">
        <v>42979</v>
      </c>
      <c r="C231" s="148"/>
      <c r="D231" s="149" t="s">
        <v>509</v>
      </c>
      <c r="E231" s="150" t="s">
        <v>623</v>
      </c>
      <c r="F231" s="151">
        <v>255</v>
      </c>
      <c r="G231" s="152"/>
      <c r="H231" s="152">
        <v>217.25</v>
      </c>
      <c r="I231" s="152">
        <v>320</v>
      </c>
      <c r="J231" s="174" t="s">
        <v>732</v>
      </c>
      <c r="K231" s="133">
        <f t="shared" si="113"/>
        <v>-37.75</v>
      </c>
      <c r="L231" s="175">
        <f t="shared" si="114"/>
        <v>-0.14803921568627451</v>
      </c>
      <c r="M231" s="135" t="s">
        <v>663</v>
      </c>
      <c r="N231" s="176">
        <v>43661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2">
        <v>96</v>
      </c>
      <c r="B232" s="105">
        <v>42997</v>
      </c>
      <c r="C232" s="105"/>
      <c r="D232" s="106" t="s">
        <v>733</v>
      </c>
      <c r="E232" s="107" t="s">
        <v>623</v>
      </c>
      <c r="F232" s="108">
        <v>215</v>
      </c>
      <c r="G232" s="107"/>
      <c r="H232" s="107">
        <v>258</v>
      </c>
      <c r="I232" s="125">
        <v>258</v>
      </c>
      <c r="J232" s="126" t="s">
        <v>682</v>
      </c>
      <c r="K232" s="127">
        <f t="shared" si="113"/>
        <v>43</v>
      </c>
      <c r="L232" s="128">
        <f t="shared" si="114"/>
        <v>0.2</v>
      </c>
      <c r="M232" s="129" t="s">
        <v>599</v>
      </c>
      <c r="N232" s="130">
        <v>43040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97</v>
      </c>
      <c r="B233" s="105">
        <v>42997</v>
      </c>
      <c r="C233" s="105"/>
      <c r="D233" s="106" t="s">
        <v>733</v>
      </c>
      <c r="E233" s="107" t="s">
        <v>623</v>
      </c>
      <c r="F233" s="108">
        <v>215</v>
      </c>
      <c r="G233" s="107"/>
      <c r="H233" s="107">
        <v>258</v>
      </c>
      <c r="I233" s="125">
        <v>258</v>
      </c>
      <c r="J233" s="230" t="s">
        <v>682</v>
      </c>
      <c r="K233" s="127">
        <v>43</v>
      </c>
      <c r="L233" s="128">
        <v>0.2</v>
      </c>
      <c r="M233" s="129" t="s">
        <v>599</v>
      </c>
      <c r="N233" s="130">
        <v>43040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5">
        <v>98</v>
      </c>
      <c r="B234" s="206">
        <v>42998</v>
      </c>
      <c r="C234" s="206"/>
      <c r="D234" s="374" t="s">
        <v>2979</v>
      </c>
      <c r="E234" s="207" t="s">
        <v>623</v>
      </c>
      <c r="F234" s="208">
        <v>75</v>
      </c>
      <c r="G234" s="207"/>
      <c r="H234" s="207">
        <v>90</v>
      </c>
      <c r="I234" s="231">
        <v>90</v>
      </c>
      <c r="J234" s="126" t="s">
        <v>734</v>
      </c>
      <c r="K234" s="127">
        <f t="shared" ref="K234:K239" si="115">H234-F234</f>
        <v>15</v>
      </c>
      <c r="L234" s="128">
        <f t="shared" ref="L234:L239" si="116">K234/F234</f>
        <v>0.2</v>
      </c>
      <c r="M234" s="129" t="s">
        <v>599</v>
      </c>
      <c r="N234" s="130">
        <v>43019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4">
        <v>99</v>
      </c>
      <c r="B235" s="153">
        <v>43011</v>
      </c>
      <c r="C235" s="153"/>
      <c r="D235" s="154" t="s">
        <v>735</v>
      </c>
      <c r="E235" s="155" t="s">
        <v>623</v>
      </c>
      <c r="F235" s="156">
        <v>315</v>
      </c>
      <c r="G235" s="155"/>
      <c r="H235" s="155">
        <v>392</v>
      </c>
      <c r="I235" s="177">
        <v>384</v>
      </c>
      <c r="J235" s="230" t="s">
        <v>736</v>
      </c>
      <c r="K235" s="127">
        <f t="shared" si="115"/>
        <v>77</v>
      </c>
      <c r="L235" s="179">
        <f t="shared" si="116"/>
        <v>0.24444444444444444</v>
      </c>
      <c r="M235" s="180" t="s">
        <v>599</v>
      </c>
      <c r="N235" s="181">
        <v>43017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4">
        <v>100</v>
      </c>
      <c r="B236" s="153">
        <v>43013</v>
      </c>
      <c r="C236" s="153"/>
      <c r="D236" s="154" t="s">
        <v>737</v>
      </c>
      <c r="E236" s="155" t="s">
        <v>623</v>
      </c>
      <c r="F236" s="156">
        <v>145</v>
      </c>
      <c r="G236" s="155"/>
      <c r="H236" s="155">
        <v>179</v>
      </c>
      <c r="I236" s="177">
        <v>180</v>
      </c>
      <c r="J236" s="230" t="s">
        <v>613</v>
      </c>
      <c r="K236" s="127">
        <f t="shared" si="115"/>
        <v>34</v>
      </c>
      <c r="L236" s="179">
        <f t="shared" si="116"/>
        <v>0.23448275862068965</v>
      </c>
      <c r="M236" s="180" t="s">
        <v>599</v>
      </c>
      <c r="N236" s="181">
        <v>43025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4">
        <v>101</v>
      </c>
      <c r="B237" s="153">
        <v>43014</v>
      </c>
      <c r="C237" s="153"/>
      <c r="D237" s="154" t="s">
        <v>339</v>
      </c>
      <c r="E237" s="155" t="s">
        <v>623</v>
      </c>
      <c r="F237" s="156">
        <v>256</v>
      </c>
      <c r="G237" s="155"/>
      <c r="H237" s="155">
        <v>323</v>
      </c>
      <c r="I237" s="177">
        <v>320</v>
      </c>
      <c r="J237" s="230" t="s">
        <v>682</v>
      </c>
      <c r="K237" s="127">
        <f t="shared" si="115"/>
        <v>67</v>
      </c>
      <c r="L237" s="179">
        <f t="shared" si="116"/>
        <v>0.26171875</v>
      </c>
      <c r="M237" s="180" t="s">
        <v>599</v>
      </c>
      <c r="N237" s="181">
        <v>43067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4">
        <v>102</v>
      </c>
      <c r="B238" s="153">
        <v>43017</v>
      </c>
      <c r="C238" s="153"/>
      <c r="D238" s="154" t="s">
        <v>360</v>
      </c>
      <c r="E238" s="155" t="s">
        <v>623</v>
      </c>
      <c r="F238" s="156">
        <v>137.5</v>
      </c>
      <c r="G238" s="155"/>
      <c r="H238" s="155">
        <v>184</v>
      </c>
      <c r="I238" s="177">
        <v>183</v>
      </c>
      <c r="J238" s="178" t="s">
        <v>738</v>
      </c>
      <c r="K238" s="127">
        <f t="shared" si="115"/>
        <v>46.5</v>
      </c>
      <c r="L238" s="179">
        <f t="shared" si="116"/>
        <v>0.33818181818181819</v>
      </c>
      <c r="M238" s="180" t="s">
        <v>599</v>
      </c>
      <c r="N238" s="181">
        <v>43108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4">
        <v>103</v>
      </c>
      <c r="B239" s="153">
        <v>43018</v>
      </c>
      <c r="C239" s="153"/>
      <c r="D239" s="154" t="s">
        <v>739</v>
      </c>
      <c r="E239" s="155" t="s">
        <v>623</v>
      </c>
      <c r="F239" s="156">
        <v>125.5</v>
      </c>
      <c r="G239" s="155"/>
      <c r="H239" s="155">
        <v>158</v>
      </c>
      <c r="I239" s="177">
        <v>155</v>
      </c>
      <c r="J239" s="178" t="s">
        <v>740</v>
      </c>
      <c r="K239" s="127">
        <f t="shared" si="115"/>
        <v>32.5</v>
      </c>
      <c r="L239" s="179">
        <f t="shared" si="116"/>
        <v>0.25896414342629481</v>
      </c>
      <c r="M239" s="180" t="s">
        <v>599</v>
      </c>
      <c r="N239" s="181">
        <v>43067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4">
        <v>104</v>
      </c>
      <c r="B240" s="153">
        <v>43018</v>
      </c>
      <c r="C240" s="153"/>
      <c r="D240" s="154" t="s">
        <v>770</v>
      </c>
      <c r="E240" s="155" t="s">
        <v>623</v>
      </c>
      <c r="F240" s="156">
        <v>895</v>
      </c>
      <c r="G240" s="155"/>
      <c r="H240" s="155">
        <v>1122.5</v>
      </c>
      <c r="I240" s="177">
        <v>1078</v>
      </c>
      <c r="J240" s="178" t="s">
        <v>771</v>
      </c>
      <c r="K240" s="127">
        <v>227.5</v>
      </c>
      <c r="L240" s="179">
        <v>0.25418994413407803</v>
      </c>
      <c r="M240" s="180" t="s">
        <v>599</v>
      </c>
      <c r="N240" s="181">
        <v>43117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4">
        <v>105</v>
      </c>
      <c r="B241" s="153">
        <v>43020</v>
      </c>
      <c r="C241" s="153"/>
      <c r="D241" s="154" t="s">
        <v>347</v>
      </c>
      <c r="E241" s="155" t="s">
        <v>623</v>
      </c>
      <c r="F241" s="156">
        <v>525</v>
      </c>
      <c r="G241" s="155"/>
      <c r="H241" s="155">
        <v>629</v>
      </c>
      <c r="I241" s="177">
        <v>629</v>
      </c>
      <c r="J241" s="230" t="s">
        <v>682</v>
      </c>
      <c r="K241" s="127">
        <v>104</v>
      </c>
      <c r="L241" s="179">
        <v>0.19809523809523799</v>
      </c>
      <c r="M241" s="180" t="s">
        <v>599</v>
      </c>
      <c r="N241" s="181">
        <v>43119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106</v>
      </c>
      <c r="B242" s="153">
        <v>43046</v>
      </c>
      <c r="C242" s="153"/>
      <c r="D242" s="154" t="s">
        <v>393</v>
      </c>
      <c r="E242" s="155" t="s">
        <v>623</v>
      </c>
      <c r="F242" s="156">
        <v>740</v>
      </c>
      <c r="G242" s="155"/>
      <c r="H242" s="155">
        <v>892.5</v>
      </c>
      <c r="I242" s="177">
        <v>900</v>
      </c>
      <c r="J242" s="178" t="s">
        <v>741</v>
      </c>
      <c r="K242" s="127">
        <f>H242-F242</f>
        <v>152.5</v>
      </c>
      <c r="L242" s="179">
        <f>K242/F242</f>
        <v>0.20608108108108109</v>
      </c>
      <c r="M242" s="180" t="s">
        <v>599</v>
      </c>
      <c r="N242" s="181">
        <v>43052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107</v>
      </c>
      <c r="B243" s="105">
        <v>43073</v>
      </c>
      <c r="C243" s="105"/>
      <c r="D243" s="106" t="s">
        <v>742</v>
      </c>
      <c r="E243" s="107" t="s">
        <v>623</v>
      </c>
      <c r="F243" s="108">
        <v>118.5</v>
      </c>
      <c r="G243" s="107"/>
      <c r="H243" s="107">
        <v>143.5</v>
      </c>
      <c r="I243" s="125">
        <v>145</v>
      </c>
      <c r="J243" s="140" t="s">
        <v>743</v>
      </c>
      <c r="K243" s="127">
        <f>H243-F243</f>
        <v>25</v>
      </c>
      <c r="L243" s="128">
        <f>K243/F243</f>
        <v>0.2109704641350211</v>
      </c>
      <c r="M243" s="129" t="s">
        <v>599</v>
      </c>
      <c r="N243" s="130">
        <v>43097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3">
        <v>108</v>
      </c>
      <c r="B244" s="109">
        <v>43090</v>
      </c>
      <c r="C244" s="109"/>
      <c r="D244" s="157" t="s">
        <v>443</v>
      </c>
      <c r="E244" s="111" t="s">
        <v>623</v>
      </c>
      <c r="F244" s="112">
        <v>715</v>
      </c>
      <c r="G244" s="112"/>
      <c r="H244" s="113">
        <v>500</v>
      </c>
      <c r="I244" s="131">
        <v>872</v>
      </c>
      <c r="J244" s="137" t="s">
        <v>744</v>
      </c>
      <c r="K244" s="133">
        <f>H244-F244</f>
        <v>-215</v>
      </c>
      <c r="L244" s="134">
        <f>K244/F244</f>
        <v>-0.30069930069930068</v>
      </c>
      <c r="M244" s="135" t="s">
        <v>663</v>
      </c>
      <c r="N244" s="136">
        <v>43670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2">
        <v>109</v>
      </c>
      <c r="B245" s="105">
        <v>43098</v>
      </c>
      <c r="C245" s="105"/>
      <c r="D245" s="106" t="s">
        <v>735</v>
      </c>
      <c r="E245" s="107" t="s">
        <v>623</v>
      </c>
      <c r="F245" s="108">
        <v>435</v>
      </c>
      <c r="G245" s="107"/>
      <c r="H245" s="107">
        <v>542.5</v>
      </c>
      <c r="I245" s="125">
        <v>539</v>
      </c>
      <c r="J245" s="140" t="s">
        <v>682</v>
      </c>
      <c r="K245" s="127">
        <v>107.5</v>
      </c>
      <c r="L245" s="128">
        <v>0.247126436781609</v>
      </c>
      <c r="M245" s="129" t="s">
        <v>599</v>
      </c>
      <c r="N245" s="130">
        <v>43206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2">
        <v>110</v>
      </c>
      <c r="B246" s="105">
        <v>43098</v>
      </c>
      <c r="C246" s="105"/>
      <c r="D246" s="106" t="s">
        <v>571</v>
      </c>
      <c r="E246" s="107" t="s">
        <v>623</v>
      </c>
      <c r="F246" s="108">
        <v>885</v>
      </c>
      <c r="G246" s="107"/>
      <c r="H246" s="107">
        <v>1090</v>
      </c>
      <c r="I246" s="125">
        <v>1084</v>
      </c>
      <c r="J246" s="140" t="s">
        <v>682</v>
      </c>
      <c r="K246" s="127">
        <v>205</v>
      </c>
      <c r="L246" s="128">
        <v>0.23163841807909599</v>
      </c>
      <c r="M246" s="129" t="s">
        <v>599</v>
      </c>
      <c r="N246" s="130">
        <v>43213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66">
        <v>111</v>
      </c>
      <c r="B247" s="347">
        <v>43192</v>
      </c>
      <c r="C247" s="347"/>
      <c r="D247" s="115" t="s">
        <v>752</v>
      </c>
      <c r="E247" s="350" t="s">
        <v>623</v>
      </c>
      <c r="F247" s="353">
        <v>478.5</v>
      </c>
      <c r="G247" s="350"/>
      <c r="H247" s="350">
        <v>442</v>
      </c>
      <c r="I247" s="356">
        <v>613</v>
      </c>
      <c r="J247" s="383" t="s">
        <v>3403</v>
      </c>
      <c r="K247" s="133">
        <f>H247-F247</f>
        <v>-36.5</v>
      </c>
      <c r="L247" s="134">
        <f>K247/F247</f>
        <v>-7.6280041797283177E-2</v>
      </c>
      <c r="M247" s="135" t="s">
        <v>663</v>
      </c>
      <c r="N247" s="136">
        <v>43762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3">
        <v>112</v>
      </c>
      <c r="B248" s="109">
        <v>43194</v>
      </c>
      <c r="C248" s="109"/>
      <c r="D248" s="373" t="s">
        <v>2978</v>
      </c>
      <c r="E248" s="111" t="s">
        <v>623</v>
      </c>
      <c r="F248" s="112">
        <f>141.5-7.3</f>
        <v>134.19999999999999</v>
      </c>
      <c r="G248" s="112"/>
      <c r="H248" s="113">
        <v>77</v>
      </c>
      <c r="I248" s="131">
        <v>180</v>
      </c>
      <c r="J248" s="383" t="s">
        <v>3402</v>
      </c>
      <c r="K248" s="133">
        <f>H248-F248</f>
        <v>-57.199999999999989</v>
      </c>
      <c r="L248" s="134">
        <f>K248/F248</f>
        <v>-0.42622950819672129</v>
      </c>
      <c r="M248" s="135" t="s">
        <v>663</v>
      </c>
      <c r="N248" s="136">
        <v>43522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3">
        <v>113</v>
      </c>
      <c r="B249" s="109">
        <v>43209</v>
      </c>
      <c r="C249" s="109"/>
      <c r="D249" s="110" t="s">
        <v>745</v>
      </c>
      <c r="E249" s="111" t="s">
        <v>623</v>
      </c>
      <c r="F249" s="112">
        <v>430</v>
      </c>
      <c r="G249" s="112"/>
      <c r="H249" s="113">
        <v>220</v>
      </c>
      <c r="I249" s="131">
        <v>537</v>
      </c>
      <c r="J249" s="137" t="s">
        <v>746</v>
      </c>
      <c r="K249" s="133">
        <f>H249-F249</f>
        <v>-210</v>
      </c>
      <c r="L249" s="134">
        <f>K249/F249</f>
        <v>-0.48837209302325579</v>
      </c>
      <c r="M249" s="135" t="s">
        <v>663</v>
      </c>
      <c r="N249" s="136">
        <v>43252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67">
        <v>114</v>
      </c>
      <c r="B250" s="158">
        <v>43220</v>
      </c>
      <c r="C250" s="158"/>
      <c r="D250" s="159" t="s">
        <v>394</v>
      </c>
      <c r="E250" s="160" t="s">
        <v>623</v>
      </c>
      <c r="F250" s="162">
        <v>153.5</v>
      </c>
      <c r="G250" s="162"/>
      <c r="H250" s="162">
        <v>196</v>
      </c>
      <c r="I250" s="162">
        <v>196</v>
      </c>
      <c r="J250" s="358" t="s">
        <v>3494</v>
      </c>
      <c r="K250" s="182">
        <f>H250-F250</f>
        <v>42.5</v>
      </c>
      <c r="L250" s="183">
        <f>K250/F250</f>
        <v>0.27687296416938112</v>
      </c>
      <c r="M250" s="161" t="s">
        <v>599</v>
      </c>
      <c r="N250" s="184">
        <v>43605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3">
        <v>115</v>
      </c>
      <c r="B251" s="109">
        <v>43306</v>
      </c>
      <c r="C251" s="109"/>
      <c r="D251" s="110" t="s">
        <v>768</v>
      </c>
      <c r="E251" s="111" t="s">
        <v>623</v>
      </c>
      <c r="F251" s="112">
        <v>27.5</v>
      </c>
      <c r="G251" s="112"/>
      <c r="H251" s="113">
        <v>13.1</v>
      </c>
      <c r="I251" s="131">
        <v>60</v>
      </c>
      <c r="J251" s="137" t="s">
        <v>772</v>
      </c>
      <c r="K251" s="133">
        <v>-14.4</v>
      </c>
      <c r="L251" s="134">
        <v>-0.52363636363636401</v>
      </c>
      <c r="M251" s="135" t="s">
        <v>663</v>
      </c>
      <c r="N251" s="136">
        <v>43138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66">
        <v>116</v>
      </c>
      <c r="B252" s="347">
        <v>43318</v>
      </c>
      <c r="C252" s="347"/>
      <c r="D252" s="115" t="s">
        <v>747</v>
      </c>
      <c r="E252" s="350" t="s">
        <v>623</v>
      </c>
      <c r="F252" s="350">
        <v>148.5</v>
      </c>
      <c r="G252" s="350"/>
      <c r="H252" s="350">
        <v>102</v>
      </c>
      <c r="I252" s="356">
        <v>182</v>
      </c>
      <c r="J252" s="137" t="s">
        <v>3493</v>
      </c>
      <c r="K252" s="133">
        <f>H252-F252</f>
        <v>-46.5</v>
      </c>
      <c r="L252" s="134">
        <f>K252/F252</f>
        <v>-0.31313131313131315</v>
      </c>
      <c r="M252" s="135" t="s">
        <v>663</v>
      </c>
      <c r="N252" s="136">
        <v>43661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2">
        <v>117</v>
      </c>
      <c r="B253" s="105">
        <v>43335</v>
      </c>
      <c r="C253" s="105"/>
      <c r="D253" s="106" t="s">
        <v>773</v>
      </c>
      <c r="E253" s="107" t="s">
        <v>623</v>
      </c>
      <c r="F253" s="155">
        <v>285</v>
      </c>
      <c r="G253" s="107"/>
      <c r="H253" s="107">
        <v>355</v>
      </c>
      <c r="I253" s="125">
        <v>364</v>
      </c>
      <c r="J253" s="140" t="s">
        <v>774</v>
      </c>
      <c r="K253" s="127">
        <v>70</v>
      </c>
      <c r="L253" s="128">
        <v>0.24561403508771901</v>
      </c>
      <c r="M253" s="129" t="s">
        <v>599</v>
      </c>
      <c r="N253" s="130">
        <v>43455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2">
        <v>118</v>
      </c>
      <c r="B254" s="105">
        <v>43341</v>
      </c>
      <c r="C254" s="105"/>
      <c r="D254" s="106" t="s">
        <v>384</v>
      </c>
      <c r="E254" s="107" t="s">
        <v>623</v>
      </c>
      <c r="F254" s="155">
        <v>525</v>
      </c>
      <c r="G254" s="107"/>
      <c r="H254" s="107">
        <v>585</v>
      </c>
      <c r="I254" s="125">
        <v>635</v>
      </c>
      <c r="J254" s="140" t="s">
        <v>748</v>
      </c>
      <c r="K254" s="127">
        <f t="shared" ref="K254:K266" si="117">H254-F254</f>
        <v>60</v>
      </c>
      <c r="L254" s="128">
        <f t="shared" ref="L254:L266" si="118">K254/F254</f>
        <v>0.11428571428571428</v>
      </c>
      <c r="M254" s="129" t="s">
        <v>599</v>
      </c>
      <c r="N254" s="130">
        <v>43662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2">
        <v>119</v>
      </c>
      <c r="B255" s="105">
        <v>43395</v>
      </c>
      <c r="C255" s="105"/>
      <c r="D255" s="106" t="s">
        <v>368</v>
      </c>
      <c r="E255" s="107" t="s">
        <v>623</v>
      </c>
      <c r="F255" s="155">
        <v>475</v>
      </c>
      <c r="G255" s="107"/>
      <c r="H255" s="107">
        <v>574</v>
      </c>
      <c r="I255" s="125">
        <v>570</v>
      </c>
      <c r="J255" s="140" t="s">
        <v>682</v>
      </c>
      <c r="K255" s="127">
        <f t="shared" si="117"/>
        <v>99</v>
      </c>
      <c r="L255" s="128">
        <f t="shared" si="118"/>
        <v>0.20842105263157895</v>
      </c>
      <c r="M255" s="129" t="s">
        <v>599</v>
      </c>
      <c r="N255" s="130">
        <v>43403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4">
        <v>120</v>
      </c>
      <c r="B256" s="153">
        <v>43397</v>
      </c>
      <c r="C256" s="153"/>
      <c r="D256" s="407" t="s">
        <v>391</v>
      </c>
      <c r="E256" s="155" t="s">
        <v>623</v>
      </c>
      <c r="F256" s="155">
        <v>707.5</v>
      </c>
      <c r="G256" s="155"/>
      <c r="H256" s="155">
        <v>872</v>
      </c>
      <c r="I256" s="177">
        <v>872</v>
      </c>
      <c r="J256" s="178" t="s">
        <v>682</v>
      </c>
      <c r="K256" s="127">
        <f t="shared" si="117"/>
        <v>164.5</v>
      </c>
      <c r="L256" s="179">
        <f t="shared" si="118"/>
        <v>0.23250883392226149</v>
      </c>
      <c r="M256" s="180" t="s">
        <v>599</v>
      </c>
      <c r="N256" s="181">
        <v>43482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4">
        <v>121</v>
      </c>
      <c r="B257" s="153">
        <v>43398</v>
      </c>
      <c r="C257" s="153"/>
      <c r="D257" s="407" t="s">
        <v>348</v>
      </c>
      <c r="E257" s="155" t="s">
        <v>623</v>
      </c>
      <c r="F257" s="155">
        <v>162</v>
      </c>
      <c r="G257" s="155"/>
      <c r="H257" s="155">
        <v>204</v>
      </c>
      <c r="I257" s="177">
        <v>209</v>
      </c>
      <c r="J257" s="178" t="s">
        <v>3492</v>
      </c>
      <c r="K257" s="127">
        <f t="shared" si="117"/>
        <v>42</v>
      </c>
      <c r="L257" s="179">
        <f t="shared" si="118"/>
        <v>0.25925925925925924</v>
      </c>
      <c r="M257" s="180" t="s">
        <v>599</v>
      </c>
      <c r="N257" s="181">
        <v>43539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5">
        <v>122</v>
      </c>
      <c r="B258" s="206">
        <v>43399</v>
      </c>
      <c r="C258" s="206"/>
      <c r="D258" s="154" t="s">
        <v>495</v>
      </c>
      <c r="E258" s="207" t="s">
        <v>623</v>
      </c>
      <c r="F258" s="207">
        <v>240</v>
      </c>
      <c r="G258" s="207"/>
      <c r="H258" s="207">
        <v>297</v>
      </c>
      <c r="I258" s="231">
        <v>297</v>
      </c>
      <c r="J258" s="178" t="s">
        <v>682</v>
      </c>
      <c r="K258" s="232">
        <f t="shared" si="117"/>
        <v>57</v>
      </c>
      <c r="L258" s="233">
        <f t="shared" si="118"/>
        <v>0.23749999999999999</v>
      </c>
      <c r="M258" s="234" t="s">
        <v>599</v>
      </c>
      <c r="N258" s="235">
        <v>43417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2">
        <v>123</v>
      </c>
      <c r="B259" s="105">
        <v>43439</v>
      </c>
      <c r="C259" s="105"/>
      <c r="D259" s="147" t="s">
        <v>749</v>
      </c>
      <c r="E259" s="107" t="s">
        <v>623</v>
      </c>
      <c r="F259" s="107">
        <v>202.5</v>
      </c>
      <c r="G259" s="107"/>
      <c r="H259" s="107">
        <v>255</v>
      </c>
      <c r="I259" s="125">
        <v>252</v>
      </c>
      <c r="J259" s="140" t="s">
        <v>682</v>
      </c>
      <c r="K259" s="127">
        <f t="shared" si="117"/>
        <v>52.5</v>
      </c>
      <c r="L259" s="128">
        <f t="shared" si="118"/>
        <v>0.25925925925925924</v>
      </c>
      <c r="M259" s="129" t="s">
        <v>599</v>
      </c>
      <c r="N259" s="130">
        <v>43542</v>
      </c>
      <c r="O259" s="57"/>
      <c r="P259" s="16"/>
      <c r="Q259" s="16"/>
      <c r="R259" s="93" t="s">
        <v>751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5">
        <v>124</v>
      </c>
      <c r="B260" s="206">
        <v>43465</v>
      </c>
      <c r="C260" s="105"/>
      <c r="D260" s="407" t="s">
        <v>423</v>
      </c>
      <c r="E260" s="207" t="s">
        <v>623</v>
      </c>
      <c r="F260" s="207">
        <v>710</v>
      </c>
      <c r="G260" s="207"/>
      <c r="H260" s="207">
        <v>866</v>
      </c>
      <c r="I260" s="231">
        <v>866</v>
      </c>
      <c r="J260" s="178" t="s">
        <v>682</v>
      </c>
      <c r="K260" s="127">
        <f t="shared" si="117"/>
        <v>156</v>
      </c>
      <c r="L260" s="128">
        <f t="shared" si="118"/>
        <v>0.21971830985915494</v>
      </c>
      <c r="M260" s="129" t="s">
        <v>599</v>
      </c>
      <c r="N260" s="361">
        <v>43553</v>
      </c>
      <c r="O260" s="57"/>
      <c r="P260" s="16"/>
      <c r="Q260" s="16"/>
      <c r="R260" s="17" t="s">
        <v>751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5">
        <v>125</v>
      </c>
      <c r="B261" s="206">
        <v>43522</v>
      </c>
      <c r="C261" s="206"/>
      <c r="D261" s="407" t="s">
        <v>141</v>
      </c>
      <c r="E261" s="207" t="s">
        <v>623</v>
      </c>
      <c r="F261" s="207">
        <v>337.25</v>
      </c>
      <c r="G261" s="207"/>
      <c r="H261" s="207">
        <v>398.5</v>
      </c>
      <c r="I261" s="231">
        <v>411</v>
      </c>
      <c r="J261" s="140" t="s">
        <v>3491</v>
      </c>
      <c r="K261" s="127">
        <f t="shared" si="117"/>
        <v>61.25</v>
      </c>
      <c r="L261" s="128">
        <f t="shared" si="118"/>
        <v>0.1816160118606375</v>
      </c>
      <c r="M261" s="129" t="s">
        <v>599</v>
      </c>
      <c r="N261" s="361">
        <v>43760</v>
      </c>
      <c r="O261" s="57"/>
      <c r="P261" s="16"/>
      <c r="Q261" s="16"/>
      <c r="R261" s="93" t="s">
        <v>751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68">
        <v>126</v>
      </c>
      <c r="B262" s="163">
        <v>43559</v>
      </c>
      <c r="C262" s="163"/>
      <c r="D262" s="164" t="s">
        <v>410</v>
      </c>
      <c r="E262" s="165" t="s">
        <v>623</v>
      </c>
      <c r="F262" s="165">
        <v>130</v>
      </c>
      <c r="G262" s="165"/>
      <c r="H262" s="165">
        <v>65</v>
      </c>
      <c r="I262" s="185">
        <v>158</v>
      </c>
      <c r="J262" s="137" t="s">
        <v>750</v>
      </c>
      <c r="K262" s="133">
        <f t="shared" si="117"/>
        <v>-65</v>
      </c>
      <c r="L262" s="134">
        <f t="shared" si="118"/>
        <v>-0.5</v>
      </c>
      <c r="M262" s="135" t="s">
        <v>663</v>
      </c>
      <c r="N262" s="136">
        <v>43726</v>
      </c>
      <c r="O262" s="57"/>
      <c r="P262" s="16"/>
      <c r="Q262" s="16"/>
      <c r="R262" s="17" t="s">
        <v>753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69">
        <v>127</v>
      </c>
      <c r="B263" s="186">
        <v>43017</v>
      </c>
      <c r="C263" s="186"/>
      <c r="D263" s="187" t="s">
        <v>169</v>
      </c>
      <c r="E263" s="188" t="s">
        <v>623</v>
      </c>
      <c r="F263" s="189">
        <v>141.5</v>
      </c>
      <c r="G263" s="190"/>
      <c r="H263" s="190">
        <v>183.5</v>
      </c>
      <c r="I263" s="190">
        <v>210</v>
      </c>
      <c r="J263" s="217" t="s">
        <v>3440</v>
      </c>
      <c r="K263" s="218">
        <f t="shared" si="117"/>
        <v>42</v>
      </c>
      <c r="L263" s="219">
        <f t="shared" si="118"/>
        <v>0.29681978798586572</v>
      </c>
      <c r="M263" s="189" t="s">
        <v>599</v>
      </c>
      <c r="N263" s="220">
        <v>43042</v>
      </c>
      <c r="O263" s="57"/>
      <c r="P263" s="16"/>
      <c r="Q263" s="16"/>
      <c r="R263" s="93" t="s">
        <v>753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68">
        <v>128</v>
      </c>
      <c r="B264" s="163">
        <v>43074</v>
      </c>
      <c r="C264" s="163"/>
      <c r="D264" s="164" t="s">
        <v>303</v>
      </c>
      <c r="E264" s="165" t="s">
        <v>623</v>
      </c>
      <c r="F264" s="166">
        <v>172</v>
      </c>
      <c r="G264" s="165"/>
      <c r="H264" s="165">
        <v>155.25</v>
      </c>
      <c r="I264" s="185">
        <v>230</v>
      </c>
      <c r="J264" s="383" t="s">
        <v>3400</v>
      </c>
      <c r="K264" s="133">
        <f t="shared" ref="K264" si="119">H264-F264</f>
        <v>-16.75</v>
      </c>
      <c r="L264" s="134">
        <f t="shared" ref="L264" si="120">K264/F264</f>
        <v>-9.7383720930232565E-2</v>
      </c>
      <c r="M264" s="135" t="s">
        <v>663</v>
      </c>
      <c r="N264" s="136">
        <v>43787</v>
      </c>
      <c r="O264" s="57"/>
      <c r="P264" s="16"/>
      <c r="Q264" s="16"/>
      <c r="R264" s="17" t="s">
        <v>753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69">
        <v>129</v>
      </c>
      <c r="B265" s="186">
        <v>43398</v>
      </c>
      <c r="C265" s="186"/>
      <c r="D265" s="187" t="s">
        <v>104</v>
      </c>
      <c r="E265" s="188" t="s">
        <v>623</v>
      </c>
      <c r="F265" s="190">
        <v>698.5</v>
      </c>
      <c r="G265" s="190"/>
      <c r="H265" s="190">
        <v>850</v>
      </c>
      <c r="I265" s="190">
        <v>890</v>
      </c>
      <c r="J265" s="221" t="s">
        <v>3488</v>
      </c>
      <c r="K265" s="218">
        <f t="shared" si="117"/>
        <v>151.5</v>
      </c>
      <c r="L265" s="219">
        <f t="shared" si="118"/>
        <v>0.21689334287759485</v>
      </c>
      <c r="M265" s="189" t="s">
        <v>599</v>
      </c>
      <c r="N265" s="220">
        <v>43453</v>
      </c>
      <c r="O265" s="57"/>
      <c r="P265" s="16"/>
      <c r="Q265" s="16"/>
      <c r="R265" s="17" t="s">
        <v>751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5">
        <v>130</v>
      </c>
      <c r="B266" s="158">
        <v>42877</v>
      </c>
      <c r="C266" s="158"/>
      <c r="D266" s="159" t="s">
        <v>383</v>
      </c>
      <c r="E266" s="160" t="s">
        <v>623</v>
      </c>
      <c r="F266" s="161">
        <v>127.6</v>
      </c>
      <c r="G266" s="162"/>
      <c r="H266" s="162">
        <v>138</v>
      </c>
      <c r="I266" s="162">
        <v>190</v>
      </c>
      <c r="J266" s="384" t="s">
        <v>3404</v>
      </c>
      <c r="K266" s="182">
        <f t="shared" si="117"/>
        <v>10.400000000000006</v>
      </c>
      <c r="L266" s="183">
        <f t="shared" si="118"/>
        <v>8.1504702194357417E-2</v>
      </c>
      <c r="M266" s="161" t="s">
        <v>599</v>
      </c>
      <c r="N266" s="184">
        <v>43774</v>
      </c>
      <c r="O266" s="57"/>
      <c r="P266" s="16"/>
      <c r="Q266" s="16"/>
      <c r="R266" s="93" t="s">
        <v>753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70">
        <v>131</v>
      </c>
      <c r="B267" s="194">
        <v>43158</v>
      </c>
      <c r="C267" s="194"/>
      <c r="D267" s="191" t="s">
        <v>754</v>
      </c>
      <c r="E267" s="195" t="s">
        <v>623</v>
      </c>
      <c r="F267" s="196">
        <v>317</v>
      </c>
      <c r="G267" s="195"/>
      <c r="H267" s="195"/>
      <c r="I267" s="224">
        <v>398</v>
      </c>
      <c r="J267" s="237" t="s">
        <v>601</v>
      </c>
      <c r="K267" s="193"/>
      <c r="L267" s="192"/>
      <c r="M267" s="223" t="s">
        <v>601</v>
      </c>
      <c r="N267" s="222"/>
      <c r="O267" s="57"/>
      <c r="P267" s="16"/>
      <c r="Q267" s="16"/>
      <c r="R267" s="341" t="s">
        <v>753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68">
        <v>132</v>
      </c>
      <c r="B268" s="163">
        <v>43164</v>
      </c>
      <c r="C268" s="163"/>
      <c r="D268" s="164" t="s">
        <v>135</v>
      </c>
      <c r="E268" s="165" t="s">
        <v>623</v>
      </c>
      <c r="F268" s="166">
        <f>510-14.4</f>
        <v>495.6</v>
      </c>
      <c r="G268" s="165"/>
      <c r="H268" s="165">
        <v>350</v>
      </c>
      <c r="I268" s="185">
        <v>672</v>
      </c>
      <c r="J268" s="383" t="s">
        <v>3461</v>
      </c>
      <c r="K268" s="133">
        <f t="shared" ref="K268" si="121">H268-F268</f>
        <v>-145.60000000000002</v>
      </c>
      <c r="L268" s="134">
        <f t="shared" ref="L268" si="122">K268/F268</f>
        <v>-0.29378531073446329</v>
      </c>
      <c r="M268" s="135" t="s">
        <v>663</v>
      </c>
      <c r="N268" s="136">
        <v>43887</v>
      </c>
      <c r="O268" s="57"/>
      <c r="P268" s="16"/>
      <c r="Q268" s="16"/>
      <c r="R268" s="17" t="s">
        <v>751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68">
        <v>133</v>
      </c>
      <c r="B269" s="163">
        <v>43237</v>
      </c>
      <c r="C269" s="163"/>
      <c r="D269" s="164" t="s">
        <v>489</v>
      </c>
      <c r="E269" s="165" t="s">
        <v>623</v>
      </c>
      <c r="F269" s="166">
        <v>230.3</v>
      </c>
      <c r="G269" s="165"/>
      <c r="H269" s="165">
        <v>102.5</v>
      </c>
      <c r="I269" s="185">
        <v>348</v>
      </c>
      <c r="J269" s="383" t="s">
        <v>3482</v>
      </c>
      <c r="K269" s="133">
        <f t="shared" ref="K269" si="123">H269-F269</f>
        <v>-127.80000000000001</v>
      </c>
      <c r="L269" s="134">
        <f t="shared" ref="L269" si="124">K269/F269</f>
        <v>-0.55492835432045162</v>
      </c>
      <c r="M269" s="135" t="s">
        <v>663</v>
      </c>
      <c r="N269" s="136">
        <v>43896</v>
      </c>
      <c r="O269" s="57"/>
      <c r="P269" s="16"/>
      <c r="Q269" s="16"/>
      <c r="R269" s="343" t="s">
        <v>751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14">
        <v>134</v>
      </c>
      <c r="B270" s="197">
        <v>43258</v>
      </c>
      <c r="C270" s="197"/>
      <c r="D270" s="200" t="s">
        <v>449</v>
      </c>
      <c r="E270" s="198" t="s">
        <v>623</v>
      </c>
      <c r="F270" s="196">
        <f>342.5-5.1</f>
        <v>337.4</v>
      </c>
      <c r="G270" s="198"/>
      <c r="H270" s="198"/>
      <c r="I270" s="225">
        <v>439</v>
      </c>
      <c r="J270" s="237" t="s">
        <v>601</v>
      </c>
      <c r="K270" s="227"/>
      <c r="L270" s="228"/>
      <c r="M270" s="226" t="s">
        <v>601</v>
      </c>
      <c r="N270" s="229"/>
      <c r="O270" s="57"/>
      <c r="P270" s="16"/>
      <c r="Q270" s="16"/>
      <c r="R270" s="341" t="s">
        <v>753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14">
        <v>135</v>
      </c>
      <c r="B271" s="197">
        <v>43285</v>
      </c>
      <c r="C271" s="197"/>
      <c r="D271" s="201" t="s">
        <v>49</v>
      </c>
      <c r="E271" s="198" t="s">
        <v>623</v>
      </c>
      <c r="F271" s="196">
        <f>127.5-5.53</f>
        <v>121.97</v>
      </c>
      <c r="G271" s="198"/>
      <c r="H271" s="198"/>
      <c r="I271" s="225">
        <v>170</v>
      </c>
      <c r="J271" s="237" t="s">
        <v>601</v>
      </c>
      <c r="K271" s="227"/>
      <c r="L271" s="228"/>
      <c r="M271" s="226" t="s">
        <v>601</v>
      </c>
      <c r="N271" s="229"/>
      <c r="O271" s="57"/>
      <c r="P271" s="16"/>
      <c r="Q271" s="16"/>
      <c r="R271" s="17" t="s">
        <v>751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68">
        <v>136</v>
      </c>
      <c r="B272" s="163">
        <v>43294</v>
      </c>
      <c r="C272" s="163"/>
      <c r="D272" s="164" t="s">
        <v>243</v>
      </c>
      <c r="E272" s="165" t="s">
        <v>623</v>
      </c>
      <c r="F272" s="166">
        <v>46.5</v>
      </c>
      <c r="G272" s="165"/>
      <c r="H272" s="165">
        <v>17</v>
      </c>
      <c r="I272" s="185">
        <v>59</v>
      </c>
      <c r="J272" s="383" t="s">
        <v>3460</v>
      </c>
      <c r="K272" s="133">
        <f t="shared" ref="K272" si="125">H272-F272</f>
        <v>-29.5</v>
      </c>
      <c r="L272" s="134">
        <f t="shared" ref="L272" si="126">K272/F272</f>
        <v>-0.63440860215053763</v>
      </c>
      <c r="M272" s="135" t="s">
        <v>663</v>
      </c>
      <c r="N272" s="136">
        <v>43887</v>
      </c>
      <c r="O272" s="57"/>
      <c r="P272" s="16"/>
      <c r="Q272" s="16"/>
      <c r="R272" s="17" t="s">
        <v>751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70">
        <v>137</v>
      </c>
      <c r="B273" s="194">
        <v>43396</v>
      </c>
      <c r="C273" s="194"/>
      <c r="D273" s="201" t="s">
        <v>425</v>
      </c>
      <c r="E273" s="198" t="s">
        <v>623</v>
      </c>
      <c r="F273" s="199">
        <v>156.5</v>
      </c>
      <c r="G273" s="198"/>
      <c r="H273" s="198"/>
      <c r="I273" s="225">
        <v>191</v>
      </c>
      <c r="J273" s="237" t="s">
        <v>601</v>
      </c>
      <c r="K273" s="227"/>
      <c r="L273" s="228"/>
      <c r="M273" s="226" t="s">
        <v>601</v>
      </c>
      <c r="N273" s="229"/>
      <c r="O273" s="57"/>
      <c r="P273" s="16"/>
      <c r="Q273" s="16"/>
      <c r="R273" s="17" t="s">
        <v>751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70">
        <v>138</v>
      </c>
      <c r="B274" s="194">
        <v>43439</v>
      </c>
      <c r="C274" s="194"/>
      <c r="D274" s="201" t="s">
        <v>330</v>
      </c>
      <c r="E274" s="198" t="s">
        <v>623</v>
      </c>
      <c r="F274" s="199">
        <v>259.5</v>
      </c>
      <c r="G274" s="198"/>
      <c r="H274" s="198"/>
      <c r="I274" s="225">
        <v>321</v>
      </c>
      <c r="J274" s="237" t="s">
        <v>601</v>
      </c>
      <c r="K274" s="227"/>
      <c r="L274" s="228"/>
      <c r="M274" s="226" t="s">
        <v>601</v>
      </c>
      <c r="N274" s="229"/>
      <c r="O274" s="16"/>
      <c r="P274" s="16"/>
      <c r="Q274" s="16"/>
      <c r="R274" s="17" t="s">
        <v>751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68">
        <v>139</v>
      </c>
      <c r="B275" s="163">
        <v>43439</v>
      </c>
      <c r="C275" s="163"/>
      <c r="D275" s="164" t="s">
        <v>775</v>
      </c>
      <c r="E275" s="165" t="s">
        <v>623</v>
      </c>
      <c r="F275" s="165">
        <v>715</v>
      </c>
      <c r="G275" s="165"/>
      <c r="H275" s="165">
        <v>445</v>
      </c>
      <c r="I275" s="185">
        <v>840</v>
      </c>
      <c r="J275" s="137" t="s">
        <v>2994</v>
      </c>
      <c r="K275" s="133">
        <f t="shared" ref="K275:K278" si="127">H275-F275</f>
        <v>-270</v>
      </c>
      <c r="L275" s="134">
        <f t="shared" ref="L275:L278" si="128">K275/F275</f>
        <v>-0.3776223776223776</v>
      </c>
      <c r="M275" s="135" t="s">
        <v>663</v>
      </c>
      <c r="N275" s="136">
        <v>43800</v>
      </c>
      <c r="O275" s="57"/>
      <c r="P275" s="16"/>
      <c r="Q275" s="16"/>
      <c r="R275" s="17" t="s">
        <v>751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5">
        <v>140</v>
      </c>
      <c r="B276" s="206">
        <v>43469</v>
      </c>
      <c r="C276" s="206"/>
      <c r="D276" s="154" t="s">
        <v>145</v>
      </c>
      <c r="E276" s="207" t="s">
        <v>623</v>
      </c>
      <c r="F276" s="207">
        <v>875</v>
      </c>
      <c r="G276" s="207"/>
      <c r="H276" s="207">
        <v>1165</v>
      </c>
      <c r="I276" s="231">
        <v>1185</v>
      </c>
      <c r="J276" s="140" t="s">
        <v>3489</v>
      </c>
      <c r="K276" s="127">
        <f t="shared" si="127"/>
        <v>290</v>
      </c>
      <c r="L276" s="128">
        <f t="shared" si="128"/>
        <v>0.33142857142857141</v>
      </c>
      <c r="M276" s="129" t="s">
        <v>599</v>
      </c>
      <c r="N276" s="361">
        <v>43847</v>
      </c>
      <c r="O276" s="57"/>
      <c r="P276" s="16"/>
      <c r="Q276" s="16"/>
      <c r="R276" s="343" t="s">
        <v>751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5">
        <v>141</v>
      </c>
      <c r="B277" s="206">
        <v>43559</v>
      </c>
      <c r="C277" s="206"/>
      <c r="D277" s="407" t="s">
        <v>345</v>
      </c>
      <c r="E277" s="207" t="s">
        <v>623</v>
      </c>
      <c r="F277" s="207">
        <f>387-14.63</f>
        <v>372.37</v>
      </c>
      <c r="G277" s="207"/>
      <c r="H277" s="207">
        <v>490</v>
      </c>
      <c r="I277" s="231">
        <v>490</v>
      </c>
      <c r="J277" s="140" t="s">
        <v>682</v>
      </c>
      <c r="K277" s="127">
        <f t="shared" si="127"/>
        <v>117.63</v>
      </c>
      <c r="L277" s="128">
        <f t="shared" si="128"/>
        <v>0.31589548030185027</v>
      </c>
      <c r="M277" s="129" t="s">
        <v>599</v>
      </c>
      <c r="N277" s="361">
        <v>43850</v>
      </c>
      <c r="O277" s="57"/>
      <c r="P277" s="16"/>
      <c r="Q277" s="16"/>
      <c r="R277" s="343" t="s">
        <v>751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68">
        <v>142</v>
      </c>
      <c r="B278" s="163">
        <v>43578</v>
      </c>
      <c r="C278" s="163"/>
      <c r="D278" s="164" t="s">
        <v>776</v>
      </c>
      <c r="E278" s="165" t="s">
        <v>600</v>
      </c>
      <c r="F278" s="165">
        <v>220</v>
      </c>
      <c r="G278" s="165"/>
      <c r="H278" s="165">
        <v>127.5</v>
      </c>
      <c r="I278" s="185">
        <v>284</v>
      </c>
      <c r="J278" s="383" t="s">
        <v>3483</v>
      </c>
      <c r="K278" s="133">
        <f t="shared" si="127"/>
        <v>-92.5</v>
      </c>
      <c r="L278" s="134">
        <f t="shared" si="128"/>
        <v>-0.42045454545454547</v>
      </c>
      <c r="M278" s="135" t="s">
        <v>663</v>
      </c>
      <c r="N278" s="136">
        <v>43896</v>
      </c>
      <c r="O278" s="57"/>
      <c r="P278" s="16"/>
      <c r="Q278" s="16"/>
      <c r="R278" s="17" t="s">
        <v>751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5">
        <v>143</v>
      </c>
      <c r="B279" s="206">
        <v>43622</v>
      </c>
      <c r="C279" s="206"/>
      <c r="D279" s="407" t="s">
        <v>496</v>
      </c>
      <c r="E279" s="207" t="s">
        <v>600</v>
      </c>
      <c r="F279" s="207">
        <v>332.8</v>
      </c>
      <c r="G279" s="207"/>
      <c r="H279" s="207">
        <v>405</v>
      </c>
      <c r="I279" s="231">
        <v>419</v>
      </c>
      <c r="J279" s="140" t="s">
        <v>3490</v>
      </c>
      <c r="K279" s="127">
        <f t="shared" ref="K279" si="129">H279-F279</f>
        <v>72.199999999999989</v>
      </c>
      <c r="L279" s="128">
        <f t="shared" ref="L279" si="130">K279/F279</f>
        <v>0.21694711538461534</v>
      </c>
      <c r="M279" s="129" t="s">
        <v>599</v>
      </c>
      <c r="N279" s="361">
        <v>43860</v>
      </c>
      <c r="O279" s="57"/>
      <c r="P279" s="16"/>
      <c r="Q279" s="16"/>
      <c r="R279" s="17" t="s">
        <v>753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143">
        <v>144</v>
      </c>
      <c r="B280" s="142">
        <v>43641</v>
      </c>
      <c r="C280" s="142"/>
      <c r="D280" s="143" t="s">
        <v>139</v>
      </c>
      <c r="E280" s="144" t="s">
        <v>623</v>
      </c>
      <c r="F280" s="145">
        <v>386</v>
      </c>
      <c r="G280" s="146"/>
      <c r="H280" s="146">
        <v>395</v>
      </c>
      <c r="I280" s="146">
        <v>452</v>
      </c>
      <c r="J280" s="169" t="s">
        <v>3405</v>
      </c>
      <c r="K280" s="170">
        <f t="shared" ref="K280" si="131">H280-F280</f>
        <v>9</v>
      </c>
      <c r="L280" s="171">
        <f t="shared" ref="L280" si="132">K280/F280</f>
        <v>2.3316062176165803E-2</v>
      </c>
      <c r="M280" s="172" t="s">
        <v>708</v>
      </c>
      <c r="N280" s="173">
        <v>43868</v>
      </c>
      <c r="O280" s="16"/>
      <c r="P280" s="16"/>
      <c r="Q280" s="16"/>
      <c r="R280" s="17" t="s">
        <v>753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71">
        <v>145</v>
      </c>
      <c r="B281" s="194">
        <v>43707</v>
      </c>
      <c r="C281" s="194"/>
      <c r="D281" s="201" t="s">
        <v>260</v>
      </c>
      <c r="E281" s="198" t="s">
        <v>623</v>
      </c>
      <c r="F281" s="198" t="s">
        <v>755</v>
      </c>
      <c r="G281" s="198"/>
      <c r="H281" s="198"/>
      <c r="I281" s="225">
        <v>190</v>
      </c>
      <c r="J281" s="237" t="s">
        <v>601</v>
      </c>
      <c r="K281" s="227"/>
      <c r="L281" s="228"/>
      <c r="M281" s="357" t="s">
        <v>601</v>
      </c>
      <c r="N281" s="229"/>
      <c r="O281" s="16"/>
      <c r="P281" s="16"/>
      <c r="Q281" s="16"/>
      <c r="R281" s="343" t="s">
        <v>751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5">
        <v>146</v>
      </c>
      <c r="B282" s="206">
        <v>43731</v>
      </c>
      <c r="C282" s="206"/>
      <c r="D282" s="154" t="s">
        <v>440</v>
      </c>
      <c r="E282" s="207" t="s">
        <v>623</v>
      </c>
      <c r="F282" s="207">
        <v>235</v>
      </c>
      <c r="G282" s="207"/>
      <c r="H282" s="207">
        <v>295</v>
      </c>
      <c r="I282" s="231">
        <v>296</v>
      </c>
      <c r="J282" s="140" t="s">
        <v>3147</v>
      </c>
      <c r="K282" s="127">
        <f t="shared" ref="K282" si="133">H282-F282</f>
        <v>60</v>
      </c>
      <c r="L282" s="128">
        <f t="shared" ref="L282" si="134">K282/F282</f>
        <v>0.25531914893617019</v>
      </c>
      <c r="M282" s="129" t="s">
        <v>599</v>
      </c>
      <c r="N282" s="361">
        <v>43844</v>
      </c>
      <c r="O282" s="57"/>
      <c r="P282" s="16"/>
      <c r="Q282" s="16"/>
      <c r="R282" s="17" t="s">
        <v>753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5">
        <v>147</v>
      </c>
      <c r="B283" s="206">
        <v>43752</v>
      </c>
      <c r="C283" s="206"/>
      <c r="D283" s="154" t="s">
        <v>2977</v>
      </c>
      <c r="E283" s="207" t="s">
        <v>623</v>
      </c>
      <c r="F283" s="207">
        <v>277.5</v>
      </c>
      <c r="G283" s="207"/>
      <c r="H283" s="207">
        <v>333</v>
      </c>
      <c r="I283" s="231">
        <v>333</v>
      </c>
      <c r="J283" s="140" t="s">
        <v>3148</v>
      </c>
      <c r="K283" s="127">
        <f t="shared" ref="K283" si="135">H283-F283</f>
        <v>55.5</v>
      </c>
      <c r="L283" s="128">
        <f t="shared" ref="L283" si="136">K283/F283</f>
        <v>0.2</v>
      </c>
      <c r="M283" s="129" t="s">
        <v>599</v>
      </c>
      <c r="N283" s="361">
        <v>43846</v>
      </c>
      <c r="O283" s="57"/>
      <c r="P283" s="16"/>
      <c r="Q283" s="16"/>
      <c r="R283" s="343" t="s">
        <v>751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5">
        <v>148</v>
      </c>
      <c r="B284" s="206">
        <v>43752</v>
      </c>
      <c r="C284" s="206"/>
      <c r="D284" s="154" t="s">
        <v>2976</v>
      </c>
      <c r="E284" s="207" t="s">
        <v>623</v>
      </c>
      <c r="F284" s="207">
        <v>930</v>
      </c>
      <c r="G284" s="207"/>
      <c r="H284" s="207">
        <v>1165</v>
      </c>
      <c r="I284" s="231">
        <v>1200</v>
      </c>
      <c r="J284" s="140" t="s">
        <v>3150</v>
      </c>
      <c r="K284" s="127">
        <f t="shared" ref="K284" si="137">H284-F284</f>
        <v>235</v>
      </c>
      <c r="L284" s="128">
        <f t="shared" ref="L284" si="138">K284/F284</f>
        <v>0.25268817204301075</v>
      </c>
      <c r="M284" s="129" t="s">
        <v>599</v>
      </c>
      <c r="N284" s="361">
        <v>43847</v>
      </c>
      <c r="O284" s="57"/>
      <c r="P284" s="16"/>
      <c r="Q284" s="16"/>
      <c r="R284" s="343" t="s">
        <v>753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370">
        <v>149</v>
      </c>
      <c r="B285" s="346">
        <v>43753</v>
      </c>
      <c r="C285" s="211"/>
      <c r="D285" s="372" t="s">
        <v>2975</v>
      </c>
      <c r="E285" s="349" t="s">
        <v>623</v>
      </c>
      <c r="F285" s="352">
        <v>111</v>
      </c>
      <c r="G285" s="349"/>
      <c r="H285" s="349"/>
      <c r="I285" s="355">
        <v>141</v>
      </c>
      <c r="J285" s="237" t="s">
        <v>601</v>
      </c>
      <c r="K285" s="237"/>
      <c r="L285" s="122"/>
      <c r="M285" s="360" t="s">
        <v>601</v>
      </c>
      <c r="N285" s="239"/>
      <c r="O285" s="16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5">
        <v>150</v>
      </c>
      <c r="B286" s="206">
        <v>43753</v>
      </c>
      <c r="C286" s="206"/>
      <c r="D286" s="154" t="s">
        <v>2974</v>
      </c>
      <c r="E286" s="207" t="s">
        <v>623</v>
      </c>
      <c r="F286" s="208">
        <v>296</v>
      </c>
      <c r="G286" s="207"/>
      <c r="H286" s="207">
        <v>370</v>
      </c>
      <c r="I286" s="231">
        <v>370</v>
      </c>
      <c r="J286" s="140" t="s">
        <v>682</v>
      </c>
      <c r="K286" s="127">
        <f t="shared" ref="K286" si="139">H286-F286</f>
        <v>74</v>
      </c>
      <c r="L286" s="128">
        <f t="shared" ref="L286" si="140">K286/F286</f>
        <v>0.25</v>
      </c>
      <c r="M286" s="129" t="s">
        <v>599</v>
      </c>
      <c r="N286" s="361">
        <v>43853</v>
      </c>
      <c r="O286" s="57"/>
      <c r="P286" s="16"/>
      <c r="Q286" s="16"/>
      <c r="R286" s="343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71">
        <v>151</v>
      </c>
      <c r="B287" s="210">
        <v>43754</v>
      </c>
      <c r="C287" s="210"/>
      <c r="D287" s="191" t="s">
        <v>2973</v>
      </c>
      <c r="E287" s="348" t="s">
        <v>623</v>
      </c>
      <c r="F287" s="351" t="s">
        <v>2939</v>
      </c>
      <c r="G287" s="348"/>
      <c r="H287" s="348"/>
      <c r="I287" s="354">
        <v>344</v>
      </c>
      <c r="J287" s="237" t="s">
        <v>601</v>
      </c>
      <c r="K287" s="240"/>
      <c r="L287" s="359"/>
      <c r="M287" s="342" t="s">
        <v>601</v>
      </c>
      <c r="N287" s="362"/>
      <c r="O287" s="16"/>
      <c r="P287" s="16"/>
      <c r="Q287" s="16"/>
      <c r="R287" s="343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345">
        <v>152</v>
      </c>
      <c r="B288" s="211">
        <v>43832</v>
      </c>
      <c r="C288" s="211"/>
      <c r="D288" s="215" t="s">
        <v>2253</v>
      </c>
      <c r="E288" s="212" t="s">
        <v>623</v>
      </c>
      <c r="F288" s="213" t="s">
        <v>3135</v>
      </c>
      <c r="G288" s="212"/>
      <c r="H288" s="212"/>
      <c r="I288" s="236">
        <v>590</v>
      </c>
      <c r="J288" s="237" t="s">
        <v>601</v>
      </c>
      <c r="K288" s="237"/>
      <c r="L288" s="122"/>
      <c r="M288" s="342" t="s">
        <v>601</v>
      </c>
      <c r="N288" s="239"/>
      <c r="O288" s="16"/>
      <c r="P288" s="16"/>
      <c r="Q288" s="16"/>
      <c r="R288" s="343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5">
        <v>153</v>
      </c>
      <c r="B289" s="206">
        <v>43966</v>
      </c>
      <c r="C289" s="206"/>
      <c r="D289" s="154" t="s">
        <v>65</v>
      </c>
      <c r="E289" s="207" t="s">
        <v>623</v>
      </c>
      <c r="F289" s="208">
        <v>67.5</v>
      </c>
      <c r="G289" s="207"/>
      <c r="H289" s="207">
        <v>86</v>
      </c>
      <c r="I289" s="231">
        <v>86</v>
      </c>
      <c r="J289" s="140" t="s">
        <v>3628</v>
      </c>
      <c r="K289" s="127">
        <f t="shared" ref="K289" si="141">H289-F289</f>
        <v>18.5</v>
      </c>
      <c r="L289" s="128">
        <f t="shared" ref="L289" si="142">K289/F289</f>
        <v>0.27407407407407408</v>
      </c>
      <c r="M289" s="129" t="s">
        <v>599</v>
      </c>
      <c r="N289" s="361">
        <v>44008</v>
      </c>
      <c r="O289" s="57"/>
      <c r="P289" s="16"/>
      <c r="Q289" s="16"/>
      <c r="R289" s="343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9">
        <v>154</v>
      </c>
      <c r="B290" s="211">
        <v>44035</v>
      </c>
      <c r="C290" s="211"/>
      <c r="D290" s="215" t="s">
        <v>495</v>
      </c>
      <c r="E290" s="212" t="s">
        <v>623</v>
      </c>
      <c r="F290" s="213" t="s">
        <v>3631</v>
      </c>
      <c r="G290" s="212"/>
      <c r="H290" s="212"/>
      <c r="I290" s="236">
        <v>296</v>
      </c>
      <c r="J290" s="237" t="s">
        <v>601</v>
      </c>
      <c r="K290" s="237"/>
      <c r="L290" s="122"/>
      <c r="M290" s="238"/>
      <c r="N290" s="239"/>
      <c r="O290" s="16"/>
      <c r="P290" s="16"/>
      <c r="Q290" s="16"/>
      <c r="R290" s="343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9">
        <v>155</v>
      </c>
      <c r="B291" s="211">
        <v>44092</v>
      </c>
      <c r="C291" s="211"/>
      <c r="D291" s="215" t="s">
        <v>416</v>
      </c>
      <c r="E291" s="212" t="s">
        <v>623</v>
      </c>
      <c r="F291" s="213" t="s">
        <v>3636</v>
      </c>
      <c r="G291" s="212"/>
      <c r="H291" s="212"/>
      <c r="I291" s="236">
        <v>248</v>
      </c>
      <c r="J291" s="237" t="s">
        <v>601</v>
      </c>
      <c r="K291" s="237"/>
      <c r="L291" s="122"/>
      <c r="M291" s="238"/>
      <c r="N291" s="239"/>
      <c r="O291" s="16"/>
      <c r="P291" s="16"/>
      <c r="Q291" s="16"/>
      <c r="R291" s="343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9">
        <v>156</v>
      </c>
      <c r="B292" s="211">
        <v>44140</v>
      </c>
      <c r="C292" s="211"/>
      <c r="D292" s="215" t="s">
        <v>416</v>
      </c>
      <c r="E292" s="212" t="s">
        <v>623</v>
      </c>
      <c r="F292" s="213" t="s">
        <v>3700</v>
      </c>
      <c r="G292" s="212"/>
      <c r="H292" s="212"/>
      <c r="I292" s="236">
        <v>248</v>
      </c>
      <c r="J292" s="237" t="s">
        <v>601</v>
      </c>
      <c r="K292" s="237"/>
      <c r="L292" s="122"/>
      <c r="M292" s="238"/>
      <c r="N292" s="239"/>
      <c r="O292" s="16"/>
      <c r="P292" s="16"/>
      <c r="Q292" s="16"/>
      <c r="R292" s="343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9">
        <v>157</v>
      </c>
      <c r="B293" s="211">
        <v>44140</v>
      </c>
      <c r="C293" s="211"/>
      <c r="D293" s="215" t="s">
        <v>330</v>
      </c>
      <c r="E293" s="212" t="s">
        <v>623</v>
      </c>
      <c r="F293" s="213" t="s">
        <v>3701</v>
      </c>
      <c r="G293" s="212"/>
      <c r="H293" s="212"/>
      <c r="I293" s="236">
        <v>320</v>
      </c>
      <c r="J293" s="237" t="s">
        <v>601</v>
      </c>
      <c r="K293" s="237"/>
      <c r="L293" s="122"/>
      <c r="M293" s="238"/>
      <c r="N293" s="239"/>
      <c r="O293" s="16"/>
      <c r="P293" s="16"/>
      <c r="Q293" s="16"/>
      <c r="R293" s="343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9">
        <v>158</v>
      </c>
      <c r="B294" s="211">
        <v>44140</v>
      </c>
      <c r="C294" s="211"/>
      <c r="D294" s="215" t="s">
        <v>491</v>
      </c>
      <c r="E294" s="212" t="s">
        <v>623</v>
      </c>
      <c r="F294" s="213" t="s">
        <v>3706</v>
      </c>
      <c r="G294" s="212"/>
      <c r="H294" s="212"/>
      <c r="I294" s="236">
        <v>1093</v>
      </c>
      <c r="J294" s="237" t="s">
        <v>601</v>
      </c>
      <c r="K294" s="237"/>
      <c r="L294" s="122"/>
      <c r="M294" s="238"/>
      <c r="N294" s="239"/>
      <c r="O294" s="16"/>
      <c r="P294" s="16"/>
      <c r="R294" s="343"/>
    </row>
    <row r="295" spans="1:26">
      <c r="A295" s="209">
        <v>159</v>
      </c>
      <c r="B295" s="211">
        <v>44140</v>
      </c>
      <c r="C295" s="211"/>
      <c r="D295" s="215" t="s">
        <v>345</v>
      </c>
      <c r="E295" s="549" t="s">
        <v>623</v>
      </c>
      <c r="F295" s="550" t="s">
        <v>3708</v>
      </c>
      <c r="G295" s="212"/>
      <c r="H295" s="212"/>
      <c r="I295" s="236">
        <v>406</v>
      </c>
      <c r="J295" s="551" t="s">
        <v>601</v>
      </c>
      <c r="K295" s="237"/>
      <c r="L295" s="122"/>
      <c r="M295" s="238"/>
      <c r="N295" s="239"/>
      <c r="O295" s="16"/>
      <c r="P295" s="16"/>
      <c r="R295" s="343"/>
    </row>
    <row r="296" spans="1:26">
      <c r="A296" s="209">
        <v>160</v>
      </c>
      <c r="B296" s="211">
        <v>44141</v>
      </c>
      <c r="C296" s="211"/>
      <c r="D296" s="215" t="s">
        <v>495</v>
      </c>
      <c r="E296" s="549" t="s">
        <v>623</v>
      </c>
      <c r="F296" s="550" t="s">
        <v>3717</v>
      </c>
      <c r="G296" s="212"/>
      <c r="H296" s="212"/>
      <c r="I296" s="236">
        <v>290</v>
      </c>
      <c r="J296" s="551" t="s">
        <v>601</v>
      </c>
      <c r="K296" s="237"/>
      <c r="L296" s="122"/>
      <c r="M296" s="238"/>
      <c r="N296" s="239"/>
      <c r="O296" s="16"/>
      <c r="P296" s="16"/>
      <c r="R296" s="343"/>
    </row>
    <row r="297" spans="1:26">
      <c r="A297" s="209"/>
      <c r="B297" s="211"/>
      <c r="C297" s="211"/>
      <c r="D297" s="215"/>
      <c r="E297" s="212"/>
      <c r="F297" s="213"/>
      <c r="G297" s="212"/>
      <c r="H297" s="212"/>
      <c r="I297" s="236"/>
      <c r="J297" s="237"/>
      <c r="K297" s="237"/>
      <c r="L297" s="122"/>
      <c r="M297" s="238"/>
      <c r="N297" s="239"/>
      <c r="O297" s="16"/>
      <c r="P297" s="16"/>
      <c r="R297" s="343"/>
    </row>
    <row r="298" spans="1:26">
      <c r="A298" s="209"/>
      <c r="B298" s="211"/>
      <c r="C298" s="211"/>
      <c r="D298" s="215"/>
      <c r="E298" s="212"/>
      <c r="F298" s="213"/>
      <c r="G298" s="212"/>
      <c r="H298" s="212"/>
      <c r="I298" s="236"/>
      <c r="J298" s="237"/>
      <c r="K298" s="237"/>
      <c r="L298" s="122"/>
      <c r="M298" s="238"/>
      <c r="N298" s="239"/>
      <c r="O298" s="16"/>
      <c r="P298" s="16"/>
      <c r="R298" s="343"/>
    </row>
    <row r="299" spans="1:26">
      <c r="A299" s="209"/>
      <c r="B299" s="211"/>
      <c r="C299" s="211"/>
      <c r="D299" s="215"/>
      <c r="E299" s="212"/>
      <c r="F299" s="213"/>
      <c r="G299" s="212"/>
      <c r="H299" s="212"/>
      <c r="I299" s="236"/>
      <c r="J299" s="237"/>
      <c r="K299" s="237"/>
      <c r="L299" s="122"/>
      <c r="M299" s="238"/>
      <c r="N299" s="239"/>
      <c r="O299" s="16"/>
      <c r="R299" s="241"/>
    </row>
    <row r="300" spans="1:26">
      <c r="A300" s="209"/>
      <c r="B300" s="211"/>
      <c r="C300" s="211"/>
      <c r="D300" s="215"/>
      <c r="E300" s="212"/>
      <c r="F300" s="213"/>
      <c r="G300" s="212"/>
      <c r="H300" s="212"/>
      <c r="I300" s="236"/>
      <c r="J300" s="237"/>
      <c r="K300" s="237"/>
      <c r="L300" s="122"/>
      <c r="M300" s="238"/>
      <c r="N300" s="239"/>
      <c r="O300" s="16"/>
      <c r="R300" s="241"/>
    </row>
    <row r="301" spans="1:26">
      <c r="A301" s="209"/>
      <c r="B301" s="211"/>
      <c r="C301" s="211"/>
      <c r="D301" s="215"/>
      <c r="E301" s="212"/>
      <c r="F301" s="213"/>
      <c r="G301" s="212"/>
      <c r="H301" s="212"/>
      <c r="I301" s="236"/>
      <c r="J301" s="237"/>
      <c r="K301" s="237"/>
      <c r="L301" s="122"/>
      <c r="M301" s="238"/>
      <c r="N301" s="239"/>
      <c r="O301" s="16"/>
      <c r="R301" s="241"/>
    </row>
    <row r="302" spans="1:26">
      <c r="A302" s="209"/>
      <c r="B302" s="199" t="s">
        <v>2980</v>
      </c>
      <c r="O302" s="16"/>
      <c r="R302" s="241"/>
    </row>
    <row r="303" spans="1:26">
      <c r="R303" s="241"/>
    </row>
    <row r="304" spans="1:26">
      <c r="R304" s="241"/>
    </row>
    <row r="305" spans="1:18">
      <c r="R305" s="241"/>
    </row>
    <row r="306" spans="1:18">
      <c r="R306" s="241"/>
    </row>
    <row r="307" spans="1:18">
      <c r="R307" s="241"/>
    </row>
    <row r="308" spans="1:18">
      <c r="R308" s="241"/>
    </row>
    <row r="309" spans="1:18">
      <c r="R309" s="241"/>
    </row>
    <row r="319" spans="1:18">
      <c r="A319" s="216"/>
    </row>
    <row r="320" spans="1:18">
      <c r="A320" s="216"/>
    </row>
    <row r="321" spans="1:1">
      <c r="A321" s="212"/>
    </row>
  </sheetData>
  <autoFilter ref="R1:R317"/>
  <mergeCells count="3">
    <mergeCell ref="J82:J83"/>
    <mergeCell ref="B82:B83"/>
    <mergeCell ref="A82:A83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2020-11-12T03:15:52Z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