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0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F&amp;O)'!$R$1:$R$286</definedName>
    <definedName name="_xlnm._FilterDatabase" localSheetId="1" hidden="1">'Future Intra'!$B$14:$P$14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80" i="6"/>
  <c r="M80" s="1"/>
  <c r="L65"/>
  <c r="K65"/>
  <c r="L60"/>
  <c r="K60"/>
  <c r="L39"/>
  <c r="K39"/>
  <c r="M39" s="1"/>
  <c r="K278"/>
  <c r="L278" s="1"/>
  <c r="K79"/>
  <c r="M79" s="1"/>
  <c r="M60" l="1"/>
  <c r="M65"/>
  <c r="K261"/>
  <c r="L261" s="1"/>
  <c r="L64"/>
  <c r="K64"/>
  <c r="L63"/>
  <c r="K63"/>
  <c r="L61"/>
  <c r="K61"/>
  <c r="L59"/>
  <c r="K59"/>
  <c r="M63" l="1"/>
  <c r="M64"/>
  <c r="M61"/>
  <c r="M59"/>
  <c r="L38"/>
  <c r="K38"/>
  <c r="L13"/>
  <c r="K13"/>
  <c r="L36"/>
  <c r="K36"/>
  <c r="M36" s="1"/>
  <c r="L62"/>
  <c r="K62"/>
  <c r="L37"/>
  <c r="K37"/>
  <c r="L33"/>
  <c r="K33"/>
  <c r="L58"/>
  <c r="K58"/>
  <c r="L57"/>
  <c r="K57"/>
  <c r="L55"/>
  <c r="K55"/>
  <c r="L53"/>
  <c r="K53"/>
  <c r="M62" l="1"/>
  <c r="M13"/>
  <c r="M58"/>
  <c r="M57"/>
  <c r="M33"/>
  <c r="M37"/>
  <c r="M38"/>
  <c r="M55"/>
  <c r="M53"/>
  <c r="L17" l="1"/>
  <c r="L56"/>
  <c r="K56"/>
  <c r="L52"/>
  <c r="K52"/>
  <c r="L32"/>
  <c r="K32"/>
  <c r="L35"/>
  <c r="K35"/>
  <c r="L34"/>
  <c r="K34"/>
  <c r="L15"/>
  <c r="K15"/>
  <c r="L54"/>
  <c r="K54"/>
  <c r="L51"/>
  <c r="K51"/>
  <c r="L50"/>
  <c r="K50"/>
  <c r="M34" l="1"/>
  <c r="M56"/>
  <c r="M15"/>
  <c r="M35"/>
  <c r="M52"/>
  <c r="M50"/>
  <c r="M32"/>
  <c r="M54"/>
  <c r="M51"/>
  <c r="K275" l="1"/>
  <c r="L275" s="1"/>
  <c r="K17"/>
  <c r="M17" l="1"/>
  <c r="L16"/>
  <c r="K16"/>
  <c r="M16" l="1"/>
  <c r="L11" l="1"/>
  <c r="K11"/>
  <c r="M11" l="1"/>
  <c r="K267" l="1"/>
  <c r="L267" s="1"/>
  <c r="K277" l="1"/>
  <c r="L277" s="1"/>
  <c r="H273" l="1"/>
  <c r="K273" l="1"/>
  <c r="L273" s="1"/>
  <c r="K262"/>
  <c r="L262" s="1"/>
  <c r="K252"/>
  <c r="L252" s="1"/>
  <c r="K268" l="1"/>
  <c r="L268" s="1"/>
  <c r="K269" l="1"/>
  <c r="L269" s="1"/>
  <c r="K266" l="1"/>
  <c r="L266" s="1"/>
  <c r="K245"/>
  <c r="L245" s="1"/>
  <c r="K265"/>
  <c r="L265" s="1"/>
  <c r="K264"/>
  <c r="L264" s="1"/>
  <c r="K263"/>
  <c r="L263" s="1"/>
  <c r="K260"/>
  <c r="L260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K251"/>
  <c r="L251" s="1"/>
  <c r="K250"/>
  <c r="L250" s="1"/>
  <c r="K249"/>
  <c r="L249" s="1"/>
  <c r="K248"/>
  <c r="L248" s="1"/>
  <c r="K247"/>
  <c r="L247" s="1"/>
  <c r="K246"/>
  <c r="L246" s="1"/>
  <c r="K244"/>
  <c r="L244" s="1"/>
  <c r="K243"/>
  <c r="L243" s="1"/>
  <c r="K242"/>
  <c r="L242" s="1"/>
  <c r="F241"/>
  <c r="K241" s="1"/>
  <c r="L241" s="1"/>
  <c r="K240"/>
  <c r="L240" s="1"/>
  <c r="K239"/>
  <c r="L239" s="1"/>
  <c r="K238"/>
  <c r="L238" s="1"/>
  <c r="K237"/>
  <c r="L237" s="1"/>
  <c r="K236"/>
  <c r="L236" s="1"/>
  <c r="F235"/>
  <c r="K235" s="1"/>
  <c r="L235" s="1"/>
  <c r="F234"/>
  <c r="K234" s="1"/>
  <c r="L234" s="1"/>
  <c r="K233"/>
  <c r="L233" s="1"/>
  <c r="F232"/>
  <c r="K232" s="1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6"/>
  <c r="L216" s="1"/>
  <c r="K214"/>
  <c r="L214" s="1"/>
  <c r="K213"/>
  <c r="L213" s="1"/>
  <c r="F212"/>
  <c r="K212" s="1"/>
  <c r="L212" s="1"/>
  <c r="K211"/>
  <c r="L211" s="1"/>
  <c r="K208"/>
  <c r="L208" s="1"/>
  <c r="K207"/>
  <c r="L207" s="1"/>
  <c r="K206"/>
  <c r="L206" s="1"/>
  <c r="K203"/>
  <c r="L203" s="1"/>
  <c r="K202"/>
  <c r="L202" s="1"/>
  <c r="K201"/>
  <c r="L201" s="1"/>
  <c r="K200"/>
  <c r="L200" s="1"/>
  <c r="K199"/>
  <c r="L199" s="1"/>
  <c r="K198"/>
  <c r="L198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6"/>
  <c r="L186" s="1"/>
  <c r="K184"/>
  <c r="L184" s="1"/>
  <c r="K182"/>
  <c r="L182" s="1"/>
  <c r="K180"/>
  <c r="L180" s="1"/>
  <c r="K179"/>
  <c r="L179" s="1"/>
  <c r="K178"/>
  <c r="L178" s="1"/>
  <c r="K176"/>
  <c r="L176" s="1"/>
  <c r="K175"/>
  <c r="L175" s="1"/>
  <c r="K174"/>
  <c r="L174" s="1"/>
  <c r="K173"/>
  <c r="K172"/>
  <c r="L172" s="1"/>
  <c r="K171"/>
  <c r="L171" s="1"/>
  <c r="K169"/>
  <c r="L169" s="1"/>
  <c r="K168"/>
  <c r="L168" s="1"/>
  <c r="K167"/>
  <c r="L167" s="1"/>
  <c r="K166"/>
  <c r="L166" s="1"/>
  <c r="K165"/>
  <c r="L165" s="1"/>
  <c r="F164"/>
  <c r="K164" s="1"/>
  <c r="L164" s="1"/>
  <c r="H163"/>
  <c r="K163" s="1"/>
  <c r="L163" s="1"/>
  <c r="K160"/>
  <c r="L160" s="1"/>
  <c r="K159"/>
  <c r="L159" s="1"/>
  <c r="K158"/>
  <c r="L158" s="1"/>
  <c r="K157"/>
  <c r="L157" s="1"/>
  <c r="K156"/>
  <c r="L156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H129"/>
  <c r="K129" s="1"/>
  <c r="L129" s="1"/>
  <c r="F128"/>
  <c r="K128" s="1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M7"/>
  <c r="D7" i="5"/>
  <c r="K6" i="4"/>
  <c r="K6" i="3"/>
  <c r="L6" i="2"/>
</calcChain>
</file>

<file path=xl/sharedStrings.xml><?xml version="1.0" encoding="utf-8"?>
<sst xmlns="http://schemas.openxmlformats.org/spreadsheetml/2006/main" count="2956" uniqueCount="1133">
  <si>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</si>
  <si>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</si>
  <si>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</si>
  <si>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</si>
  <si>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</si>
  <si>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</si>
  <si>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</si>
  <si>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</si>
  <si>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</si>
  <si>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</si>
  <si>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</si>
  <si>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</si>
  <si>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</si>
  <si>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</si>
  <si>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</si>
  <si>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</si>
  <si>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</si>
  <si>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</si>
  <si>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</si>
  <si>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</si>
  <si>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</si>
  <si>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</si>
  <si>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</si>
  <si>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</si>
  <si>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</si>
  <si>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</si>
  <si>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</si>
  <si>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</si>
  <si>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</si>
  <si>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</si>
  <si>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</si>
  <si>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</si>
  <si>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</si>
  <si>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</si>
  <si>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</si>
  <si>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</si>
  <si>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</si>
  <si>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</si>
  <si>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</si>
  <si>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</si>
  <si>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</si>
  <si>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</si>
  <si>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</si>
  <si>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</si>
  <si>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</si>
  <si>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</si>
  <si>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</si>
  <si>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</si>
  <si>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</si>
  <si>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</si>
  <si>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</si>
  <si>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</si>
  <si>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</si>
  <si>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</si>
  <si>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</si>
  <si>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</si>
  <si>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</si>
  <si>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</si>
  <si>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</si>
  <si>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</si>
  <si>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</si>
  <si>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</si>
  <si>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</si>
  <si>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</si>
  <si>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</si>
  <si>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</si>
  <si>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</si>
  <si>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</si>
  <si>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</si>
  <si>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</si>
  <si>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</si>
  <si>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</si>
  <si>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</si>
  <si>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</si>
  <si>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</si>
  <si>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</si>
  <si>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</si>
  <si>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</si>
  <si>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</si>
  <si>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</si>
  <si>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</si>
  <si>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</si>
  <si>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</si>
  <si>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</si>
  <si>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</si>
  <si>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</si>
  <si>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</si>
  <si>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</si>
  <si>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</si>
  <si>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</si>
  <si>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</si>
  <si>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</si>
  <si>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</si>
  <si>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</si>
  <si>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</si>
  <si>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</si>
  <si>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</si>
  <si>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</si>
  <si>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</si>
  <si>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</si>
  <si>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</si>
  <si>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</si>
  <si>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</si>
  <si>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</si>
  <si>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</si>
  <si>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</si>
  <si>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</si>
  <si>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</si>
  <si>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</si>
  <si>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</si>
  <si>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</si>
  <si>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</si>
  <si>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</si>
  <si>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</si>
  <si>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</si>
  <si>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</si>
  <si>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</si>
  <si>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</si>
  <si>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</si>
  <si>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</si>
  <si>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</si>
  <si>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</si>
  <si>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</si>
  <si>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</si>
  <si>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</si>
  <si>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</si>
  <si>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</si>
  <si>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</si>
  <si>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</si>
  <si>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</si>
  <si>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</si>
  <si>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</si>
  <si>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</si>
  <si>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</si>
  <si>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</si>
  <si>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</si>
  <si>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</si>
  <si>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</si>
  <si>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</si>
  <si>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</si>
  <si>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</si>
  <si>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</si>
  <si>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</si>
  <si>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</si>
  <si>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</si>
  <si>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</si>
  <si>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</si>
  <si>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</si>
  <si>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</si>
  <si>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</si>
  <si>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</si>
  <si>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</si>
  <si>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</si>
  <si>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</si>
  <si>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</si>
  <si>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</si>
  <si>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</si>
  <si>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</si>
  <si>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</si>
  <si>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</si>
  <si>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</si>
  <si>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</si>
  <si>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</si>
  <si>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</si>
  <si>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</si>
  <si>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</si>
  <si>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</si>
  <si>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</si>
  <si>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</si>
  <si>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</si>
  <si>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</si>
  <si>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</si>
  <si>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</si>
  <si>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</si>
  <si>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</si>
  <si>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</si>
  <si>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</si>
  <si>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</si>
  <si>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</si>
  <si>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</si>
  <si>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</si>
  <si>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</si>
  <si>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</si>
  <si>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</si>
  <si>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</si>
  <si>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</si>
  <si>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</si>
  <si>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</si>
  <si>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</si>
  <si>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</si>
  <si>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</si>
  <si>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</si>
  <si>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</si>
  <si>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</si>
  <si>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</si>
  <si>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</si>
  <si>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</si>
  <si>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</si>
  <si>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</si>
  <si>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</si>
  <si>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</si>
  <si>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</si>
  <si>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</si>
  <si>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</si>
  <si>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</si>
  <si>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</si>
  <si>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</si>
  <si>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</si>
  <si>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</si>
  <si>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</si>
  <si>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</si>
  <si>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</si>
  <si>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</si>
  <si>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</si>
  <si>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</si>
  <si>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</si>
  <si>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</si>
  <si>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</si>
  <si>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</si>
  <si>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</si>
  <si>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</si>
  <si>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</si>
  <si>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</si>
  <si>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</si>
  <si>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</si>
  <si>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</si>
  <si>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</si>
  <si>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</si>
  <si>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</si>
  <si>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</si>
  <si>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</si>
  <si>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</si>
  <si>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</si>
  <si>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</si>
  <si>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</si>
  <si>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</si>
  <si>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</si>
  <si>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</si>
  <si>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</si>
  <si>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</si>
  <si>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</si>
  <si>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</si>
  <si>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</si>
  <si>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</si>
  <si>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</si>
  <si>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</si>
  <si>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</si>
  <si>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</si>
  <si>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</si>
  <si>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</si>
  <si>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</si>
  <si>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</si>
  <si>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</si>
  <si>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</si>
  <si>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</si>
  <si>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</si>
  <si>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</si>
  <si>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</si>
  <si>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</si>
  <si>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</si>
  <si>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</si>
  <si>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</si>
  <si>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</si>
  <si>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</si>
  <si>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</si>
  <si>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</si>
  <si>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</si>
  <si>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</si>
  <si>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</si>
  <si>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</si>
  <si>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</si>
  <si>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</si>
  <si>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</si>
  <si>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</si>
  <si>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</si>
  <si>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</si>
  <si>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</si>
  <si>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</si>
  <si>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</si>
  <si>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</si>
  <si>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</si>
  <si>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</si>
  <si>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</si>
  <si>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</si>
  <si>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</si>
  <si>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</si>
  <si>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</si>
  <si>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</si>
  <si>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</si>
  <si>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</si>
  <si>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</si>
  <si>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</si>
  <si>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</si>
  <si>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</si>
  <si>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</si>
  <si>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</si>
  <si>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</si>
  <si>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</si>
  <si>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</si>
  <si>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</si>
  <si>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</si>
  <si>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</si>
  <si>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</si>
  <si>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</si>
  <si>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</si>
  <si>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</si>
  <si>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</si>
  <si>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</si>
  <si>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</si>
  <si>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</si>
  <si>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</si>
  <si>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</si>
  <si>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</si>
  <si>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</si>
  <si>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</si>
  <si>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</si>
  <si>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</si>
  <si>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</si>
  <si>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</si>
  <si>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</si>
  <si>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</si>
  <si>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</si>
  <si>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</si>
  <si>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</si>
  <si>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</si>
  <si>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</si>
  <si>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</si>
  <si>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</si>
  <si>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</si>
  <si>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</si>
  <si>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</si>
  <si>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</si>
  <si>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</si>
  <si>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</si>
  <si>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</si>
  <si>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</si>
  <si>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</si>
  <si>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</si>
  <si>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</si>
  <si>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</si>
  <si>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</si>
  <si>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</si>
  <si>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</si>
  <si>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</si>
  <si>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</si>
  <si>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</si>
  <si>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</si>
  <si>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</si>
  <si>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</si>
  <si>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</si>
  <si>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</si>
  <si>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</si>
  <si>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</si>
  <si>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</si>
  <si>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</si>
  <si>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</si>
  <si>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</si>
  <si>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</si>
  <si>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</si>
  <si>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</si>
  <si>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</si>
  <si>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</si>
  <si>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</si>
  <si>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</si>
  <si>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</si>
  <si>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</si>
  <si>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</si>
  <si>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</si>
  <si>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</si>
  <si>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</si>
  <si>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</si>
  <si>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</si>
  <si>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</si>
  <si>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</si>
  <si>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</si>
  <si>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</si>
  <si>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</si>
  <si>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</si>
  <si>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</si>
  <si>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</si>
  <si>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</si>
  <si>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</si>
  <si>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</si>
  <si>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</si>
  <si>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</si>
  <si>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</si>
  <si>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</si>
  <si>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</si>
  <si>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</si>
  <si>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</si>
  <si>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</si>
  <si>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</si>
  <si>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</si>
  <si>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</si>
  <si>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</si>
  <si>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</si>
  <si>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</si>
  <si>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</si>
  <si>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</si>
  <si>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</si>
  <si>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</si>
  <si>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</si>
  <si>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</si>
  <si>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</si>
  <si>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</si>
  <si>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</si>
  <si>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</si>
  <si>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</si>
  <si>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</si>
  <si>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</si>
  <si>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</si>
  <si>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</si>
  <si>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</si>
  <si>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</si>
  <si>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</si>
  <si>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</si>
  <si>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</si>
  <si>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</si>
  <si>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</si>
  <si>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</si>
  <si>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</si>
  <si>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</si>
  <si>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</si>
  <si>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</si>
  <si>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</si>
  <si>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</si>
  <si>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</si>
  <si>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</si>
  <si>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</si>
  <si>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</si>
  <si>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</si>
  <si>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</si>
  <si>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</si>
  <si>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</si>
  <si>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</si>
  <si>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</si>
  <si>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</si>
  <si>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</si>
  <si>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</si>
  <si>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</si>
  <si>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</si>
  <si>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</si>
  <si>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</si>
  <si>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</si>
  <si>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</si>
  <si>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</si>
  <si>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</si>
  <si>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</si>
  <si>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</si>
  <si>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</si>
  <si>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</si>
  <si>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</si>
  <si>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</si>
  <si>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</si>
  <si>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</si>
  <si>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</si>
  <si>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</si>
  <si>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</si>
  <si>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</si>
  <si>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</si>
  <si>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</si>
  <si>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</si>
  <si>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</si>
  <si>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</si>
  <si>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</si>
  <si>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</si>
  <si>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</si>
  <si>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</si>
  <si>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</si>
  <si>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</si>
  <si>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</si>
  <si>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</si>
  <si>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SEQUENT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</si>
  <si>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</si>
  <si>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</si>
  <si>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</si>
  <si>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</si>
  <si>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</si>
  <si>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</si>
  <si>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</si>
  <si>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</si>
  <si>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SPICEJET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</si>
  <si>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</si>
  <si>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</si>
  <si>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</si>
  <si>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</si>
  <si>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</si>
  <si>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</si>
  <si>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</si>
  <si>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</si>
  <si>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</si>
  <si>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</si>
  <si>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</si>
  <si>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</si>
  <si>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</si>
  <si>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</si>
  <si>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</si>
  <si>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</si>
  <si>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</si>
  <si>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</si>
  <si>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</si>
  <si>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</si>
  <si>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</si>
  <si>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</si>
  <si>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</si>
  <si>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</si>
  <si>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</si>
  <si>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</si>
  <si>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</si>
  <si>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</si>
  <si>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</si>
  <si>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</si>
  <si>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</si>
  <si>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</si>
  <si>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</si>
  <si>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VMART</t>
  </si>
  <si>
    <t>VIPIND</t>
  </si>
  <si>
    <t>VAIBHAVGBL</t>
  </si>
  <si>
    <t>VAKRANGEE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</si>
  <si>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</si>
  <si>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</si>
  <si>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</si>
  <si>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</si>
  <si>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</si>
  <si>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</si>
  <si>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</si>
  <si>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</si>
  <si>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</si>
  <si>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</si>
  <si>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</si>
  <si>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</si>
  <si>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</si>
  <si>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</si>
  <si>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</si>
  <si>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</si>
  <si>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</si>
  <si>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</si>
  <si>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</si>
  <si>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</si>
  <si>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</si>
  <si>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</si>
  <si>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</si>
  <si>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</si>
  <si>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</si>
  <si>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</si>
  <si>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</si>
  <si>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</si>
  <si>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</si>
  <si>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</si>
  <si>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</si>
  <si>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</si>
  <si>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</si>
  <si>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</si>
  <si>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</si>
  <si>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</si>
  <si>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</si>
  <si>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</si>
  <si>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</si>
  <si>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</si>
  <si>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</si>
  <si>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</si>
  <si>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</si>
  <si>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</si>
  <si>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</si>
  <si>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</si>
  <si>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</si>
  <si>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</si>
  <si>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</si>
  <si>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</si>
  <si>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</si>
  <si>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</si>
  <si>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</si>
  <si>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</si>
  <si>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</si>
  <si>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</si>
  <si>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</si>
  <si>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</si>
  <si>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</si>
  <si>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</si>
  <si>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</si>
  <si>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</si>
  <si>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</si>
  <si>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</si>
  <si>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</si>
  <si>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</si>
  <si>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</si>
  <si>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</si>
  <si>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</si>
  <si>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</si>
  <si>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</si>
  <si>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</si>
  <si>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</si>
  <si>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</si>
  <si>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</si>
  <si>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</si>
  <si>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</si>
  <si>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</si>
  <si>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</si>
  <si>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</si>
  <si>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</si>
  <si>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</si>
  <si>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</si>
  <si>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</si>
  <si>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</si>
  <si>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</si>
  <si>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</si>
  <si>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</si>
  <si>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</si>
  <si>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</si>
  <si>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</si>
  <si>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</si>
  <si>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</si>
  <si>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</si>
  <si>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</si>
  <si>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</si>
  <si>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</si>
  <si>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</si>
  <si>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</si>
  <si>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</si>
  <si>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</si>
  <si>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</si>
  <si>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</si>
  <si>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</si>
  <si>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</si>
  <si>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</si>
  <si>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</si>
  <si>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</si>
  <si>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</si>
  <si>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</si>
  <si>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</si>
  <si>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</si>
  <si>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</si>
  <si>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</si>
  <si>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</si>
  <si>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</si>
  <si>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</si>
  <si>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</si>
  <si>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</si>
  <si>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</si>
  <si>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</si>
  <si>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</si>
  <si>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</si>
  <si>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</si>
  <si>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</si>
  <si>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</si>
  <si>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</si>
  <si>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</si>
  <si>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</si>
  <si>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</si>
  <si>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</si>
  <si>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</si>
  <si>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</si>
  <si>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</si>
  <si>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</si>
  <si>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</si>
  <si>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</si>
  <si>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</si>
  <si>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</si>
  <si>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</si>
  <si>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</si>
  <si>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</si>
  <si>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</si>
  <si>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</si>
  <si>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</si>
  <si>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</si>
  <si>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</si>
  <si>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</si>
  <si>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</si>
  <si>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</si>
  <si>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</si>
  <si>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</si>
  <si>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</si>
  <si>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</si>
  <si>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</si>
  <si>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</si>
  <si>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</si>
  <si>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</si>
  <si>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</si>
  <si>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</si>
  <si>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</si>
  <si>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</si>
  <si>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</si>
  <si>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</si>
  <si>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</si>
  <si>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</si>
  <si>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</si>
  <si>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</si>
  <si>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</si>
  <si>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</si>
  <si>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</si>
  <si>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</si>
  <si>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</si>
  <si>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</si>
  <si>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</si>
  <si>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</si>
  <si>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</si>
  <si>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</si>
  <si>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</si>
  <si>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</si>
  <si>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</si>
  <si>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</si>
  <si>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</si>
  <si>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</si>
  <si>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</si>
  <si>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</si>
  <si>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</si>
  <si>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</si>
  <si>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</si>
  <si>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</si>
  <si>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</si>
  <si>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</si>
  <si>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</si>
  <si>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</si>
  <si>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</si>
  <si>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</si>
  <si>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</si>
  <si>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</si>
  <si>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</si>
  <si>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</si>
  <si>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</si>
  <si>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</si>
  <si>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</si>
  <si>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</si>
  <si>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</si>
  <si>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</si>
  <si>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</si>
  <si>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</si>
  <si>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</si>
  <si>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</si>
  <si>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</si>
  <si>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</si>
  <si>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</si>
  <si>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</si>
  <si>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</si>
  <si>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</si>
  <si>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</si>
  <si>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</si>
  <si>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</si>
  <si>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</si>
  <si>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</si>
  <si>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</si>
  <si>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</si>
  <si>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</si>
  <si>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</si>
  <si>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</si>
  <si>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</si>
  <si>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</si>
  <si>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</si>
  <si>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</si>
  <si>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</si>
  <si>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</si>
  <si>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</si>
  <si>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</si>
  <si>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</si>
  <si>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</si>
  <si>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</si>
  <si>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</si>
  <si>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</si>
  <si>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</si>
  <si>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</si>
  <si>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</si>
  <si>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</si>
  <si>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</si>
  <si>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</si>
  <si>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</si>
  <si>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</si>
  <si>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</si>
  <si>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</si>
  <si>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</si>
  <si>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</si>
  <si>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</si>
  <si>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</si>
  <si>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</si>
  <si>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</si>
  <si>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</si>
  <si>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</si>
  <si>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</si>
  <si>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</si>
  <si>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</si>
  <si>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</si>
  <si>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</si>
  <si>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</si>
  <si>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</si>
  <si>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</si>
  <si>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</si>
  <si>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</si>
  <si>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</si>
  <si>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</si>
  <si>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</si>
  <si>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</si>
  <si>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</si>
  <si>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</si>
  <si>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</si>
  <si>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</si>
  <si>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</si>
  <si>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</si>
  <si>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</si>
  <si>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</si>
  <si>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</si>
  <si>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</si>
  <si>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</si>
  <si>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</si>
  <si>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</si>
  <si>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</si>
  <si>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</si>
  <si>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</si>
  <si>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</si>
  <si>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</si>
  <si>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</si>
  <si>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</si>
  <si>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</si>
  <si>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</si>
  <si>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</si>
  <si>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</si>
  <si>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</si>
  <si>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</si>
  <si>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</si>
  <si>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</si>
  <si>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</si>
  <si>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</si>
  <si>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</si>
  <si>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</si>
  <si>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</si>
  <si>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</si>
  <si>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</si>
  <si>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</si>
  <si>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</si>
  <si>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</si>
  <si>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</si>
  <si>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</si>
  <si>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</si>
  <si>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</si>
  <si>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</si>
  <si>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</si>
  <si>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</si>
  <si>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</si>
  <si>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</si>
  <si>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</si>
  <si>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</si>
  <si>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</si>
  <si>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</si>
  <si>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</si>
  <si>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GLS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</si>
  <si>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</si>
  <si>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</si>
  <si>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</si>
  <si>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</si>
  <si>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</si>
  <si>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</si>
  <si>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</si>
  <si>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</si>
  <si>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</si>
  <si>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</si>
  <si>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</si>
  <si>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</si>
  <si>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</si>
  <si>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</si>
  <si>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</si>
  <si>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</si>
  <si>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</si>
  <si>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</si>
  <si>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</si>
  <si>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</si>
  <si>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MULTIPLIER SHARE &amp; STOCK ADVISORS PRIVATE LIMITED</t>
  </si>
  <si>
    <t>2100-2200</t>
  </si>
  <si>
    <t>360-390</t>
  </si>
  <si>
    <t>440-460</t>
  </si>
  <si>
    <t>Sell</t>
  </si>
  <si>
    <t>1610-1640</t>
  </si>
  <si>
    <t>1750-1800</t>
  </si>
  <si>
    <t>2050-2150</t>
  </si>
  <si>
    <t>Part profit of Rs.80/-</t>
  </si>
  <si>
    <t>880-900</t>
  </si>
  <si>
    <t>1900-1930</t>
  </si>
  <si>
    <t>3400-3600</t>
  </si>
  <si>
    <t>HCLTECH OCT FUT</t>
  </si>
  <si>
    <t>2980-3010</t>
  </si>
  <si>
    <t>3300-3500</t>
  </si>
  <si>
    <t>150-160</t>
  </si>
  <si>
    <t>RELIANCE OCT FUT</t>
  </si>
  <si>
    <t>3120-3200</t>
  </si>
  <si>
    <t>VOLTAS OCT FUT</t>
  </si>
  <si>
    <t>GALACTICO</t>
  </si>
  <si>
    <t>GOYALASS</t>
  </si>
  <si>
    <t>4650-4750</t>
  </si>
  <si>
    <t>Profit of Rs 16/-</t>
  </si>
  <si>
    <t>224-230</t>
  </si>
  <si>
    <t>1010-1030</t>
  </si>
  <si>
    <t>880-870</t>
  </si>
  <si>
    <t>SBILIFE OCT FUT</t>
  </si>
  <si>
    <t>1235-1220</t>
  </si>
  <si>
    <t>950-970</t>
  </si>
  <si>
    <t>2460-2500</t>
  </si>
  <si>
    <t>TECHM OCT FUT</t>
  </si>
  <si>
    <t>1030-1050</t>
  </si>
  <si>
    <t>SUNPHARMA OCT FUT</t>
  </si>
  <si>
    <t>970-980</t>
  </si>
  <si>
    <t>Profit of Rs 13/-</t>
  </si>
  <si>
    <t>RITURAHUL MEHTA</t>
  </si>
  <si>
    <t>PRAVEENA BHEEMIDI</t>
  </si>
  <si>
    <t>Retail Research Technical Calls &amp; Fundamental Performance Report for the month of Oct-2022</t>
  </si>
  <si>
    <t>Profit of Rs.7/-</t>
  </si>
  <si>
    <t>Profit of Rs.22.5/-</t>
  </si>
  <si>
    <t>Profit of Rs.5.5/-</t>
  </si>
  <si>
    <t>Profit of Rs.90/-</t>
  </si>
  <si>
    <t>GSPL OCT FUT</t>
  </si>
  <si>
    <t>236-242</t>
  </si>
  <si>
    <t>Profit of Rs.13/-</t>
  </si>
  <si>
    <t>Profit of Rs.12.50/-</t>
  </si>
  <si>
    <t>900-880</t>
  </si>
  <si>
    <t>1245-1230</t>
  </si>
  <si>
    <t>APOLLOHOSP OCT FUT</t>
  </si>
  <si>
    <t>4530-4600</t>
  </si>
  <si>
    <t>YACOOBALI AIYUB MOHAMMED</t>
  </si>
  <si>
    <t>GRAVITON RESEARCH CAPITAL LLP</t>
  </si>
  <si>
    <t>1145-1165</t>
  </si>
  <si>
    <t>1250-1300</t>
  </si>
  <si>
    <t>1795-1815</t>
  </si>
  <si>
    <t>1920-2000</t>
  </si>
  <si>
    <t>Profit of Rs.35/-</t>
  </si>
  <si>
    <t>Profit of Rs.9.5/-</t>
  </si>
  <si>
    <t>Loss of Rs.5/-</t>
  </si>
  <si>
    <t xml:space="preserve">No profit no loss </t>
  </si>
  <si>
    <t>ACC OCT FUT</t>
  </si>
  <si>
    <t>2440-2470</t>
  </si>
  <si>
    <t>HDFCLIFE OCT FUT</t>
  </si>
  <si>
    <t>550-560</t>
  </si>
  <si>
    <t>Profit of Rs.130/-</t>
  </si>
  <si>
    <t>AMBIKCO</t>
  </si>
  <si>
    <t>1360-1450</t>
  </si>
  <si>
    <t>1700-1800</t>
  </si>
  <si>
    <t>1420-1620</t>
  </si>
  <si>
    <t>2000-2300</t>
  </si>
  <si>
    <t>LESHAIND</t>
  </si>
  <si>
    <t>VAL</t>
  </si>
  <si>
    <t>570-590</t>
  </si>
  <si>
    <t>2350-2400</t>
  </si>
  <si>
    <t>Profit of Rs.11/-</t>
  </si>
  <si>
    <t>NIFTY OCT FUT</t>
  </si>
  <si>
    <t>17400-17500</t>
  </si>
  <si>
    <t xml:space="preserve">UPL OCT FUT </t>
  </si>
  <si>
    <t>710-720</t>
  </si>
  <si>
    <t>DHANUKA</t>
  </si>
  <si>
    <t>650-680</t>
  </si>
  <si>
    <t>INFINITI INFRASTEEL LLP</t>
  </si>
  <si>
    <t>VSL</t>
  </si>
  <si>
    <t>Loss of Rs.7</t>
  </si>
  <si>
    <t>Loss of Rs.35/-</t>
  </si>
  <si>
    <t>LUPIN OCT FUT</t>
  </si>
  <si>
    <t>740-750</t>
  </si>
  <si>
    <t>Profit of Rs.49/-</t>
  </si>
  <si>
    <t>2850-2870</t>
  </si>
  <si>
    <t>SIEMENS OCT FUT</t>
  </si>
  <si>
    <t>2390-2395</t>
  </si>
  <si>
    <t>COLPAL OCT FUT</t>
  </si>
  <si>
    <t>1575-1580</t>
  </si>
  <si>
    <t>1620-1640</t>
  </si>
  <si>
    <t>INFY 1460 CE OCT</t>
  </si>
  <si>
    <t>TATACONSUM OCT 780 CE</t>
  </si>
  <si>
    <t>20-23</t>
  </si>
  <si>
    <t>AMARAJABAT OCT 500 CE</t>
  </si>
  <si>
    <t>650-660</t>
  </si>
  <si>
    <t>700-720</t>
  </si>
  <si>
    <t>12.0-13.0</t>
  </si>
  <si>
    <t>18-22.0</t>
  </si>
  <si>
    <t>50-60</t>
  </si>
  <si>
    <t>Loss of Rs.11/-</t>
  </si>
  <si>
    <t>Loss of Rs.110/-</t>
  </si>
  <si>
    <t>Loss of Rs.14/-</t>
  </si>
  <si>
    <t>225-230</t>
  </si>
  <si>
    <t>BHAVISHYA ECOMMERCE PRIVATE LIMITED</t>
  </si>
  <si>
    <t>EUREKAI</t>
  </si>
  <si>
    <t>BABUBHAI SOMABHAI RATHOD</t>
  </si>
  <si>
    <t>GOVIND SAINI</t>
  </si>
  <si>
    <t>NAVODAYENT</t>
  </si>
  <si>
    <t>NNM SECURITIES PVT LTD</t>
  </si>
  <si>
    <t>SKSE SECURITIES LIMITED CORP CM/TM PROP A/C</t>
  </si>
  <si>
    <t>REETECH</t>
  </si>
  <si>
    <t>JIGNESH AMRUTLAL THOBHANI</t>
  </si>
  <si>
    <t>SYMBIOX</t>
  </si>
  <si>
    <t>SPARK FINANCE</t>
  </si>
  <si>
    <t>TOPGAIN FINANCE PRIVATE LIMITED</t>
  </si>
  <si>
    <t>TLL</t>
  </si>
  <si>
    <t>YELLOWSTONE VENTURES LLP</t>
  </si>
  <si>
    <t>MV TRADING CO</t>
  </si>
  <si>
    <t>ATULAUTO</t>
  </si>
  <si>
    <t>Atul Auto Limited</t>
  </si>
  <si>
    <t>JPASSOCIAT</t>
  </si>
  <si>
    <t>Jaiprakash Associates Lim</t>
  </si>
  <si>
    <t>KSHITIJPOL</t>
  </si>
  <si>
    <t>Kshitij Polyline Limited</t>
  </si>
  <si>
    <t>MAKS</t>
  </si>
  <si>
    <t>Maks Energy Sol India Ltd</t>
  </si>
  <si>
    <t>VISHAL BIPINKUMAR DOSHI</t>
  </si>
  <si>
    <t>Profit of Rs.210/-</t>
  </si>
  <si>
    <t>Loss of Rs.65/-</t>
  </si>
  <si>
    <t>137-139</t>
  </si>
  <si>
    <t>Loss of Rs.50/-</t>
  </si>
  <si>
    <t>Loss of Rs.42.5/-</t>
  </si>
  <si>
    <t>ICICIGI OCT 1160 CE</t>
  </si>
  <si>
    <t>27-29</t>
  </si>
  <si>
    <t>40-50</t>
  </si>
  <si>
    <t>INFY 1460 CE 29-SEP</t>
  </si>
  <si>
    <t>30-31</t>
  </si>
  <si>
    <t>55-65</t>
  </si>
  <si>
    <t>NIFTY 17200 CE 13-OCT</t>
  </si>
  <si>
    <t>70-74</t>
  </si>
  <si>
    <t>120-150</t>
  </si>
  <si>
    <t>LUPIN 700 CE OCT</t>
  </si>
  <si>
    <t>15.5-16.5</t>
  </si>
  <si>
    <t>22-26</t>
  </si>
  <si>
    <t>Loss of Rs.5.5</t>
  </si>
  <si>
    <t>550-569</t>
  </si>
  <si>
    <t>7NR</t>
  </si>
  <si>
    <t>ALSTONE</t>
  </si>
  <si>
    <t>VISHAL TILOKCHAND KOTHARI</t>
  </si>
  <si>
    <t>EPBIO</t>
  </si>
  <si>
    <t>KUNTI DEVI LUNAWAT</t>
  </si>
  <si>
    <t>PREETI LUNAWAT</t>
  </si>
  <si>
    <t>SANGITABEN JITENDRAKUMAR JAIN</t>
  </si>
  <si>
    <t>FILATFASH</t>
  </si>
  <si>
    <t>DINESH AGARWAL</t>
  </si>
  <si>
    <t>RITESH KUMAR AGARWAL</t>
  </si>
  <si>
    <t>DINESH SURANA</t>
  </si>
  <si>
    <t>DEEPAK MITTAL</t>
  </si>
  <si>
    <t>NALANDA BUSINESS VENTURES LLP</t>
  </si>
  <si>
    <t>CHIRAG BHANDARI</t>
  </si>
  <si>
    <t>GOUTHAM CHAND KOTHARI HUF</t>
  </si>
  <si>
    <t>GINNI FINANCE PRIVATE LIMITED</t>
  </si>
  <si>
    <t>KISHAN GOPAL MOHTA</t>
  </si>
  <si>
    <t>RAM HEMANT SHROFF</t>
  </si>
  <si>
    <t>AMRUTLAL GORDHANDAS THOBHANI</t>
  </si>
  <si>
    <t>GAYATRI</t>
  </si>
  <si>
    <t>IDBI TRUSTEESHIP SERVICES LTD</t>
  </si>
  <si>
    <t>GCSL</t>
  </si>
  <si>
    <t>ARUN KUMAR GANERIWALA</t>
  </si>
  <si>
    <t>INTELLECT STOCK BROKING LIMITED</t>
  </si>
  <si>
    <t>GLCL</t>
  </si>
  <si>
    <t>ARUN ISHWARLAL PARMAR</t>
  </si>
  <si>
    <t>MANJU KRISHNAKUMAR JAGNANI</t>
  </si>
  <si>
    <t>KCDGROUP</t>
  </si>
  <si>
    <t>ANUPAM NARAIN GUPTA</t>
  </si>
  <si>
    <t>TANGO COMMOSALES LLP</t>
  </si>
  <si>
    <t>MILEFUR</t>
  </si>
  <si>
    <t>DIPAKKUMAR CHIMANLAL SHAH</t>
  </si>
  <si>
    <t>M T CORPORATION</t>
  </si>
  <si>
    <t>MNIL</t>
  </si>
  <si>
    <t>AKASH DAGAR</t>
  </si>
  <si>
    <t>INVESTINO VENTURE LLP .</t>
  </si>
  <si>
    <t>NATHABHAI BHIKHABHAI PATEL HUF</t>
  </si>
  <si>
    <t>SWATI NATHABHAI PATEL</t>
  </si>
  <si>
    <t>OSIAJEE</t>
  </si>
  <si>
    <t>MAYANKAGRAWAL</t>
  </si>
  <si>
    <t>PROFINC</t>
  </si>
  <si>
    <t>GAURAV CHANDRAKANT SHAH</t>
  </si>
  <si>
    <t>REGENCY</t>
  </si>
  <si>
    <t>M.P.SIDANA (HUF)</t>
  </si>
  <si>
    <t>SWAGTAM</t>
  </si>
  <si>
    <t>SEEMA</t>
  </si>
  <si>
    <t>SITA RAM</t>
  </si>
  <si>
    <t>ARYDEEP FINANCIAL CONSULTING PRIVATE LIMITED</t>
  </si>
  <si>
    <t>SW CAPITAL PRIVATE LIMITED</t>
  </si>
  <si>
    <t>SHANTABEN DAYASAKAR DAVE</t>
  </si>
  <si>
    <t>THINKINK</t>
  </si>
  <si>
    <t>PREMILABEN MAHESHKUMAR CHAUHAN</t>
  </si>
  <si>
    <t>TILAK</t>
  </si>
  <si>
    <t>ANKITA VISHAL SHAH</t>
  </si>
  <si>
    <t>PAWAN SHARMA</t>
  </si>
  <si>
    <t>VIJAY SHARMA</t>
  </si>
  <si>
    <t>SUNFLOWER BROKING PRIVATE LIMITED</t>
  </si>
  <si>
    <t>SANJAYKANTILALGANDHI</t>
  </si>
  <si>
    <t>VEERHEALTH</t>
  </si>
  <si>
    <t>SMRUTIBEN SHREYANSBHAI SHAH</t>
  </si>
  <si>
    <t>WAA</t>
  </si>
  <si>
    <t>PARTON TRADERS PRIVATE LIMITED</t>
  </si>
  <si>
    <t>WAGEND</t>
  </si>
  <si>
    <t>SHILPA RAKESHBHAI SHETH</t>
  </si>
  <si>
    <t>ATALREAL</t>
  </si>
  <si>
    <t>Atal Realtech Limited</t>
  </si>
  <si>
    <t>BHAVESH KIRTI MATHURIA</t>
  </si>
  <si>
    <t>HARDWYN</t>
  </si>
  <si>
    <t>Hardwyn India Limited</t>
  </si>
  <si>
    <t>SILVERTOSS SHOPPERS PRIVATE LIMITED</t>
  </si>
  <si>
    <t>IndusInd Bank Ltd.</t>
  </si>
  <si>
    <t>GOLDMAN SACHS INVESTMENT (MAURITIUS) I LTD</t>
  </si>
  <si>
    <t>HI GROWTH CORPORATE SERVICES PVT LTD</t>
  </si>
  <si>
    <t>SHAIBAL GHOSH</t>
  </si>
  <si>
    <t>LATTEYS</t>
  </si>
  <si>
    <t>Latteys Industries Ltd</t>
  </si>
  <si>
    <t>PIYUSH JASHWANTLAL SHAH</t>
  </si>
  <si>
    <t>MIT JIMIT SANGHVI</t>
  </si>
  <si>
    <t>NIRANJANKUMAR NAVRATANMAL JAIN</t>
  </si>
  <si>
    <t>ANCHAL BANSAL</t>
  </si>
  <si>
    <t>LLOYDS</t>
  </si>
  <si>
    <t>Lloyds Luxuries Limited</t>
  </si>
  <si>
    <t>JAIN SANJAY POPATLAL</t>
  </si>
  <si>
    <t>Motilal Oswal Financial S</t>
  </si>
  <si>
    <t>PPFAS MUTUAL FUND</t>
  </si>
  <si>
    <t>NECCLTD</t>
  </si>
  <si>
    <t>North East Carry Corp Ltd</t>
  </si>
  <si>
    <t>RIIL</t>
  </si>
  <si>
    <t>Reliance Indl Infra Ltd</t>
  </si>
  <si>
    <t>OM TRADING</t>
  </si>
  <si>
    <t>SALASAR</t>
  </si>
  <si>
    <t>Salasar Techno Engg. Ltd.</t>
  </si>
  <si>
    <t>TI</t>
  </si>
  <si>
    <t>Tilaknagar Industries Ltd</t>
  </si>
  <si>
    <t>BOFA SECURITIES EUROPE SA</t>
  </si>
  <si>
    <t>BALBIR SINGH NAYYAR</t>
  </si>
  <si>
    <t>ROUTE ONE FUND I LP</t>
  </si>
  <si>
    <t>KHANDSE</t>
  </si>
  <si>
    <t>Khandwala Sec. Ltd</t>
  </si>
  <si>
    <t>SARTHAK CONSULTANTS LLP</t>
  </si>
  <si>
    <t>VINODSINGH NARAYANSINGH RATHORE HUF</t>
  </si>
  <si>
    <t>JOHN HANCOCK FUNDS II INTERNATIONAL VALUE FUND</t>
  </si>
  <si>
    <t>QMSMEDI</t>
  </si>
  <si>
    <t>QMS Medical Allied S Ltd</t>
  </si>
  <si>
    <t>KAMAL KUMAR KABRA</t>
  </si>
  <si>
    <t>VICKY  R.  JHAVERI</t>
  </si>
  <si>
    <t>FIRST OVERSEAS CAPITAL LIMITED</t>
  </si>
  <si>
    <t>ZENITH MULTI TRADING DMCC</t>
  </si>
  <si>
    <t>SUULD</t>
  </si>
  <si>
    <t>Suumaya Industries Ltd</t>
  </si>
  <si>
    <t>CAPGENIUS ADVISORY PRIVATE LIMITED</t>
  </si>
  <si>
    <t>SUZLON-RE</t>
  </si>
  <si>
    <t>Suzlon Energy Ltd</t>
  </si>
  <si>
    <t>BANK OF BARODA</t>
  </si>
  <si>
    <t>EARC TRUST SC 269</t>
  </si>
  <si>
    <t>EARC TRUST SC 241</t>
  </si>
  <si>
    <t>EARC TRUST SC 233  .</t>
  </si>
  <si>
    <t>VSTTILLERS</t>
  </si>
  <si>
    <t>VST Tillers Tractors Ltd</t>
  </si>
  <si>
    <t>FIRST SENTIER INVESTORS ICVC-SI ASIA PACIFIC SUSTAINABILITY FUND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</si>
</sst>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1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410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4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0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20" xfId="0" applyFont="1" applyFill="1" applyBorder="1" applyAlignment="1">
      <alignment horizontal="center" vertical="center"/>
    </xf>
    <xf numFmtId="0" fontId="32" fillId="12" borderId="20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Font="1" applyBorder="1" applyAlignment="1"/>
    <xf numFmtId="0" fontId="1" fillId="0" borderId="0" xfId="0" applyFont="1" applyFill="1" applyBorder="1"/>
    <xf numFmtId="2" fontId="32" fillId="12" borderId="20" xfId="0" applyNumberFormat="1" applyFont="1" applyFill="1" applyBorder="1" applyAlignment="1">
      <alignment horizontal="center" vertical="center"/>
    </xf>
    <xf numFmtId="166" fontId="32" fillId="12" borderId="20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0" xfId="0" applyFont="1" applyFill="1" applyBorder="1" applyAlignment="1">
      <alignment horizontal="center" vertical="center"/>
    </xf>
    <xf numFmtId="2" fontId="32" fillId="14" borderId="20" xfId="0" applyNumberFormat="1" applyFont="1" applyFill="1" applyBorder="1" applyAlignment="1">
      <alignment horizontal="center" vertical="center"/>
    </xf>
    <xf numFmtId="10" fontId="32" fillId="14" borderId="2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7" fillId="13" borderId="0" xfId="0" applyFont="1" applyFill="1" applyBorder="1" applyAlignment="1"/>
    <xf numFmtId="0" fontId="4" fillId="4" borderId="20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0" xfId="0" applyNumberFormat="1" applyFont="1" applyFill="1" applyBorder="1" applyAlignment="1">
      <alignment horizontal="center" vertical="center"/>
    </xf>
    <xf numFmtId="0" fontId="31" fillId="12" borderId="20" xfId="0" applyFont="1" applyFill="1" applyBorder="1"/>
    <xf numFmtId="0" fontId="37" fillId="0" borderId="20" xfId="0" applyFont="1" applyBorder="1"/>
    <xf numFmtId="0" fontId="0" fillId="0" borderId="20" xfId="0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Font="1" applyBorder="1" applyAlignment="1">
      <alignment horizontal="center"/>
    </xf>
    <xf numFmtId="0" fontId="31" fillId="13" borderId="20" xfId="0" applyFont="1" applyFill="1" applyBorder="1" applyAlignment="1">
      <alignment horizontal="center" vertical="center"/>
    </xf>
    <xf numFmtId="0" fontId="31" fillId="13" borderId="20" xfId="0" applyFont="1" applyFill="1" applyBorder="1" applyAlignment="1">
      <alignment horizontal="left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0" fontId="32" fillId="11" borderId="20" xfId="0" applyFont="1" applyFill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/>
    </xf>
    <xf numFmtId="2" fontId="32" fillId="11" borderId="20" xfId="0" applyNumberFormat="1" applyFont="1" applyFill="1" applyBorder="1" applyAlignment="1">
      <alignment horizontal="center" vertical="center"/>
    </xf>
    <xf numFmtId="166" fontId="32" fillId="11" borderId="20" xfId="0" applyNumberFormat="1" applyFont="1" applyFill="1" applyBorder="1" applyAlignment="1">
      <alignment horizontal="center" vertical="center"/>
    </xf>
    <xf numFmtId="1" fontId="31" fillId="12" borderId="22" xfId="0" applyNumberFormat="1" applyFont="1" applyFill="1" applyBorder="1" applyAlignment="1">
      <alignment horizontal="center" vertical="center"/>
    </xf>
    <xf numFmtId="165" fontId="31" fillId="12" borderId="22" xfId="0" applyNumberFormat="1" applyFont="1" applyFill="1" applyBorder="1" applyAlignment="1">
      <alignment horizontal="center" vertical="center"/>
    </xf>
    <xf numFmtId="16" fontId="31" fillId="12" borderId="22" xfId="0" applyNumberFormat="1" applyFont="1" applyFill="1" applyBorder="1" applyAlignment="1">
      <alignment horizontal="center" vertical="center"/>
    </xf>
    <xf numFmtId="0" fontId="31" fillId="12" borderId="22" xfId="0" applyFont="1" applyFill="1" applyBorder="1" applyAlignment="1">
      <alignment horizontal="left"/>
    </xf>
    <xf numFmtId="0" fontId="31" fillId="12" borderId="22" xfId="0" applyFont="1" applyFill="1" applyBorder="1" applyAlignment="1">
      <alignment horizontal="center" vertical="center"/>
    </xf>
    <xf numFmtId="0" fontId="32" fillId="14" borderId="22" xfId="0" applyFont="1" applyFill="1" applyBorder="1" applyAlignment="1">
      <alignment horizontal="center" vertical="center"/>
    </xf>
    <xf numFmtId="2" fontId="32" fillId="14" borderId="22" xfId="0" applyNumberFormat="1" applyFont="1" applyFill="1" applyBorder="1" applyAlignment="1">
      <alignment horizontal="center" vertical="center"/>
    </xf>
    <xf numFmtId="10" fontId="32" fillId="14" borderId="22" xfId="0" applyNumberFormat="1" applyFont="1" applyFill="1" applyBorder="1" applyAlignment="1">
      <alignment horizontal="center" vertical="center" wrapText="1"/>
    </xf>
    <xf numFmtId="16" fontId="32" fillId="14" borderId="22" xfId="0" applyNumberFormat="1" applyFont="1" applyFill="1" applyBorder="1" applyAlignment="1">
      <alignment horizontal="center" vertical="center"/>
    </xf>
    <xf numFmtId="0" fontId="1" fillId="12" borderId="23" xfId="0" applyFont="1" applyFill="1" applyBorder="1"/>
    <xf numFmtId="0" fontId="1" fillId="12" borderId="22" xfId="0" applyFont="1" applyFill="1" applyBorder="1"/>
    <xf numFmtId="0" fontId="0" fillId="13" borderId="22" xfId="0" applyFont="1" applyFill="1" applyBorder="1" applyAlignment="1"/>
    <xf numFmtId="15" fontId="31" fillId="12" borderId="22" xfId="0" applyNumberFormat="1" applyFont="1" applyFill="1" applyBorder="1" applyAlignment="1">
      <alignment horizontal="center" vertical="center"/>
    </xf>
    <xf numFmtId="0" fontId="32" fillId="12" borderId="22" xfId="0" applyFont="1" applyFill="1" applyBorder="1"/>
    <xf numFmtId="43" fontId="31" fillId="12" borderId="22" xfId="0" applyNumberFormat="1" applyFont="1" applyFill="1" applyBorder="1" applyAlignment="1">
      <alignment horizontal="center" vertical="top"/>
    </xf>
    <xf numFmtId="0" fontId="31" fillId="12" borderId="22" xfId="0" applyFont="1" applyFill="1" applyBorder="1" applyAlignment="1">
      <alignment horizontal="center" vertical="top"/>
    </xf>
    <xf numFmtId="0" fontId="1" fillId="18" borderId="22" xfId="0" applyFont="1" applyFill="1" applyBorder="1"/>
    <xf numFmtId="0" fontId="0" fillId="19" borderId="22" xfId="0" applyFont="1" applyFill="1" applyBorder="1" applyAlignment="1"/>
    <xf numFmtId="0" fontId="0" fillId="0" borderId="20" xfId="0" applyBorder="1" applyAlignment="1">
      <alignment horizontal="center"/>
    </xf>
    <xf numFmtId="0" fontId="0" fillId="0" borderId="20" xfId="0" applyBorder="1" applyAlignment="1"/>
    <xf numFmtId="0" fontId="0" fillId="13" borderId="20" xfId="0" applyFont="1" applyFill="1" applyBorder="1" applyAlignment="1"/>
    <xf numFmtId="165" fontId="40" fillId="12" borderId="20" xfId="0" applyNumberFormat="1" applyFont="1" applyFill="1" applyBorder="1" applyAlignment="1">
      <alignment horizontal="center" vertical="center"/>
    </xf>
    <xf numFmtId="0" fontId="40" fillId="12" borderId="20" xfId="0" applyFont="1" applyFill="1" applyBorder="1"/>
    <xf numFmtId="0" fontId="40" fillId="12" borderId="20" xfId="0" applyFont="1" applyFill="1" applyBorder="1" applyAlignment="1">
      <alignment horizontal="center" vertical="center"/>
    </xf>
    <xf numFmtId="0" fontId="31" fillId="12" borderId="22" xfId="0" applyFont="1" applyFill="1" applyBorder="1" applyAlignment="1">
      <alignment horizontal="center" vertical="center"/>
    </xf>
    <xf numFmtId="165" fontId="31" fillId="12" borderId="22" xfId="0" applyNumberFormat="1" applyFont="1" applyFill="1" applyBorder="1" applyAlignment="1">
      <alignment horizontal="center" vertical="center"/>
    </xf>
    <xf numFmtId="0" fontId="1" fillId="18" borderId="0" xfId="0" applyFont="1" applyFill="1" applyBorder="1"/>
    <xf numFmtId="0" fontId="0" fillId="19" borderId="0" xfId="0" applyFont="1" applyFill="1" applyAlignment="1"/>
    <xf numFmtId="0" fontId="31" fillId="17" borderId="20" xfId="0" applyFont="1" applyFill="1" applyBorder="1" applyAlignment="1">
      <alignment horizontal="center" vertical="center"/>
    </xf>
    <xf numFmtId="0" fontId="32" fillId="17" borderId="20" xfId="0" applyFont="1" applyFill="1" applyBorder="1" applyAlignment="1">
      <alignment horizontal="center" vertical="center"/>
    </xf>
    <xf numFmtId="0" fontId="32" fillId="14" borderId="22" xfId="0" applyFont="1" applyFill="1" applyBorder="1" applyAlignment="1">
      <alignment horizontal="center" vertical="center"/>
    </xf>
    <xf numFmtId="0" fontId="32" fillId="21" borderId="20" xfId="0" applyFont="1" applyFill="1" applyBorder="1" applyAlignment="1">
      <alignment horizontal="center" vertical="center"/>
    </xf>
    <xf numFmtId="2" fontId="32" fillId="21" borderId="20" xfId="0" applyNumberFormat="1" applyFont="1" applyFill="1" applyBorder="1" applyAlignment="1">
      <alignment horizontal="center" vertical="center"/>
    </xf>
    <xf numFmtId="10" fontId="32" fillId="21" borderId="20" xfId="0" applyNumberFormat="1" applyFont="1" applyFill="1" applyBorder="1" applyAlignment="1">
      <alignment horizontal="center" vertical="center" wrapText="1"/>
    </xf>
    <xf numFmtId="16" fontId="32" fillId="21" borderId="20" xfId="0" applyNumberFormat="1" applyFont="1" applyFill="1" applyBorder="1" applyAlignment="1">
      <alignment horizontal="center" vertical="center"/>
    </xf>
    <xf numFmtId="0" fontId="31" fillId="20" borderId="22" xfId="0" applyFont="1" applyFill="1" applyBorder="1" applyAlignment="1">
      <alignment horizontal="center" vertical="center"/>
    </xf>
    <xf numFmtId="15" fontId="31" fillId="20" borderId="22" xfId="0" applyNumberFormat="1" applyFont="1" applyFill="1" applyBorder="1" applyAlignment="1">
      <alignment horizontal="center" vertical="center"/>
    </xf>
    <xf numFmtId="0" fontId="32" fillId="20" borderId="22" xfId="0" applyFont="1" applyFill="1" applyBorder="1"/>
    <xf numFmtId="43" fontId="31" fillId="20" borderId="22" xfId="0" applyNumberFormat="1" applyFont="1" applyFill="1" applyBorder="1" applyAlignment="1">
      <alignment horizontal="center" vertical="top"/>
    </xf>
    <xf numFmtId="0" fontId="31" fillId="20" borderId="22" xfId="0" applyFont="1" applyFill="1" applyBorder="1" applyAlignment="1">
      <alignment horizontal="center" vertical="top"/>
    </xf>
    <xf numFmtId="0" fontId="31" fillId="0" borderId="20" xfId="0" applyFont="1" applyFill="1" applyBorder="1" applyAlignment="1">
      <alignment horizontal="center" vertical="center"/>
    </xf>
    <xf numFmtId="165" fontId="31" fillId="0" borderId="20" xfId="0" applyNumberFormat="1" applyFont="1" applyFill="1" applyBorder="1" applyAlignment="1">
      <alignment horizontal="center" vertical="center"/>
    </xf>
    <xf numFmtId="0" fontId="32" fillId="0" borderId="20" xfId="0" applyFont="1" applyFill="1" applyBorder="1" applyAlignment="1">
      <alignment horizontal="center" vertical="center"/>
    </xf>
    <xf numFmtId="2" fontId="32" fillId="0" borderId="20" xfId="0" applyNumberFormat="1" applyFont="1" applyFill="1" applyBorder="1" applyAlignment="1">
      <alignment horizontal="center" vertical="center"/>
    </xf>
    <xf numFmtId="166" fontId="32" fillId="0" borderId="20" xfId="0" applyNumberFormat="1" applyFont="1" applyFill="1" applyBorder="1" applyAlignment="1">
      <alignment horizontal="center" vertical="center"/>
    </xf>
    <xf numFmtId="165" fontId="31" fillId="17" borderId="20" xfId="0" applyNumberFormat="1" applyFont="1" applyFill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1" fontId="31" fillId="20" borderId="22" xfId="0" applyNumberFormat="1" applyFont="1" applyFill="1" applyBorder="1" applyAlignment="1">
      <alignment horizontal="center" vertical="center"/>
    </xf>
    <xf numFmtId="165" fontId="31" fillId="22" borderId="22" xfId="0" applyNumberFormat="1" applyFont="1" applyFill="1" applyBorder="1" applyAlignment="1">
      <alignment horizontal="center" vertical="center"/>
    </xf>
    <xf numFmtId="165" fontId="31" fillId="0" borderId="22" xfId="0" applyNumberFormat="1" applyFont="1" applyFill="1" applyBorder="1" applyAlignment="1">
      <alignment horizontal="center" vertical="center"/>
    </xf>
    <xf numFmtId="165" fontId="31" fillId="0" borderId="22" xfId="0" applyNumberFormat="1" applyFont="1" applyFill="1" applyBorder="1" applyAlignment="1">
      <alignment horizontal="center" vertical="center"/>
    </xf>
    <xf numFmtId="0" fontId="31" fillId="0" borderId="20" xfId="0" applyFont="1" applyFill="1" applyBorder="1"/>
    <xf numFmtId="0" fontId="31" fillId="17" borderId="20" xfId="0" applyFont="1" applyFill="1" applyBorder="1"/>
    <xf numFmtId="165" fontId="31" fillId="0" borderId="22" xfId="0" applyNumberFormat="1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1" fillId="2" borderId="21" xfId="0" applyFont="1" applyFill="1" applyBorder="1"/>
    <xf numFmtId="0" fontId="4" fillId="4" borderId="20" xfId="0" applyFont="1" applyFill="1" applyBorder="1" applyAlignment="1">
      <alignment horizontal="center" vertical="center" wrapText="1"/>
    </xf>
    <xf numFmtId="1" fontId="31" fillId="11" borderId="22" xfId="0" applyNumberFormat="1" applyFont="1" applyFill="1" applyBorder="1" applyAlignment="1">
      <alignment horizontal="center" vertical="center"/>
    </xf>
    <xf numFmtId="165" fontId="31" fillId="17" borderId="22" xfId="0" applyNumberFormat="1" applyFont="1" applyFill="1" applyBorder="1" applyAlignment="1">
      <alignment horizontal="center" vertical="center"/>
    </xf>
    <xf numFmtId="15" fontId="31" fillId="11" borderId="22" xfId="0" applyNumberFormat="1" applyFont="1" applyFill="1" applyBorder="1" applyAlignment="1">
      <alignment horizontal="center" vertical="center"/>
    </xf>
    <xf numFmtId="0" fontId="32" fillId="11" borderId="22" xfId="0" applyFont="1" applyFill="1" applyBorder="1"/>
    <xf numFmtId="43" fontId="31" fillId="11" borderId="22" xfId="0" applyNumberFormat="1" applyFont="1" applyFill="1" applyBorder="1" applyAlignment="1">
      <alignment horizontal="center" vertical="top"/>
    </xf>
    <xf numFmtId="0" fontId="31" fillId="11" borderId="22" xfId="0" applyFont="1" applyFill="1" applyBorder="1" applyAlignment="1">
      <alignment horizontal="center" vertical="center"/>
    </xf>
    <xf numFmtId="0" fontId="31" fillId="11" borderId="22" xfId="0" applyFont="1" applyFill="1" applyBorder="1" applyAlignment="1">
      <alignment horizontal="center" vertical="top"/>
    </xf>
    <xf numFmtId="2" fontId="32" fillId="6" borderId="20" xfId="0" applyNumberFormat="1" applyFont="1" applyFill="1" applyBorder="1" applyAlignment="1">
      <alignment horizontal="center" vertical="center"/>
    </xf>
    <xf numFmtId="10" fontId="32" fillId="6" borderId="20" xfId="0" applyNumberFormat="1" applyFont="1" applyFill="1" applyBorder="1" applyAlignment="1">
      <alignment horizontal="center" vertical="center" wrapText="1"/>
    </xf>
    <xf numFmtId="16" fontId="32" fillId="6" borderId="20" xfId="0" applyNumberFormat="1" applyFont="1" applyFill="1" applyBorder="1" applyAlignment="1">
      <alignment horizontal="center" vertical="center"/>
    </xf>
    <xf numFmtId="165" fontId="31" fillId="11" borderId="22" xfId="0" applyNumberFormat="1" applyFont="1" applyFill="1" applyBorder="1" applyAlignment="1">
      <alignment horizontal="center" vertical="center"/>
    </xf>
    <xf numFmtId="16" fontId="31" fillId="11" borderId="22" xfId="0" applyNumberFormat="1" applyFont="1" applyFill="1" applyBorder="1" applyAlignment="1">
      <alignment horizontal="center" vertical="center"/>
    </xf>
    <xf numFmtId="0" fontId="31" fillId="11" borderId="22" xfId="0" applyFont="1" applyFill="1" applyBorder="1" applyAlignment="1">
      <alignment horizontal="left"/>
    </xf>
    <xf numFmtId="0" fontId="31" fillId="23" borderId="20" xfId="0" applyFont="1" applyFill="1" applyBorder="1" applyAlignment="1">
      <alignment horizontal="center" vertical="center"/>
    </xf>
    <xf numFmtId="165" fontId="31" fillId="23" borderId="20" xfId="0" applyNumberFormat="1" applyFont="1" applyFill="1" applyBorder="1" applyAlignment="1">
      <alignment horizontal="center" vertical="center"/>
    </xf>
    <xf numFmtId="0" fontId="31" fillId="23" borderId="20" xfId="0" applyFont="1" applyFill="1" applyBorder="1"/>
    <xf numFmtId="0" fontId="32" fillId="23" borderId="20" xfId="0" applyFont="1" applyFill="1" applyBorder="1" applyAlignment="1">
      <alignment horizontal="center" vertical="center"/>
    </xf>
    <xf numFmtId="0" fontId="32" fillId="24" borderId="20" xfId="0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  <xf numFmtId="2" fontId="32" fillId="25" borderId="20" xfId="0" applyNumberFormat="1" applyFont="1" applyFill="1" applyBorder="1" applyAlignment="1">
      <alignment horizontal="center" vertical="center"/>
    </xf>
    <xf numFmtId="166" fontId="32" fillId="25" borderId="20" xfId="0" applyNumberFormat="1" applyFont="1" applyFill="1" applyBorder="1" applyAlignment="1">
      <alignment horizontal="center" vertical="center"/>
    </xf>
    <xf numFmtId="165" fontId="31" fillId="25" borderId="20" xfId="0" applyNumberFormat="1" applyFont="1" applyFill="1" applyBorder="1" applyAlignment="1">
      <alignment horizontal="center" vertical="center"/>
    </xf>
    <xf numFmtId="0" fontId="31" fillId="26" borderId="20" xfId="0" applyFont="1" applyFill="1" applyBorder="1" applyAlignment="1">
      <alignment horizontal="center" vertical="center"/>
    </xf>
    <xf numFmtId="165" fontId="31" fillId="26" borderId="20" xfId="0" applyNumberFormat="1" applyFont="1" applyFill="1" applyBorder="1" applyAlignment="1">
      <alignment horizontal="center" vertical="center"/>
    </xf>
    <xf numFmtId="0" fontId="31" fillId="26" borderId="20" xfId="0" applyFont="1" applyFill="1" applyBorder="1"/>
    <xf numFmtId="0" fontId="32" fillId="26" borderId="20" xfId="0" applyFont="1" applyFill="1" applyBorder="1" applyAlignment="1">
      <alignment horizontal="center" vertical="center"/>
    </xf>
    <xf numFmtId="0" fontId="32" fillId="27" borderId="20" xfId="0" applyFont="1" applyFill="1" applyBorder="1" applyAlignment="1">
      <alignment horizontal="center" vertical="center"/>
    </xf>
    <xf numFmtId="2" fontId="32" fillId="27" borderId="20" xfId="0" applyNumberFormat="1" applyFont="1" applyFill="1" applyBorder="1" applyAlignment="1">
      <alignment horizontal="center" vertical="center"/>
    </xf>
    <xf numFmtId="166" fontId="32" fillId="27" borderId="20" xfId="0" applyNumberFormat="1" applyFont="1" applyFill="1" applyBorder="1" applyAlignment="1">
      <alignment horizontal="center" vertical="center"/>
    </xf>
    <xf numFmtId="0" fontId="32" fillId="28" borderId="20" xfId="0" applyFont="1" applyFill="1" applyBorder="1" applyAlignment="1">
      <alignment horizontal="center" vertical="center"/>
    </xf>
    <xf numFmtId="165" fontId="31" fillId="27" borderId="20" xfId="0" applyNumberFormat="1" applyFont="1" applyFill="1" applyBorder="1" applyAlignment="1">
      <alignment horizontal="center" vertical="center"/>
    </xf>
    <xf numFmtId="1" fontId="31" fillId="25" borderId="22" xfId="0" applyNumberFormat="1" applyFont="1" applyFill="1" applyBorder="1" applyAlignment="1">
      <alignment horizontal="center" vertical="center"/>
    </xf>
    <xf numFmtId="165" fontId="31" fillId="23" borderId="22" xfId="0" applyNumberFormat="1" applyFont="1" applyFill="1" applyBorder="1" applyAlignment="1">
      <alignment horizontal="center" vertical="center"/>
    </xf>
    <xf numFmtId="15" fontId="31" fillId="25" borderId="22" xfId="0" applyNumberFormat="1" applyFont="1" applyFill="1" applyBorder="1" applyAlignment="1">
      <alignment horizontal="center" vertical="center"/>
    </xf>
    <xf numFmtId="0" fontId="32" fillId="25" borderId="22" xfId="0" applyFont="1" applyFill="1" applyBorder="1"/>
    <xf numFmtId="43" fontId="31" fillId="25" borderId="22" xfId="0" applyNumberFormat="1" applyFont="1" applyFill="1" applyBorder="1" applyAlignment="1">
      <alignment horizontal="center" vertical="top"/>
    </xf>
    <xf numFmtId="0" fontId="31" fillId="25" borderId="22" xfId="0" applyFont="1" applyFill="1" applyBorder="1" applyAlignment="1">
      <alignment horizontal="center" vertical="center"/>
    </xf>
    <xf numFmtId="0" fontId="31" fillId="25" borderId="22" xfId="0" applyFont="1" applyFill="1" applyBorder="1" applyAlignment="1">
      <alignment horizontal="center" vertical="top"/>
    </xf>
    <xf numFmtId="2" fontId="32" fillId="24" borderId="20" xfId="0" applyNumberFormat="1" applyFont="1" applyFill="1" applyBorder="1" applyAlignment="1">
      <alignment horizontal="center" vertical="center"/>
    </xf>
    <xf numFmtId="10" fontId="32" fillId="24" borderId="20" xfId="0" applyNumberFormat="1" applyFont="1" applyFill="1" applyBorder="1" applyAlignment="1">
      <alignment horizontal="center" vertical="center" wrapText="1"/>
    </xf>
    <xf numFmtId="16" fontId="32" fillId="24" borderId="20" xfId="0" applyNumberFormat="1" applyFont="1" applyFill="1" applyBorder="1" applyAlignment="1">
      <alignment horizontal="center" vertical="center"/>
    </xf>
    <xf numFmtId="165" fontId="31" fillId="25" borderId="22" xfId="0" applyNumberFormat="1" applyFont="1" applyFill="1" applyBorder="1" applyAlignment="1">
      <alignment horizontal="center" vertical="center"/>
    </xf>
    <xf numFmtId="16" fontId="31" fillId="25" borderId="22" xfId="0" applyNumberFormat="1" applyFont="1" applyFill="1" applyBorder="1" applyAlignment="1">
      <alignment horizontal="center" vertical="center"/>
    </xf>
    <xf numFmtId="0" fontId="31" fillId="25" borderId="22" xfId="0" applyFont="1" applyFill="1" applyBorder="1" applyAlignment="1">
      <alignment horizontal="left"/>
    </xf>
    <xf numFmtId="0" fontId="39" fillId="17" borderId="20" xfId="0" applyFont="1" applyFill="1" applyBorder="1" applyAlignment="1"/>
    <xf numFmtId="0" fontId="32" fillId="17" borderId="20" xfId="0" applyNumberFormat="1" applyFont="1" applyFill="1" applyBorder="1" applyAlignment="1">
      <alignment horizontal="center" vertical="center"/>
    </xf>
    <xf numFmtId="0" fontId="39" fillId="23" borderId="20" xfId="0" applyFont="1" applyFill="1" applyBorder="1" applyAlignment="1"/>
    <xf numFmtId="0" fontId="32" fillId="23" borderId="20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214</xdr:row>
      <xdr:rowOff>0</xdr:rowOff>
    </xdr:from>
    <xdr:to>
      <xdr:col>11</xdr:col>
      <xdr:colOff>123825</xdr:colOff>
      <xdr:row>228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2" sqref="C22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44846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70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70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71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70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70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D21" sqref="D21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73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44846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00" t="s">
        <v>16</v>
      </c>
      <c r="B9" s="402" t="s">
        <v>17</v>
      </c>
      <c r="C9" s="402" t="s">
        <v>18</v>
      </c>
      <c r="D9" s="402" t="s">
        <v>19</v>
      </c>
      <c r="E9" s="23" t="s">
        <v>20</v>
      </c>
      <c r="F9" s="23" t="s">
        <v>21</v>
      </c>
      <c r="G9" s="397" t="s">
        <v>22</v>
      </c>
      <c r="H9" s="398"/>
      <c r="I9" s="399"/>
      <c r="J9" s="397" t="s">
        <v>23</v>
      </c>
      <c r="K9" s="398"/>
      <c r="L9" s="399"/>
      <c r="M9" s="23"/>
      <c r="N9" s="24"/>
      <c r="O9" s="24"/>
      <c r="P9" s="24"/>
    </row>
    <row r="10" spans="1:16" ht="59.25" customHeight="1">
      <c r="A10" s="401"/>
      <c r="B10" s="403"/>
      <c r="C10" s="403"/>
      <c r="D10" s="403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44861</v>
      </c>
      <c r="E11" s="32">
        <v>16978.2</v>
      </c>
      <c r="F11" s="32">
        <v>17056.066666666666</v>
      </c>
      <c r="G11" s="33">
        <v>16873.133333333331</v>
      </c>
      <c r="H11" s="33">
        <v>16768.066666666666</v>
      </c>
      <c r="I11" s="33">
        <v>16585.133333333331</v>
      </c>
      <c r="J11" s="33">
        <v>17161.133333333331</v>
      </c>
      <c r="K11" s="33">
        <v>17344.066666666666</v>
      </c>
      <c r="L11" s="33">
        <v>17449.133333333331</v>
      </c>
      <c r="M11" s="34">
        <v>17239</v>
      </c>
      <c r="N11" s="34">
        <v>16951</v>
      </c>
      <c r="O11" s="35">
        <v>15036800</v>
      </c>
      <c r="P11" s="36">
        <v>2.5629132974786934E-2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44861</v>
      </c>
      <c r="E12" s="37">
        <v>38810.15</v>
      </c>
      <c r="F12" s="37">
        <v>38938.383333333339</v>
      </c>
      <c r="G12" s="38">
        <v>38605.06666666668</v>
      </c>
      <c r="H12" s="38">
        <v>38399.983333333344</v>
      </c>
      <c r="I12" s="38">
        <v>38066.666666666686</v>
      </c>
      <c r="J12" s="38">
        <v>39143.466666666674</v>
      </c>
      <c r="K12" s="38">
        <v>39476.78333333334</v>
      </c>
      <c r="L12" s="38">
        <v>39681.866666666669</v>
      </c>
      <c r="M12" s="28">
        <v>39271.699999999997</v>
      </c>
      <c r="N12" s="28">
        <v>38733.300000000003</v>
      </c>
      <c r="O12" s="39">
        <v>2138400</v>
      </c>
      <c r="P12" s="40">
        <v>-2.9114311982837881E-2</v>
      </c>
    </row>
    <row r="13" spans="1:16" ht="12.75" customHeight="1">
      <c r="A13" s="28">
        <v>3</v>
      </c>
      <c r="B13" s="29" t="s">
        <v>35</v>
      </c>
      <c r="C13" s="30" t="s">
        <v>789</v>
      </c>
      <c r="D13" s="31">
        <v>44859</v>
      </c>
      <c r="E13" s="37">
        <v>17519.349999999999</v>
      </c>
      <c r="F13" s="37">
        <v>17566.849999999999</v>
      </c>
      <c r="G13" s="38">
        <v>17412.649999999998</v>
      </c>
      <c r="H13" s="38">
        <v>17305.95</v>
      </c>
      <c r="I13" s="38">
        <v>17151.75</v>
      </c>
      <c r="J13" s="38">
        <v>17673.549999999996</v>
      </c>
      <c r="K13" s="38">
        <v>17827.749999999993</v>
      </c>
      <c r="L13" s="38">
        <v>17934.449999999993</v>
      </c>
      <c r="M13" s="28">
        <v>17721.05</v>
      </c>
      <c r="N13" s="28">
        <v>17460.150000000001</v>
      </c>
      <c r="O13" s="39">
        <v>9520</v>
      </c>
      <c r="P13" s="40">
        <v>0.37572254335260113</v>
      </c>
    </row>
    <row r="14" spans="1:16" ht="12.75" customHeight="1">
      <c r="A14" s="28">
        <v>4</v>
      </c>
      <c r="B14" s="29" t="s">
        <v>35</v>
      </c>
      <c r="C14" s="30" t="s">
        <v>818</v>
      </c>
      <c r="D14" s="31">
        <v>44859</v>
      </c>
      <c r="E14" s="37">
        <v>7300</v>
      </c>
      <c r="F14" s="37">
        <v>7258.3499999999995</v>
      </c>
      <c r="G14" s="38">
        <v>7161.6999999999989</v>
      </c>
      <c r="H14" s="38">
        <v>7023.4</v>
      </c>
      <c r="I14" s="38">
        <v>6926.7499999999991</v>
      </c>
      <c r="J14" s="38">
        <v>7396.6499999999987</v>
      </c>
      <c r="K14" s="38">
        <v>7493.2999999999984</v>
      </c>
      <c r="L14" s="38">
        <v>7631.5999999999985</v>
      </c>
      <c r="M14" s="28">
        <v>7355</v>
      </c>
      <c r="N14" s="28">
        <v>7120.05</v>
      </c>
      <c r="O14" s="39">
        <v>375</v>
      </c>
      <c r="P14" s="40">
        <v>-0.2857142857142857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44861</v>
      </c>
      <c r="E15" s="37">
        <v>760.4</v>
      </c>
      <c r="F15" s="37">
        <v>763.58333333333337</v>
      </c>
      <c r="G15" s="38">
        <v>755.41666666666674</v>
      </c>
      <c r="H15" s="38">
        <v>750.43333333333339</v>
      </c>
      <c r="I15" s="38">
        <v>742.26666666666677</v>
      </c>
      <c r="J15" s="38">
        <v>768.56666666666672</v>
      </c>
      <c r="K15" s="38">
        <v>776.73333333333346</v>
      </c>
      <c r="L15" s="38">
        <v>781.7166666666667</v>
      </c>
      <c r="M15" s="28">
        <v>771.75</v>
      </c>
      <c r="N15" s="28">
        <v>758.6</v>
      </c>
      <c r="O15" s="39">
        <v>4112300</v>
      </c>
      <c r="P15" s="40">
        <v>-3.296250515039143E-3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44861</v>
      </c>
      <c r="E16" s="37">
        <v>3200.1</v>
      </c>
      <c r="F16" s="37">
        <v>3228.5333333333333</v>
      </c>
      <c r="G16" s="38">
        <v>3161.5666666666666</v>
      </c>
      <c r="H16" s="38">
        <v>3123.0333333333333</v>
      </c>
      <c r="I16" s="38">
        <v>3056.0666666666666</v>
      </c>
      <c r="J16" s="38">
        <v>3267.0666666666666</v>
      </c>
      <c r="K16" s="38">
        <v>3334.0333333333328</v>
      </c>
      <c r="L16" s="38">
        <v>3372.5666666666666</v>
      </c>
      <c r="M16" s="28">
        <v>3295.5</v>
      </c>
      <c r="N16" s="28">
        <v>3190</v>
      </c>
      <c r="O16" s="39">
        <v>1192500</v>
      </c>
      <c r="P16" s="40">
        <v>-1.6494845360824743E-2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44861</v>
      </c>
      <c r="E17" s="37">
        <v>18555.8</v>
      </c>
      <c r="F17" s="37">
        <v>18628.600000000002</v>
      </c>
      <c r="G17" s="38">
        <v>18352.750000000004</v>
      </c>
      <c r="H17" s="38">
        <v>18149.7</v>
      </c>
      <c r="I17" s="38">
        <v>17873.850000000002</v>
      </c>
      <c r="J17" s="38">
        <v>18831.650000000005</v>
      </c>
      <c r="K17" s="38">
        <v>19107.500000000004</v>
      </c>
      <c r="L17" s="38">
        <v>19310.550000000007</v>
      </c>
      <c r="M17" s="28">
        <v>18904.45</v>
      </c>
      <c r="N17" s="28">
        <v>18425.55</v>
      </c>
      <c r="O17" s="39">
        <v>47160</v>
      </c>
      <c r="P17" s="40">
        <v>-6.7246835443037972E-2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44861</v>
      </c>
      <c r="E18" s="37">
        <v>112.05</v>
      </c>
      <c r="F18" s="37">
        <v>113.05</v>
      </c>
      <c r="G18" s="38">
        <v>110.3</v>
      </c>
      <c r="H18" s="38">
        <v>108.55</v>
      </c>
      <c r="I18" s="38">
        <v>105.8</v>
      </c>
      <c r="J18" s="38">
        <v>114.8</v>
      </c>
      <c r="K18" s="38">
        <v>117.55</v>
      </c>
      <c r="L18" s="38">
        <v>119.3</v>
      </c>
      <c r="M18" s="28">
        <v>115.8</v>
      </c>
      <c r="N18" s="28">
        <v>111.3</v>
      </c>
      <c r="O18" s="39">
        <v>22150800</v>
      </c>
      <c r="P18" s="40">
        <v>-3.2775288846970056E-2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44861</v>
      </c>
      <c r="E19" s="37">
        <v>332.9</v>
      </c>
      <c r="F19" s="37">
        <v>336.21666666666664</v>
      </c>
      <c r="G19" s="38">
        <v>328.18333333333328</v>
      </c>
      <c r="H19" s="38">
        <v>323.46666666666664</v>
      </c>
      <c r="I19" s="38">
        <v>315.43333333333328</v>
      </c>
      <c r="J19" s="38">
        <v>340.93333333333328</v>
      </c>
      <c r="K19" s="38">
        <v>348.9666666666667</v>
      </c>
      <c r="L19" s="38">
        <v>353.68333333333328</v>
      </c>
      <c r="M19" s="28">
        <v>344.25</v>
      </c>
      <c r="N19" s="28">
        <v>331.5</v>
      </c>
      <c r="O19" s="39">
        <v>7189000</v>
      </c>
      <c r="P19" s="40">
        <v>-2.4691358024691357E-2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44861</v>
      </c>
      <c r="E20" s="37">
        <v>2315.85</v>
      </c>
      <c r="F20" s="37">
        <v>2335.2833333333333</v>
      </c>
      <c r="G20" s="38">
        <v>2289.4166666666665</v>
      </c>
      <c r="H20" s="38">
        <v>2262.9833333333331</v>
      </c>
      <c r="I20" s="38">
        <v>2217.1166666666663</v>
      </c>
      <c r="J20" s="38">
        <v>2361.7166666666667</v>
      </c>
      <c r="K20" s="38">
        <v>2407.5833333333335</v>
      </c>
      <c r="L20" s="38">
        <v>2434.0166666666669</v>
      </c>
      <c r="M20" s="28">
        <v>2381.15</v>
      </c>
      <c r="N20" s="28">
        <v>2308.85</v>
      </c>
      <c r="O20" s="39">
        <v>4614500</v>
      </c>
      <c r="P20" s="40">
        <v>7.0929725010912261E-3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44861</v>
      </c>
      <c r="E21" s="37">
        <v>3276.65</v>
      </c>
      <c r="F21" s="37">
        <v>3293.8333333333335</v>
      </c>
      <c r="G21" s="38">
        <v>3240.666666666667</v>
      </c>
      <c r="H21" s="38">
        <v>3204.6833333333334</v>
      </c>
      <c r="I21" s="38">
        <v>3151.5166666666669</v>
      </c>
      <c r="J21" s="38">
        <v>3329.8166666666671</v>
      </c>
      <c r="K21" s="38">
        <v>3382.983333333334</v>
      </c>
      <c r="L21" s="38">
        <v>3418.9666666666672</v>
      </c>
      <c r="M21" s="28">
        <v>3347</v>
      </c>
      <c r="N21" s="28">
        <v>3257.85</v>
      </c>
      <c r="O21" s="39">
        <v>15542000</v>
      </c>
      <c r="P21" s="40">
        <v>-1.2014493674909414E-2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44861</v>
      </c>
      <c r="E22" s="37">
        <v>798.3</v>
      </c>
      <c r="F22" s="37">
        <v>805.31666666666661</v>
      </c>
      <c r="G22" s="38">
        <v>788.63333333333321</v>
      </c>
      <c r="H22" s="38">
        <v>778.96666666666658</v>
      </c>
      <c r="I22" s="38">
        <v>762.28333333333319</v>
      </c>
      <c r="J22" s="38">
        <v>814.98333333333323</v>
      </c>
      <c r="K22" s="38">
        <v>831.66666666666663</v>
      </c>
      <c r="L22" s="38">
        <v>841.33333333333326</v>
      </c>
      <c r="M22" s="28">
        <v>822</v>
      </c>
      <c r="N22" s="28">
        <v>795.65</v>
      </c>
      <c r="O22" s="39">
        <v>70951250</v>
      </c>
      <c r="P22" s="40">
        <v>-4.7545256040008453E-4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44861</v>
      </c>
      <c r="E23" s="37">
        <v>3200.75</v>
      </c>
      <c r="F23" s="37">
        <v>3201.5666666666671</v>
      </c>
      <c r="G23" s="38">
        <v>3165.483333333334</v>
      </c>
      <c r="H23" s="38">
        <v>3130.2166666666672</v>
      </c>
      <c r="I23" s="38">
        <v>3094.1333333333341</v>
      </c>
      <c r="J23" s="38">
        <v>3236.8333333333339</v>
      </c>
      <c r="K23" s="38">
        <v>3272.916666666667</v>
      </c>
      <c r="L23" s="38">
        <v>3308.1833333333338</v>
      </c>
      <c r="M23" s="28">
        <v>3237.65</v>
      </c>
      <c r="N23" s="28">
        <v>3166.3</v>
      </c>
      <c r="O23" s="39">
        <v>343200</v>
      </c>
      <c r="P23" s="40">
        <v>2.386634844868735E-2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44861</v>
      </c>
      <c r="E24" s="37">
        <v>488.2</v>
      </c>
      <c r="F24" s="37">
        <v>491.2833333333333</v>
      </c>
      <c r="G24" s="38">
        <v>483.86666666666662</v>
      </c>
      <c r="H24" s="38">
        <v>479.5333333333333</v>
      </c>
      <c r="I24" s="38">
        <v>472.11666666666662</v>
      </c>
      <c r="J24" s="38">
        <v>495.61666666666662</v>
      </c>
      <c r="K24" s="38">
        <v>503.03333333333336</v>
      </c>
      <c r="L24" s="38">
        <v>507.36666666666662</v>
      </c>
      <c r="M24" s="28">
        <v>498.7</v>
      </c>
      <c r="N24" s="28">
        <v>486.95</v>
      </c>
      <c r="O24" s="39">
        <v>6325000</v>
      </c>
      <c r="P24" s="40">
        <v>3.535766901293174E-2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44861</v>
      </c>
      <c r="E25" s="37">
        <v>501.45</v>
      </c>
      <c r="F25" s="37">
        <v>509.7166666666667</v>
      </c>
      <c r="G25" s="38">
        <v>491.43333333333339</v>
      </c>
      <c r="H25" s="38">
        <v>481.41666666666669</v>
      </c>
      <c r="I25" s="38">
        <v>463.13333333333338</v>
      </c>
      <c r="J25" s="38">
        <v>519.73333333333335</v>
      </c>
      <c r="K25" s="38">
        <v>538.01666666666665</v>
      </c>
      <c r="L25" s="38">
        <v>548.03333333333342</v>
      </c>
      <c r="M25" s="28">
        <v>528</v>
      </c>
      <c r="N25" s="28">
        <v>499.7</v>
      </c>
      <c r="O25" s="39">
        <v>65410200</v>
      </c>
      <c r="P25" s="40">
        <v>-1.3063552417164585E-2</v>
      </c>
    </row>
    <row r="26" spans="1:16" ht="12.75" customHeight="1">
      <c r="A26" s="28">
        <v>16</v>
      </c>
      <c r="B26" s="215" t="s">
        <v>44</v>
      </c>
      <c r="C26" s="30" t="s">
        <v>53</v>
      </c>
      <c r="D26" s="31">
        <v>44861</v>
      </c>
      <c r="E26" s="37">
        <v>4278.8500000000004</v>
      </c>
      <c r="F26" s="37">
        <v>4300.166666666667</v>
      </c>
      <c r="G26" s="38">
        <v>4249.3833333333341</v>
      </c>
      <c r="H26" s="38">
        <v>4219.916666666667</v>
      </c>
      <c r="I26" s="38">
        <v>4169.1333333333341</v>
      </c>
      <c r="J26" s="38">
        <v>4329.6333333333341</v>
      </c>
      <c r="K26" s="38">
        <v>4380.416666666667</v>
      </c>
      <c r="L26" s="38">
        <v>4409.8833333333341</v>
      </c>
      <c r="M26" s="28">
        <v>4350.95</v>
      </c>
      <c r="N26" s="28">
        <v>4270.7</v>
      </c>
      <c r="O26" s="39">
        <v>1533000</v>
      </c>
      <c r="P26" s="40">
        <v>-7.6867060441783317E-3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44861</v>
      </c>
      <c r="E27" s="37">
        <v>267.75</v>
      </c>
      <c r="F27" s="37">
        <v>270.40000000000003</v>
      </c>
      <c r="G27" s="38">
        <v>264.35000000000008</v>
      </c>
      <c r="H27" s="38">
        <v>260.95000000000005</v>
      </c>
      <c r="I27" s="38">
        <v>254.90000000000009</v>
      </c>
      <c r="J27" s="38">
        <v>273.80000000000007</v>
      </c>
      <c r="K27" s="38">
        <v>279.85000000000002</v>
      </c>
      <c r="L27" s="38">
        <v>283.25000000000006</v>
      </c>
      <c r="M27" s="28">
        <v>276.45</v>
      </c>
      <c r="N27" s="28">
        <v>267</v>
      </c>
      <c r="O27" s="39">
        <v>13548500</v>
      </c>
      <c r="P27" s="40">
        <v>2.5974025974025976E-2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44861</v>
      </c>
      <c r="E28" s="37">
        <v>149.44999999999999</v>
      </c>
      <c r="F28" s="37">
        <v>150.73333333333332</v>
      </c>
      <c r="G28" s="38">
        <v>147.41666666666663</v>
      </c>
      <c r="H28" s="38">
        <v>145.3833333333333</v>
      </c>
      <c r="I28" s="38">
        <v>142.06666666666661</v>
      </c>
      <c r="J28" s="38">
        <v>152.76666666666665</v>
      </c>
      <c r="K28" s="38">
        <v>156.08333333333331</v>
      </c>
      <c r="L28" s="38">
        <v>158.11666666666667</v>
      </c>
      <c r="M28" s="28">
        <v>154.05000000000001</v>
      </c>
      <c r="N28" s="28">
        <v>148.69999999999999</v>
      </c>
      <c r="O28" s="39">
        <v>53165000</v>
      </c>
      <c r="P28" s="40">
        <v>3.192934782608696E-2</v>
      </c>
    </row>
    <row r="29" spans="1:16" ht="12.75" customHeight="1">
      <c r="A29" s="28">
        <v>19</v>
      </c>
      <c r="B29" s="216" t="s">
        <v>56</v>
      </c>
      <c r="C29" s="30" t="s">
        <v>57</v>
      </c>
      <c r="D29" s="31">
        <v>44861</v>
      </c>
      <c r="E29" s="37">
        <v>3309.7</v>
      </c>
      <c r="F29" s="37">
        <v>3318.3666666666668</v>
      </c>
      <c r="G29" s="38">
        <v>3271.3333333333335</v>
      </c>
      <c r="H29" s="38">
        <v>3232.9666666666667</v>
      </c>
      <c r="I29" s="38">
        <v>3185.9333333333334</v>
      </c>
      <c r="J29" s="38">
        <v>3356.7333333333336</v>
      </c>
      <c r="K29" s="38">
        <v>3403.7666666666664</v>
      </c>
      <c r="L29" s="38">
        <v>3442.1333333333337</v>
      </c>
      <c r="M29" s="28">
        <v>3365.4</v>
      </c>
      <c r="N29" s="28">
        <v>3280</v>
      </c>
      <c r="O29" s="39">
        <v>5399000</v>
      </c>
      <c r="P29" s="40">
        <v>-3.8010185253524245E-3</v>
      </c>
    </row>
    <row r="30" spans="1:16" ht="12.75" customHeight="1">
      <c r="A30" s="28">
        <v>20</v>
      </c>
      <c r="B30" s="29" t="s">
        <v>44</v>
      </c>
      <c r="C30" s="30" t="s">
        <v>302</v>
      </c>
      <c r="D30" s="31">
        <v>44861</v>
      </c>
      <c r="E30" s="37">
        <v>2181.25</v>
      </c>
      <c r="F30" s="37">
        <v>2205.35</v>
      </c>
      <c r="G30" s="38">
        <v>2142.75</v>
      </c>
      <c r="H30" s="38">
        <v>2104.25</v>
      </c>
      <c r="I30" s="38">
        <v>2041.65</v>
      </c>
      <c r="J30" s="38">
        <v>2243.85</v>
      </c>
      <c r="K30" s="38">
        <v>2306.4499999999994</v>
      </c>
      <c r="L30" s="38">
        <v>2344.9499999999998</v>
      </c>
      <c r="M30" s="28">
        <v>2267.9499999999998</v>
      </c>
      <c r="N30" s="28">
        <v>2166.85</v>
      </c>
      <c r="O30" s="39">
        <v>1244925</v>
      </c>
      <c r="P30" s="40">
        <v>7.4276222116753679E-2</v>
      </c>
    </row>
    <row r="31" spans="1:16" ht="12.75" customHeight="1">
      <c r="A31" s="28">
        <v>21</v>
      </c>
      <c r="B31" s="29" t="s">
        <v>44</v>
      </c>
      <c r="C31" s="30" t="s">
        <v>303</v>
      </c>
      <c r="D31" s="31">
        <v>44861</v>
      </c>
      <c r="E31" s="37">
        <v>8665.1</v>
      </c>
      <c r="F31" s="37">
        <v>8685.1833333333325</v>
      </c>
      <c r="G31" s="38">
        <v>8569.2166666666653</v>
      </c>
      <c r="H31" s="38">
        <v>8473.3333333333321</v>
      </c>
      <c r="I31" s="38">
        <v>8357.366666666665</v>
      </c>
      <c r="J31" s="38">
        <v>8781.0666666666657</v>
      </c>
      <c r="K31" s="38">
        <v>8897.0333333333328</v>
      </c>
      <c r="L31" s="38">
        <v>8992.9166666666661</v>
      </c>
      <c r="M31" s="28">
        <v>8801.15</v>
      </c>
      <c r="N31" s="28">
        <v>8589.2999999999993</v>
      </c>
      <c r="O31" s="39">
        <v>160350</v>
      </c>
      <c r="P31" s="40">
        <v>-4.6554934823091251E-3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44861</v>
      </c>
      <c r="E32" s="37">
        <v>581.79999999999995</v>
      </c>
      <c r="F32" s="37">
        <v>583.13333333333333</v>
      </c>
      <c r="G32" s="38">
        <v>576.41666666666663</v>
      </c>
      <c r="H32" s="38">
        <v>571.0333333333333</v>
      </c>
      <c r="I32" s="38">
        <v>564.31666666666661</v>
      </c>
      <c r="J32" s="38">
        <v>588.51666666666665</v>
      </c>
      <c r="K32" s="38">
        <v>595.23333333333335</v>
      </c>
      <c r="L32" s="38">
        <v>600.61666666666667</v>
      </c>
      <c r="M32" s="28">
        <v>589.85</v>
      </c>
      <c r="N32" s="28">
        <v>577.75</v>
      </c>
      <c r="O32" s="39">
        <v>6974000</v>
      </c>
      <c r="P32" s="40">
        <v>3.4257748776508973E-2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44861</v>
      </c>
      <c r="E33" s="37">
        <v>511.15</v>
      </c>
      <c r="F33" s="37">
        <v>518.69999999999993</v>
      </c>
      <c r="G33" s="38">
        <v>499.74999999999989</v>
      </c>
      <c r="H33" s="38">
        <v>488.34999999999997</v>
      </c>
      <c r="I33" s="38">
        <v>469.39999999999992</v>
      </c>
      <c r="J33" s="38">
        <v>530.09999999999991</v>
      </c>
      <c r="K33" s="38">
        <v>549.04999999999995</v>
      </c>
      <c r="L33" s="38">
        <v>560.44999999999982</v>
      </c>
      <c r="M33" s="28">
        <v>537.65</v>
      </c>
      <c r="N33" s="28">
        <v>507.3</v>
      </c>
      <c r="O33" s="39">
        <v>14762000</v>
      </c>
      <c r="P33" s="40">
        <v>2.0461772431909303E-2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44861</v>
      </c>
      <c r="E34" s="37">
        <v>785.45</v>
      </c>
      <c r="F34" s="37">
        <v>785.70000000000016</v>
      </c>
      <c r="G34" s="38">
        <v>775.45000000000027</v>
      </c>
      <c r="H34" s="38">
        <v>765.45000000000016</v>
      </c>
      <c r="I34" s="38">
        <v>755.20000000000027</v>
      </c>
      <c r="J34" s="38">
        <v>795.70000000000027</v>
      </c>
      <c r="K34" s="38">
        <v>805.95</v>
      </c>
      <c r="L34" s="38">
        <v>815.95000000000027</v>
      </c>
      <c r="M34" s="28">
        <v>795.95</v>
      </c>
      <c r="N34" s="28">
        <v>775.7</v>
      </c>
      <c r="O34" s="39">
        <v>44434800</v>
      </c>
      <c r="P34" s="40">
        <v>2.3918814290454594E-2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44861</v>
      </c>
      <c r="E35" s="37">
        <v>3526.8</v>
      </c>
      <c r="F35" s="37">
        <v>3548.3833333333332</v>
      </c>
      <c r="G35" s="38">
        <v>3498.8166666666666</v>
      </c>
      <c r="H35" s="38">
        <v>3470.8333333333335</v>
      </c>
      <c r="I35" s="38">
        <v>3421.2666666666669</v>
      </c>
      <c r="J35" s="38">
        <v>3576.3666666666663</v>
      </c>
      <c r="K35" s="38">
        <v>3625.9333333333329</v>
      </c>
      <c r="L35" s="38">
        <v>3653.9166666666661</v>
      </c>
      <c r="M35" s="28">
        <v>3597.95</v>
      </c>
      <c r="N35" s="28">
        <v>3520.4</v>
      </c>
      <c r="O35" s="39">
        <v>3046750</v>
      </c>
      <c r="P35" s="40">
        <v>-1.693958215697346E-2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44861</v>
      </c>
      <c r="E36" s="37">
        <v>1673.55</v>
      </c>
      <c r="F36" s="37">
        <v>1683.4166666666667</v>
      </c>
      <c r="G36" s="38">
        <v>1658.3333333333335</v>
      </c>
      <c r="H36" s="38">
        <v>1643.1166666666668</v>
      </c>
      <c r="I36" s="38">
        <v>1618.0333333333335</v>
      </c>
      <c r="J36" s="38">
        <v>1698.6333333333334</v>
      </c>
      <c r="K36" s="38">
        <v>1723.7166666666669</v>
      </c>
      <c r="L36" s="38">
        <v>1738.9333333333334</v>
      </c>
      <c r="M36" s="28">
        <v>1708.5</v>
      </c>
      <c r="N36" s="28">
        <v>1668.2</v>
      </c>
      <c r="O36" s="39">
        <v>6776000</v>
      </c>
      <c r="P36" s="40">
        <v>1.0438413361169102E-2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44861</v>
      </c>
      <c r="E37" s="37">
        <v>7227.5</v>
      </c>
      <c r="F37" s="37">
        <v>7265.833333333333</v>
      </c>
      <c r="G37" s="38">
        <v>7161.6666666666661</v>
      </c>
      <c r="H37" s="38">
        <v>7095.833333333333</v>
      </c>
      <c r="I37" s="38">
        <v>6991.6666666666661</v>
      </c>
      <c r="J37" s="38">
        <v>7331.6666666666661</v>
      </c>
      <c r="K37" s="38">
        <v>7435.8333333333321</v>
      </c>
      <c r="L37" s="38">
        <v>7501.6666666666661</v>
      </c>
      <c r="M37" s="28">
        <v>7370</v>
      </c>
      <c r="N37" s="28">
        <v>7200</v>
      </c>
      <c r="O37" s="39">
        <v>4464000</v>
      </c>
      <c r="P37" s="40">
        <v>6.8226670425711872E-3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44861</v>
      </c>
      <c r="E38" s="37">
        <v>1908.75</v>
      </c>
      <c r="F38" s="37">
        <v>1906.45</v>
      </c>
      <c r="G38" s="38">
        <v>1887.9</v>
      </c>
      <c r="H38" s="38">
        <v>1867.05</v>
      </c>
      <c r="I38" s="38">
        <v>1848.5</v>
      </c>
      <c r="J38" s="38">
        <v>1927.3000000000002</v>
      </c>
      <c r="K38" s="38">
        <v>1945.85</v>
      </c>
      <c r="L38" s="38">
        <v>1966.7000000000003</v>
      </c>
      <c r="M38" s="28">
        <v>1925</v>
      </c>
      <c r="N38" s="28">
        <v>1885.6</v>
      </c>
      <c r="O38" s="39">
        <v>2384700</v>
      </c>
      <c r="P38" s="40">
        <v>-3.8582486695694244E-2</v>
      </c>
    </row>
    <row r="39" spans="1:16" ht="12.75" customHeight="1">
      <c r="A39" s="28">
        <v>29</v>
      </c>
      <c r="B39" s="29" t="s">
        <v>44</v>
      </c>
      <c r="C39" s="30" t="s">
        <v>309</v>
      </c>
      <c r="D39" s="31">
        <v>44861</v>
      </c>
      <c r="E39" s="37">
        <v>352.9</v>
      </c>
      <c r="F39" s="37">
        <v>356.73333333333335</v>
      </c>
      <c r="G39" s="38">
        <v>347.11666666666667</v>
      </c>
      <c r="H39" s="38">
        <v>341.33333333333331</v>
      </c>
      <c r="I39" s="38">
        <v>331.71666666666664</v>
      </c>
      <c r="J39" s="38">
        <v>362.51666666666671</v>
      </c>
      <c r="K39" s="38">
        <v>372.13333333333338</v>
      </c>
      <c r="L39" s="38">
        <v>377.91666666666674</v>
      </c>
      <c r="M39" s="28">
        <v>366.35</v>
      </c>
      <c r="N39" s="28">
        <v>350.95</v>
      </c>
      <c r="O39" s="39">
        <v>7444800</v>
      </c>
      <c r="P39" s="40">
        <v>5.3429929816617615E-2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44861</v>
      </c>
      <c r="E40" s="37">
        <v>264</v>
      </c>
      <c r="F40" s="37">
        <v>265.55</v>
      </c>
      <c r="G40" s="38">
        <v>261.35000000000002</v>
      </c>
      <c r="H40" s="38">
        <v>258.7</v>
      </c>
      <c r="I40" s="38">
        <v>254.5</v>
      </c>
      <c r="J40" s="38">
        <v>268.20000000000005</v>
      </c>
      <c r="K40" s="38">
        <v>272.39999999999998</v>
      </c>
      <c r="L40" s="38">
        <v>275.05000000000007</v>
      </c>
      <c r="M40" s="28">
        <v>269.75</v>
      </c>
      <c r="N40" s="28">
        <v>262.89999999999998</v>
      </c>
      <c r="O40" s="39">
        <v>26121600</v>
      </c>
      <c r="P40" s="40">
        <v>5.194985107709358E-3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44861</v>
      </c>
      <c r="E41" s="37">
        <v>129.94999999999999</v>
      </c>
      <c r="F41" s="37">
        <v>130.96666666666667</v>
      </c>
      <c r="G41" s="38">
        <v>128.48333333333335</v>
      </c>
      <c r="H41" s="38">
        <v>127.01666666666668</v>
      </c>
      <c r="I41" s="38">
        <v>124.53333333333336</v>
      </c>
      <c r="J41" s="38">
        <v>132.43333333333334</v>
      </c>
      <c r="K41" s="38">
        <v>134.91666666666663</v>
      </c>
      <c r="L41" s="38">
        <v>136.38333333333333</v>
      </c>
      <c r="M41" s="28">
        <v>133.44999999999999</v>
      </c>
      <c r="N41" s="28">
        <v>129.5</v>
      </c>
      <c r="O41" s="39">
        <v>93722850</v>
      </c>
      <c r="P41" s="40">
        <v>6.8707058088694566E-4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44861</v>
      </c>
      <c r="E42" s="37">
        <v>1811.25</v>
      </c>
      <c r="F42" s="37">
        <v>1802</v>
      </c>
      <c r="G42" s="38">
        <v>1781.2</v>
      </c>
      <c r="H42" s="38">
        <v>1751.15</v>
      </c>
      <c r="I42" s="38">
        <v>1730.3500000000001</v>
      </c>
      <c r="J42" s="38">
        <v>1832.05</v>
      </c>
      <c r="K42" s="38">
        <v>1852.8500000000001</v>
      </c>
      <c r="L42" s="38">
        <v>1882.8999999999999</v>
      </c>
      <c r="M42" s="28">
        <v>1822.8</v>
      </c>
      <c r="N42" s="28">
        <v>1771.95</v>
      </c>
      <c r="O42" s="39">
        <v>1783100</v>
      </c>
      <c r="P42" s="40">
        <v>-0.10441988950276243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44861</v>
      </c>
      <c r="E43" s="37">
        <v>103.15</v>
      </c>
      <c r="F43" s="37">
        <v>103.8</v>
      </c>
      <c r="G43" s="38">
        <v>102.1</v>
      </c>
      <c r="H43" s="38">
        <v>101.05</v>
      </c>
      <c r="I43" s="38">
        <v>99.35</v>
      </c>
      <c r="J43" s="38">
        <v>104.85</v>
      </c>
      <c r="K43" s="38">
        <v>106.55000000000001</v>
      </c>
      <c r="L43" s="38">
        <v>107.6</v>
      </c>
      <c r="M43" s="28">
        <v>105.5</v>
      </c>
      <c r="N43" s="28">
        <v>102.75</v>
      </c>
      <c r="O43" s="39">
        <v>78739800</v>
      </c>
      <c r="P43" s="40">
        <v>-2.1532795013457996E-2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44861</v>
      </c>
      <c r="E44" s="37">
        <v>620.04999999999995</v>
      </c>
      <c r="F44" s="37">
        <v>625.56666666666661</v>
      </c>
      <c r="G44" s="38">
        <v>613.38333333333321</v>
      </c>
      <c r="H44" s="38">
        <v>606.71666666666658</v>
      </c>
      <c r="I44" s="38">
        <v>594.53333333333319</v>
      </c>
      <c r="J44" s="38">
        <v>632.23333333333323</v>
      </c>
      <c r="K44" s="38">
        <v>644.41666666666663</v>
      </c>
      <c r="L44" s="38">
        <v>651.08333333333326</v>
      </c>
      <c r="M44" s="28">
        <v>637.75</v>
      </c>
      <c r="N44" s="28">
        <v>618.9</v>
      </c>
      <c r="O44" s="39">
        <v>7580100</v>
      </c>
      <c r="P44" s="40">
        <v>4.2196007259528129E-2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44861</v>
      </c>
      <c r="E45" s="37">
        <v>774.15</v>
      </c>
      <c r="F45" s="37">
        <v>776.93333333333339</v>
      </c>
      <c r="G45" s="38">
        <v>768.36666666666679</v>
      </c>
      <c r="H45" s="38">
        <v>762.58333333333337</v>
      </c>
      <c r="I45" s="38">
        <v>754.01666666666677</v>
      </c>
      <c r="J45" s="38">
        <v>782.71666666666681</v>
      </c>
      <c r="K45" s="38">
        <v>791.28333333333342</v>
      </c>
      <c r="L45" s="38">
        <v>797.06666666666683</v>
      </c>
      <c r="M45" s="28">
        <v>785.5</v>
      </c>
      <c r="N45" s="28">
        <v>771.15</v>
      </c>
      <c r="O45" s="39">
        <v>6807000</v>
      </c>
      <c r="P45" s="40">
        <v>-2.2404136148211979E-2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44861</v>
      </c>
      <c r="E46" s="37">
        <v>778.15</v>
      </c>
      <c r="F46" s="37">
        <v>783.13333333333321</v>
      </c>
      <c r="G46" s="38">
        <v>770.46666666666647</v>
      </c>
      <c r="H46" s="38">
        <v>762.7833333333333</v>
      </c>
      <c r="I46" s="38">
        <v>750.11666666666656</v>
      </c>
      <c r="J46" s="38">
        <v>790.81666666666638</v>
      </c>
      <c r="K46" s="38">
        <v>803.48333333333312</v>
      </c>
      <c r="L46" s="38">
        <v>811.16666666666629</v>
      </c>
      <c r="M46" s="28">
        <v>795.8</v>
      </c>
      <c r="N46" s="28">
        <v>775.45</v>
      </c>
      <c r="O46" s="39">
        <v>40413000</v>
      </c>
      <c r="P46" s="40">
        <v>-7.7208369293928301E-3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44861</v>
      </c>
      <c r="E47" s="37">
        <v>61.1</v>
      </c>
      <c r="F47" s="37">
        <v>61.966666666666669</v>
      </c>
      <c r="G47" s="38">
        <v>59.983333333333334</v>
      </c>
      <c r="H47" s="38">
        <v>58.866666666666667</v>
      </c>
      <c r="I47" s="38">
        <v>56.883333333333333</v>
      </c>
      <c r="J47" s="38">
        <v>63.083333333333336</v>
      </c>
      <c r="K47" s="38">
        <v>65.066666666666663</v>
      </c>
      <c r="L47" s="38">
        <v>66.183333333333337</v>
      </c>
      <c r="M47" s="28">
        <v>63.95</v>
      </c>
      <c r="N47" s="28">
        <v>60.85</v>
      </c>
      <c r="O47" s="39">
        <v>129066000</v>
      </c>
      <c r="P47" s="40">
        <v>-5.6625141562853904E-3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44861</v>
      </c>
      <c r="E48" s="37">
        <v>269.3</v>
      </c>
      <c r="F48" s="37">
        <v>271.63333333333333</v>
      </c>
      <c r="G48" s="38">
        <v>265.81666666666666</v>
      </c>
      <c r="H48" s="38">
        <v>262.33333333333331</v>
      </c>
      <c r="I48" s="38">
        <v>256.51666666666665</v>
      </c>
      <c r="J48" s="38">
        <v>275.11666666666667</v>
      </c>
      <c r="K48" s="38">
        <v>280.93333333333328</v>
      </c>
      <c r="L48" s="38">
        <v>284.41666666666669</v>
      </c>
      <c r="M48" s="28">
        <v>277.45</v>
      </c>
      <c r="N48" s="28">
        <v>268.14999999999998</v>
      </c>
      <c r="O48" s="39">
        <v>22940200</v>
      </c>
      <c r="P48" s="40">
        <v>4.6479907669709372E-2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44861</v>
      </c>
      <c r="E49" s="37">
        <v>15568.85</v>
      </c>
      <c r="F49" s="37">
        <v>15632.316666666666</v>
      </c>
      <c r="G49" s="38">
        <v>15416.733333333332</v>
      </c>
      <c r="H49" s="38">
        <v>15264.616666666667</v>
      </c>
      <c r="I49" s="38">
        <v>15049.033333333333</v>
      </c>
      <c r="J49" s="38">
        <v>15784.433333333331</v>
      </c>
      <c r="K49" s="38">
        <v>16000.016666666666</v>
      </c>
      <c r="L49" s="38">
        <v>16152.13333333333</v>
      </c>
      <c r="M49" s="28">
        <v>15847.9</v>
      </c>
      <c r="N49" s="28">
        <v>15480.2</v>
      </c>
      <c r="O49" s="39">
        <v>200000</v>
      </c>
      <c r="P49" s="40">
        <v>-1.8404907975460124E-2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44861</v>
      </c>
      <c r="E50" s="37">
        <v>300</v>
      </c>
      <c r="F50" s="37">
        <v>301.64999999999998</v>
      </c>
      <c r="G50" s="38">
        <v>297.74999999999994</v>
      </c>
      <c r="H50" s="38">
        <v>295.49999999999994</v>
      </c>
      <c r="I50" s="38">
        <v>291.59999999999991</v>
      </c>
      <c r="J50" s="38">
        <v>303.89999999999998</v>
      </c>
      <c r="K50" s="38">
        <v>307.80000000000007</v>
      </c>
      <c r="L50" s="38">
        <v>310.05</v>
      </c>
      <c r="M50" s="28">
        <v>305.55</v>
      </c>
      <c r="N50" s="28">
        <v>299.39999999999998</v>
      </c>
      <c r="O50" s="39">
        <v>18187200</v>
      </c>
      <c r="P50" s="40">
        <v>3.5351982785121423E-2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44861</v>
      </c>
      <c r="E51" s="37">
        <v>3719.1</v>
      </c>
      <c r="F51" s="37">
        <v>3748.1</v>
      </c>
      <c r="G51" s="38">
        <v>3683.7</v>
      </c>
      <c r="H51" s="38">
        <v>3648.2999999999997</v>
      </c>
      <c r="I51" s="38">
        <v>3583.8999999999996</v>
      </c>
      <c r="J51" s="38">
        <v>3783.5</v>
      </c>
      <c r="K51" s="38">
        <v>3847.9000000000005</v>
      </c>
      <c r="L51" s="38">
        <v>3883.3</v>
      </c>
      <c r="M51" s="28">
        <v>3812.5</v>
      </c>
      <c r="N51" s="28">
        <v>3712.7</v>
      </c>
      <c r="O51" s="39">
        <v>1529400</v>
      </c>
      <c r="P51" s="40">
        <v>1.5268189060010621E-2</v>
      </c>
    </row>
    <row r="52" spans="1:16" ht="12.75" customHeight="1">
      <c r="A52" s="28">
        <v>42</v>
      </c>
      <c r="B52" s="29" t="s">
        <v>86</v>
      </c>
      <c r="C52" s="30" t="s">
        <v>314</v>
      </c>
      <c r="D52" s="31">
        <v>44861</v>
      </c>
      <c r="E52" s="37">
        <v>282.39999999999998</v>
      </c>
      <c r="F52" s="37">
        <v>286.13333333333333</v>
      </c>
      <c r="G52" s="38">
        <v>277.26666666666665</v>
      </c>
      <c r="H52" s="38">
        <v>272.13333333333333</v>
      </c>
      <c r="I52" s="38">
        <v>263.26666666666665</v>
      </c>
      <c r="J52" s="38">
        <v>291.26666666666665</v>
      </c>
      <c r="K52" s="38">
        <v>300.13333333333333</v>
      </c>
      <c r="L52" s="38">
        <v>305.26666666666665</v>
      </c>
      <c r="M52" s="28">
        <v>295</v>
      </c>
      <c r="N52" s="28">
        <v>281</v>
      </c>
      <c r="O52" s="39">
        <v>10097100</v>
      </c>
      <c r="P52" s="40">
        <v>3.6180385062669594E-3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44861</v>
      </c>
      <c r="E53" s="37">
        <v>222.8</v>
      </c>
      <c r="F53" s="37">
        <v>224.55000000000004</v>
      </c>
      <c r="G53" s="38">
        <v>220.20000000000007</v>
      </c>
      <c r="H53" s="38">
        <v>217.60000000000002</v>
      </c>
      <c r="I53" s="38">
        <v>213.25000000000006</v>
      </c>
      <c r="J53" s="38">
        <v>227.15000000000009</v>
      </c>
      <c r="K53" s="38">
        <v>231.50000000000006</v>
      </c>
      <c r="L53" s="38">
        <v>234.10000000000011</v>
      </c>
      <c r="M53" s="28">
        <v>228.9</v>
      </c>
      <c r="N53" s="28">
        <v>221.95</v>
      </c>
      <c r="O53" s="39">
        <v>40383900</v>
      </c>
      <c r="P53" s="40">
        <v>4.0131094910039462E-4</v>
      </c>
    </row>
    <row r="54" spans="1:16" ht="12.75" customHeight="1">
      <c r="A54" s="28">
        <v>44</v>
      </c>
      <c r="B54" s="29" t="s">
        <v>63</v>
      </c>
      <c r="C54" s="30" t="s">
        <v>321</v>
      </c>
      <c r="D54" s="31">
        <v>44861</v>
      </c>
      <c r="E54" s="37">
        <v>481.25</v>
      </c>
      <c r="F54" s="37">
        <v>486.5333333333333</v>
      </c>
      <c r="G54" s="38">
        <v>473.81666666666661</v>
      </c>
      <c r="H54" s="38">
        <v>466.38333333333333</v>
      </c>
      <c r="I54" s="38">
        <v>453.66666666666663</v>
      </c>
      <c r="J54" s="38">
        <v>493.96666666666658</v>
      </c>
      <c r="K54" s="38">
        <v>506.68333333333328</v>
      </c>
      <c r="L54" s="38">
        <v>514.11666666666656</v>
      </c>
      <c r="M54" s="28">
        <v>499.25</v>
      </c>
      <c r="N54" s="28">
        <v>479.1</v>
      </c>
      <c r="O54" s="39">
        <v>7219875</v>
      </c>
      <c r="P54" s="40">
        <v>1.5357191827780062E-2</v>
      </c>
    </row>
    <row r="55" spans="1:16" ht="12.75" customHeight="1">
      <c r="A55" s="28">
        <v>45</v>
      </c>
      <c r="B55" s="29" t="s">
        <v>44</v>
      </c>
      <c r="C55" s="30" t="s">
        <v>332</v>
      </c>
      <c r="D55" s="31">
        <v>44861</v>
      </c>
      <c r="E55" s="37">
        <v>320.25</v>
      </c>
      <c r="F55" s="37">
        <v>321.25</v>
      </c>
      <c r="G55" s="38">
        <v>316.55</v>
      </c>
      <c r="H55" s="38">
        <v>312.85000000000002</v>
      </c>
      <c r="I55" s="38">
        <v>308.15000000000003</v>
      </c>
      <c r="J55" s="38">
        <v>324.95</v>
      </c>
      <c r="K55" s="38">
        <v>329.65000000000003</v>
      </c>
      <c r="L55" s="38">
        <v>333.34999999999997</v>
      </c>
      <c r="M55" s="28">
        <v>325.95</v>
      </c>
      <c r="N55" s="28">
        <v>317.55</v>
      </c>
      <c r="O55" s="39">
        <v>5868000</v>
      </c>
      <c r="P55" s="40">
        <v>1.2684442143411856E-2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44861</v>
      </c>
      <c r="E56" s="37">
        <v>721.3</v>
      </c>
      <c r="F56" s="37">
        <v>725</v>
      </c>
      <c r="G56" s="38">
        <v>715.65</v>
      </c>
      <c r="H56" s="38">
        <v>710</v>
      </c>
      <c r="I56" s="38">
        <v>700.65</v>
      </c>
      <c r="J56" s="38">
        <v>730.65</v>
      </c>
      <c r="K56" s="38">
        <v>739.99999999999989</v>
      </c>
      <c r="L56" s="38">
        <v>745.65</v>
      </c>
      <c r="M56" s="28">
        <v>734.35</v>
      </c>
      <c r="N56" s="28">
        <v>719.35</v>
      </c>
      <c r="O56" s="39">
        <v>6488750</v>
      </c>
      <c r="P56" s="40">
        <v>-3.0625583566760036E-2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44861</v>
      </c>
      <c r="E57" s="37">
        <v>1110.55</v>
      </c>
      <c r="F57" s="37">
        <v>1113.7833333333335</v>
      </c>
      <c r="G57" s="38">
        <v>1102.8166666666671</v>
      </c>
      <c r="H57" s="38">
        <v>1095.0833333333335</v>
      </c>
      <c r="I57" s="38">
        <v>1084.116666666667</v>
      </c>
      <c r="J57" s="38">
        <v>1121.5166666666671</v>
      </c>
      <c r="K57" s="38">
        <v>1132.4833333333338</v>
      </c>
      <c r="L57" s="38">
        <v>1140.2166666666672</v>
      </c>
      <c r="M57" s="28">
        <v>1124.75</v>
      </c>
      <c r="N57" s="28">
        <v>1106.05</v>
      </c>
      <c r="O57" s="39">
        <v>8121100</v>
      </c>
      <c r="P57" s="40">
        <v>-1.9847807327214247E-2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44861</v>
      </c>
      <c r="E58" s="37">
        <v>224.1</v>
      </c>
      <c r="F58" s="37">
        <v>225.86666666666665</v>
      </c>
      <c r="G58" s="38">
        <v>221.5333333333333</v>
      </c>
      <c r="H58" s="38">
        <v>218.96666666666667</v>
      </c>
      <c r="I58" s="38">
        <v>214.63333333333333</v>
      </c>
      <c r="J58" s="38">
        <v>228.43333333333328</v>
      </c>
      <c r="K58" s="38">
        <v>232.76666666666659</v>
      </c>
      <c r="L58" s="38">
        <v>235.33333333333326</v>
      </c>
      <c r="M58" s="28">
        <v>230.2</v>
      </c>
      <c r="N58" s="28">
        <v>223.3</v>
      </c>
      <c r="O58" s="39">
        <v>33881400</v>
      </c>
      <c r="P58" s="40">
        <v>-7.3827980804724988E-3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44861</v>
      </c>
      <c r="E59" s="37">
        <v>3534.1</v>
      </c>
      <c r="F59" s="37">
        <v>3585.6833333333329</v>
      </c>
      <c r="G59" s="38">
        <v>3471.3666666666659</v>
      </c>
      <c r="H59" s="38">
        <v>3408.6333333333328</v>
      </c>
      <c r="I59" s="38">
        <v>3294.3166666666657</v>
      </c>
      <c r="J59" s="38">
        <v>3648.4166666666661</v>
      </c>
      <c r="K59" s="38">
        <v>3762.7333333333327</v>
      </c>
      <c r="L59" s="38">
        <v>3825.4666666666662</v>
      </c>
      <c r="M59" s="28">
        <v>3700</v>
      </c>
      <c r="N59" s="28">
        <v>3522.95</v>
      </c>
      <c r="O59" s="39">
        <v>793800</v>
      </c>
      <c r="P59" s="40">
        <v>0.10295956648603585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44861</v>
      </c>
      <c r="E60" s="37">
        <v>1543.1</v>
      </c>
      <c r="F60" s="37">
        <v>1555.4166666666667</v>
      </c>
      <c r="G60" s="38">
        <v>1525.8333333333335</v>
      </c>
      <c r="H60" s="38">
        <v>1508.5666666666668</v>
      </c>
      <c r="I60" s="38">
        <v>1478.9833333333336</v>
      </c>
      <c r="J60" s="38">
        <v>1572.6833333333334</v>
      </c>
      <c r="K60" s="38">
        <v>1602.2666666666669</v>
      </c>
      <c r="L60" s="38">
        <v>1619.5333333333333</v>
      </c>
      <c r="M60" s="28">
        <v>1585</v>
      </c>
      <c r="N60" s="28">
        <v>1538.15</v>
      </c>
      <c r="O60" s="39">
        <v>2256100</v>
      </c>
      <c r="P60" s="40">
        <v>-4.7861664350779681E-3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44861</v>
      </c>
      <c r="E61" s="37">
        <v>692.2</v>
      </c>
      <c r="F61" s="37">
        <v>698.15</v>
      </c>
      <c r="G61" s="38">
        <v>684.05</v>
      </c>
      <c r="H61" s="38">
        <v>675.9</v>
      </c>
      <c r="I61" s="38">
        <v>661.8</v>
      </c>
      <c r="J61" s="38">
        <v>706.3</v>
      </c>
      <c r="K61" s="38">
        <v>720.40000000000009</v>
      </c>
      <c r="L61" s="38">
        <v>728.55</v>
      </c>
      <c r="M61" s="28">
        <v>712.25</v>
      </c>
      <c r="N61" s="28">
        <v>690</v>
      </c>
      <c r="O61" s="39">
        <v>6798000</v>
      </c>
      <c r="P61" s="40">
        <v>-4.9097775912715066E-2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44861</v>
      </c>
      <c r="E62" s="37">
        <v>967.1</v>
      </c>
      <c r="F62" s="37">
        <v>971.36666666666667</v>
      </c>
      <c r="G62" s="38">
        <v>955.73333333333335</v>
      </c>
      <c r="H62" s="38">
        <v>944.36666666666667</v>
      </c>
      <c r="I62" s="38">
        <v>928.73333333333335</v>
      </c>
      <c r="J62" s="38">
        <v>982.73333333333335</v>
      </c>
      <c r="K62" s="38">
        <v>998.36666666666679</v>
      </c>
      <c r="L62" s="38">
        <v>1009.7333333333333</v>
      </c>
      <c r="M62" s="28">
        <v>987</v>
      </c>
      <c r="N62" s="28">
        <v>960</v>
      </c>
      <c r="O62" s="39">
        <v>999600</v>
      </c>
      <c r="P62" s="40">
        <v>-1.7205781142463867E-2</v>
      </c>
    </row>
    <row r="63" spans="1:16" ht="12.75" customHeight="1">
      <c r="A63" s="28">
        <v>53</v>
      </c>
      <c r="B63" s="29" t="s">
        <v>70</v>
      </c>
      <c r="C63" s="30" t="s">
        <v>249</v>
      </c>
      <c r="D63" s="31">
        <v>44861</v>
      </c>
      <c r="E63" s="37">
        <v>379.55</v>
      </c>
      <c r="F63" s="37">
        <v>382.91666666666669</v>
      </c>
      <c r="G63" s="38">
        <v>374.58333333333337</v>
      </c>
      <c r="H63" s="38">
        <v>369.61666666666667</v>
      </c>
      <c r="I63" s="38">
        <v>361.28333333333336</v>
      </c>
      <c r="J63" s="38">
        <v>387.88333333333338</v>
      </c>
      <c r="K63" s="38">
        <v>396.21666666666675</v>
      </c>
      <c r="L63" s="38">
        <v>401.18333333333339</v>
      </c>
      <c r="M63" s="28">
        <v>391.25</v>
      </c>
      <c r="N63" s="28">
        <v>377.95</v>
      </c>
      <c r="O63" s="39">
        <v>5652000</v>
      </c>
      <c r="P63" s="40">
        <v>9.0909090909090912E-2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44861</v>
      </c>
      <c r="E64" s="37">
        <v>177</v>
      </c>
      <c r="F64" s="37">
        <v>178.25</v>
      </c>
      <c r="G64" s="38">
        <v>174.85</v>
      </c>
      <c r="H64" s="38">
        <v>172.7</v>
      </c>
      <c r="I64" s="38">
        <v>169.29999999999998</v>
      </c>
      <c r="J64" s="38">
        <v>180.4</v>
      </c>
      <c r="K64" s="38">
        <v>183.79999999999998</v>
      </c>
      <c r="L64" s="38">
        <v>185.95000000000002</v>
      </c>
      <c r="M64" s="28">
        <v>181.65</v>
      </c>
      <c r="N64" s="28">
        <v>176.1</v>
      </c>
      <c r="O64" s="39">
        <v>7275000</v>
      </c>
      <c r="P64" s="40">
        <v>-1.5561569688768605E-2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44861</v>
      </c>
      <c r="E65" s="37">
        <v>1201</v>
      </c>
      <c r="F65" s="37">
        <v>1211.5833333333333</v>
      </c>
      <c r="G65" s="38">
        <v>1186.4666666666665</v>
      </c>
      <c r="H65" s="38">
        <v>1171.9333333333332</v>
      </c>
      <c r="I65" s="38">
        <v>1146.8166666666664</v>
      </c>
      <c r="J65" s="38">
        <v>1226.1166666666666</v>
      </c>
      <c r="K65" s="38">
        <v>1251.2333333333333</v>
      </c>
      <c r="L65" s="38">
        <v>1265.7666666666667</v>
      </c>
      <c r="M65" s="28">
        <v>1236.7</v>
      </c>
      <c r="N65" s="28">
        <v>1197.05</v>
      </c>
      <c r="O65" s="39">
        <v>3024000</v>
      </c>
      <c r="P65" s="40">
        <v>-2.097902097902098E-2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44861</v>
      </c>
      <c r="E66" s="37">
        <v>520.54999999999995</v>
      </c>
      <c r="F66" s="37">
        <v>523.26666666666665</v>
      </c>
      <c r="G66" s="38">
        <v>516.08333333333326</v>
      </c>
      <c r="H66" s="38">
        <v>511.61666666666656</v>
      </c>
      <c r="I66" s="38">
        <v>504.43333333333317</v>
      </c>
      <c r="J66" s="38">
        <v>527.73333333333335</v>
      </c>
      <c r="K66" s="38">
        <v>534.91666666666674</v>
      </c>
      <c r="L66" s="38">
        <v>539.38333333333344</v>
      </c>
      <c r="M66" s="28">
        <v>530.45000000000005</v>
      </c>
      <c r="N66" s="28">
        <v>518.79999999999995</v>
      </c>
      <c r="O66" s="39">
        <v>13752500</v>
      </c>
      <c r="P66" s="40">
        <v>6.3406147303305627E-2</v>
      </c>
    </row>
    <row r="67" spans="1:16" ht="12.75" customHeight="1">
      <c r="A67" s="28">
        <v>57</v>
      </c>
      <c r="B67" s="29" t="s">
        <v>42</v>
      </c>
      <c r="C67" s="30" t="s">
        <v>250</v>
      </c>
      <c r="D67" s="31">
        <v>44861</v>
      </c>
      <c r="E67" s="37">
        <v>1494.1</v>
      </c>
      <c r="F67" s="37">
        <v>1510.55</v>
      </c>
      <c r="G67" s="38">
        <v>1471.1</v>
      </c>
      <c r="H67" s="38">
        <v>1448.1</v>
      </c>
      <c r="I67" s="38">
        <v>1408.6499999999999</v>
      </c>
      <c r="J67" s="38">
        <v>1533.55</v>
      </c>
      <c r="K67" s="38">
        <v>1573.0000000000002</v>
      </c>
      <c r="L67" s="38">
        <v>1596</v>
      </c>
      <c r="M67" s="28">
        <v>1550</v>
      </c>
      <c r="N67" s="28">
        <v>1487.55</v>
      </c>
      <c r="O67" s="39">
        <v>1328500</v>
      </c>
      <c r="P67" s="40">
        <v>5.3111375346809354E-2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44861</v>
      </c>
      <c r="E68" s="37">
        <v>2171.9</v>
      </c>
      <c r="F68" s="37">
        <v>2190.9166666666665</v>
      </c>
      <c r="G68" s="38">
        <v>2142.2333333333331</v>
      </c>
      <c r="H68" s="38">
        <v>2112.5666666666666</v>
      </c>
      <c r="I68" s="38">
        <v>2063.8833333333332</v>
      </c>
      <c r="J68" s="38">
        <v>2220.583333333333</v>
      </c>
      <c r="K68" s="38">
        <v>2269.2666666666664</v>
      </c>
      <c r="L68" s="38">
        <v>2298.9333333333329</v>
      </c>
      <c r="M68" s="28">
        <v>2239.6</v>
      </c>
      <c r="N68" s="28">
        <v>2161.25</v>
      </c>
      <c r="O68" s="39">
        <v>1790750</v>
      </c>
      <c r="P68" s="40">
        <v>-4.4678580954921311E-2</v>
      </c>
    </row>
    <row r="69" spans="1:16" ht="12.75" customHeight="1">
      <c r="A69" s="28">
        <v>59</v>
      </c>
      <c r="B69" s="29" t="s">
        <v>44</v>
      </c>
      <c r="C69" s="30" t="s">
        <v>340</v>
      </c>
      <c r="D69" s="31">
        <v>44861</v>
      </c>
      <c r="E69" s="37">
        <v>218.05</v>
      </c>
      <c r="F69" s="37">
        <v>221.78333333333333</v>
      </c>
      <c r="G69" s="38">
        <v>211.81666666666666</v>
      </c>
      <c r="H69" s="38">
        <v>205.58333333333334</v>
      </c>
      <c r="I69" s="38">
        <v>195.61666666666667</v>
      </c>
      <c r="J69" s="38">
        <v>228.01666666666665</v>
      </c>
      <c r="K69" s="38">
        <v>237.98333333333329</v>
      </c>
      <c r="L69" s="38">
        <v>244.21666666666664</v>
      </c>
      <c r="M69" s="28">
        <v>231.75</v>
      </c>
      <c r="N69" s="28">
        <v>215.55</v>
      </c>
      <c r="O69" s="39">
        <v>22882700</v>
      </c>
      <c r="P69" s="40">
        <v>0.24036903129285625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44861</v>
      </c>
      <c r="E70" s="37">
        <v>3504.4</v>
      </c>
      <c r="F70" s="37">
        <v>3565.15</v>
      </c>
      <c r="G70" s="38">
        <v>3434.25</v>
      </c>
      <c r="H70" s="38">
        <v>3364.1</v>
      </c>
      <c r="I70" s="38">
        <v>3233.2</v>
      </c>
      <c r="J70" s="38">
        <v>3635.3</v>
      </c>
      <c r="K70" s="38">
        <v>3766.2000000000007</v>
      </c>
      <c r="L70" s="38">
        <v>3836.3500000000004</v>
      </c>
      <c r="M70" s="28">
        <v>3696.05</v>
      </c>
      <c r="N70" s="28">
        <v>3495</v>
      </c>
      <c r="O70" s="39">
        <v>2576550</v>
      </c>
      <c r="P70" s="40">
        <v>8.1947593852355755E-2</v>
      </c>
    </row>
    <row r="71" spans="1:16" ht="12.75" customHeight="1">
      <c r="A71" s="28">
        <v>61</v>
      </c>
      <c r="B71" s="29" t="s">
        <v>44</v>
      </c>
      <c r="C71" s="30" t="s">
        <v>252</v>
      </c>
      <c r="D71" s="31">
        <v>44861</v>
      </c>
      <c r="E71" s="37">
        <v>4235.6000000000004</v>
      </c>
      <c r="F71" s="37">
        <v>4242.6500000000005</v>
      </c>
      <c r="G71" s="38">
        <v>4204.3000000000011</v>
      </c>
      <c r="H71" s="38">
        <v>4173.0000000000009</v>
      </c>
      <c r="I71" s="38">
        <v>4134.6500000000015</v>
      </c>
      <c r="J71" s="38">
        <v>4273.9500000000007</v>
      </c>
      <c r="K71" s="38">
        <v>4312.3000000000011</v>
      </c>
      <c r="L71" s="38">
        <v>4343.6000000000004</v>
      </c>
      <c r="M71" s="28">
        <v>4281</v>
      </c>
      <c r="N71" s="28">
        <v>4211.3500000000004</v>
      </c>
      <c r="O71" s="39">
        <v>612625</v>
      </c>
      <c r="P71" s="40">
        <v>3.2753326509723643E-3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44861</v>
      </c>
      <c r="E72" s="37">
        <v>358.85</v>
      </c>
      <c r="F72" s="37">
        <v>361.88333333333338</v>
      </c>
      <c r="G72" s="38">
        <v>353.66666666666674</v>
      </c>
      <c r="H72" s="38">
        <v>348.48333333333335</v>
      </c>
      <c r="I72" s="38">
        <v>340.26666666666671</v>
      </c>
      <c r="J72" s="38">
        <v>367.06666666666678</v>
      </c>
      <c r="K72" s="38">
        <v>375.28333333333336</v>
      </c>
      <c r="L72" s="38">
        <v>380.46666666666681</v>
      </c>
      <c r="M72" s="28">
        <v>370.1</v>
      </c>
      <c r="N72" s="28">
        <v>356.7</v>
      </c>
      <c r="O72" s="39">
        <v>47115750</v>
      </c>
      <c r="P72" s="40">
        <v>4.5734388742304311E-3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44861</v>
      </c>
      <c r="E73" s="37">
        <v>4248.45</v>
      </c>
      <c r="F73" s="37">
        <v>4283.333333333333</v>
      </c>
      <c r="G73" s="38">
        <v>4206.3166666666657</v>
      </c>
      <c r="H73" s="38">
        <v>4164.1833333333325</v>
      </c>
      <c r="I73" s="38">
        <v>4087.1666666666652</v>
      </c>
      <c r="J73" s="38">
        <v>4325.4666666666662</v>
      </c>
      <c r="K73" s="38">
        <v>4402.4833333333345</v>
      </c>
      <c r="L73" s="38">
        <v>4444.6166666666668</v>
      </c>
      <c r="M73" s="28">
        <v>4360.3500000000004</v>
      </c>
      <c r="N73" s="28">
        <v>4241.2</v>
      </c>
      <c r="O73" s="39">
        <v>1774375</v>
      </c>
      <c r="P73" s="40">
        <v>-1.4715069063649614E-2</v>
      </c>
    </row>
    <row r="74" spans="1:16" ht="12.75" customHeight="1">
      <c r="A74" s="28">
        <v>64</v>
      </c>
      <c r="B74" s="29" t="s">
        <v>49</v>
      </c>
      <c r="C74" s="240" t="s">
        <v>99</v>
      </c>
      <c r="D74" s="31">
        <v>44861</v>
      </c>
      <c r="E74" s="37">
        <v>3407.7</v>
      </c>
      <c r="F74" s="37">
        <v>3446.6666666666665</v>
      </c>
      <c r="G74" s="38">
        <v>3353.333333333333</v>
      </c>
      <c r="H74" s="38">
        <v>3298.9666666666667</v>
      </c>
      <c r="I74" s="38">
        <v>3205.6333333333332</v>
      </c>
      <c r="J74" s="38">
        <v>3501.0333333333328</v>
      </c>
      <c r="K74" s="38">
        <v>3594.3666666666659</v>
      </c>
      <c r="L74" s="38">
        <v>3648.7333333333327</v>
      </c>
      <c r="M74" s="28">
        <v>3540</v>
      </c>
      <c r="N74" s="28">
        <v>3392.3</v>
      </c>
      <c r="O74" s="39">
        <v>3711050</v>
      </c>
      <c r="P74" s="40">
        <v>-2.9828895598865403E-2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44861</v>
      </c>
      <c r="E75" s="37">
        <v>2048.8000000000002</v>
      </c>
      <c r="F75" s="37">
        <v>2068.5166666666669</v>
      </c>
      <c r="G75" s="38">
        <v>2023.8833333333337</v>
      </c>
      <c r="H75" s="38">
        <v>1998.9666666666667</v>
      </c>
      <c r="I75" s="38">
        <v>1954.3333333333335</v>
      </c>
      <c r="J75" s="38">
        <v>2093.4333333333338</v>
      </c>
      <c r="K75" s="38">
        <v>2138.0666666666671</v>
      </c>
      <c r="L75" s="38">
        <v>2162.983333333334</v>
      </c>
      <c r="M75" s="28">
        <v>2113.15</v>
      </c>
      <c r="N75" s="28">
        <v>2043.6</v>
      </c>
      <c r="O75" s="39">
        <v>1113200</v>
      </c>
      <c r="P75" s="40">
        <v>-4.3930089749645726E-2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44861</v>
      </c>
      <c r="E76" s="37">
        <v>154.55000000000001</v>
      </c>
      <c r="F76" s="37">
        <v>155.33333333333334</v>
      </c>
      <c r="G76" s="38">
        <v>153.31666666666669</v>
      </c>
      <c r="H76" s="38">
        <v>152.08333333333334</v>
      </c>
      <c r="I76" s="38">
        <v>150.06666666666669</v>
      </c>
      <c r="J76" s="38">
        <v>156.56666666666669</v>
      </c>
      <c r="K76" s="38">
        <v>158.58333333333334</v>
      </c>
      <c r="L76" s="38">
        <v>159.81666666666669</v>
      </c>
      <c r="M76" s="28">
        <v>157.35</v>
      </c>
      <c r="N76" s="28">
        <v>154.1</v>
      </c>
      <c r="O76" s="39">
        <v>26028000</v>
      </c>
      <c r="P76" s="40">
        <v>-6.9108500345542499E-4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44861</v>
      </c>
      <c r="E77" s="37">
        <v>122.65</v>
      </c>
      <c r="F77" s="37">
        <v>122.78333333333335</v>
      </c>
      <c r="G77" s="38">
        <v>121.01666666666669</v>
      </c>
      <c r="H77" s="38">
        <v>119.38333333333335</v>
      </c>
      <c r="I77" s="38">
        <v>117.6166666666667</v>
      </c>
      <c r="J77" s="38">
        <v>124.41666666666669</v>
      </c>
      <c r="K77" s="38">
        <v>126.18333333333334</v>
      </c>
      <c r="L77" s="38">
        <v>127.81666666666668</v>
      </c>
      <c r="M77" s="28">
        <v>124.55</v>
      </c>
      <c r="N77" s="28">
        <v>121.15</v>
      </c>
      <c r="O77" s="39">
        <v>94100000</v>
      </c>
      <c r="P77" s="40">
        <v>1.411790063584438E-2</v>
      </c>
    </row>
    <row r="78" spans="1:16" ht="12.75" customHeight="1">
      <c r="A78" s="28">
        <v>68</v>
      </c>
      <c r="B78" s="29" t="s">
        <v>86</v>
      </c>
      <c r="C78" s="30" t="s">
        <v>354</v>
      </c>
      <c r="D78" s="31">
        <v>44861</v>
      </c>
      <c r="E78" s="37">
        <v>102.45</v>
      </c>
      <c r="F78" s="37">
        <v>103.89999999999999</v>
      </c>
      <c r="G78" s="38">
        <v>100.54999999999998</v>
      </c>
      <c r="H78" s="38">
        <v>98.649999999999991</v>
      </c>
      <c r="I78" s="38">
        <v>95.299999999999983</v>
      </c>
      <c r="J78" s="38">
        <v>105.79999999999998</v>
      </c>
      <c r="K78" s="38">
        <v>109.14999999999998</v>
      </c>
      <c r="L78" s="38">
        <v>111.04999999999998</v>
      </c>
      <c r="M78" s="28">
        <v>107.25</v>
      </c>
      <c r="N78" s="28">
        <v>102</v>
      </c>
      <c r="O78" s="39">
        <v>18226000</v>
      </c>
      <c r="P78" s="40">
        <v>6.4378985727300331E-2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44861</v>
      </c>
      <c r="E79" s="37">
        <v>86.3</v>
      </c>
      <c r="F79" s="37">
        <v>87.033333333333346</v>
      </c>
      <c r="G79" s="38">
        <v>85.366666666666688</v>
      </c>
      <c r="H79" s="38">
        <v>84.433333333333337</v>
      </c>
      <c r="I79" s="38">
        <v>82.76666666666668</v>
      </c>
      <c r="J79" s="38">
        <v>87.966666666666697</v>
      </c>
      <c r="K79" s="38">
        <v>89.633333333333354</v>
      </c>
      <c r="L79" s="38">
        <v>90.566666666666706</v>
      </c>
      <c r="M79" s="28">
        <v>88.7</v>
      </c>
      <c r="N79" s="28">
        <v>86.1</v>
      </c>
      <c r="O79" s="39">
        <v>61021350</v>
      </c>
      <c r="P79" s="40">
        <v>3.8946876460507866E-2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44861</v>
      </c>
      <c r="E80" s="37">
        <v>384.2</v>
      </c>
      <c r="F80" s="37">
        <v>387.2</v>
      </c>
      <c r="G80" s="38">
        <v>379.7</v>
      </c>
      <c r="H80" s="38">
        <v>375.2</v>
      </c>
      <c r="I80" s="38">
        <v>367.7</v>
      </c>
      <c r="J80" s="38">
        <v>391.7</v>
      </c>
      <c r="K80" s="38">
        <v>399.2</v>
      </c>
      <c r="L80" s="38">
        <v>403.7</v>
      </c>
      <c r="M80" s="28">
        <v>394.7</v>
      </c>
      <c r="N80" s="28">
        <v>382.7</v>
      </c>
      <c r="O80" s="39">
        <v>8303000</v>
      </c>
      <c r="P80" s="40">
        <v>-1.7687074829931974E-2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44861</v>
      </c>
      <c r="E81" s="37">
        <v>34.85</v>
      </c>
      <c r="F81" s="37">
        <v>35.016666666666673</v>
      </c>
      <c r="G81" s="38">
        <v>34.583333333333343</v>
      </c>
      <c r="H81" s="38">
        <v>34.31666666666667</v>
      </c>
      <c r="I81" s="38">
        <v>33.88333333333334</v>
      </c>
      <c r="J81" s="38">
        <v>35.283333333333346</v>
      </c>
      <c r="K81" s="38">
        <v>35.716666666666669</v>
      </c>
      <c r="L81" s="38">
        <v>35.983333333333348</v>
      </c>
      <c r="M81" s="28">
        <v>35.450000000000003</v>
      </c>
      <c r="N81" s="28">
        <v>34.75</v>
      </c>
      <c r="O81" s="39">
        <v>130455000</v>
      </c>
      <c r="P81" s="40">
        <v>-1.9116900693622062E-2</v>
      </c>
    </row>
    <row r="82" spans="1:16" ht="12.75" customHeight="1">
      <c r="A82" s="28">
        <v>72</v>
      </c>
      <c r="B82" s="29" t="s">
        <v>44</v>
      </c>
      <c r="C82" s="30" t="s">
        <v>369</v>
      </c>
      <c r="D82" s="31">
        <v>44861</v>
      </c>
      <c r="E82" s="37">
        <v>652.04999999999995</v>
      </c>
      <c r="F82" s="37">
        <v>659.5</v>
      </c>
      <c r="G82" s="38">
        <v>642.5</v>
      </c>
      <c r="H82" s="38">
        <v>632.95000000000005</v>
      </c>
      <c r="I82" s="38">
        <v>615.95000000000005</v>
      </c>
      <c r="J82" s="38">
        <v>669.05</v>
      </c>
      <c r="K82" s="38">
        <v>686.05</v>
      </c>
      <c r="L82" s="38">
        <v>695.59999999999991</v>
      </c>
      <c r="M82" s="28">
        <v>676.5</v>
      </c>
      <c r="N82" s="28">
        <v>649.95000000000005</v>
      </c>
      <c r="O82" s="39">
        <v>5469100</v>
      </c>
      <c r="P82" s="40">
        <v>1.9137596899224806E-2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44861</v>
      </c>
      <c r="E83" s="37">
        <v>825.6</v>
      </c>
      <c r="F83" s="37">
        <v>828.78333333333342</v>
      </c>
      <c r="G83" s="38">
        <v>819.51666666666688</v>
      </c>
      <c r="H83" s="38">
        <v>813.43333333333351</v>
      </c>
      <c r="I83" s="38">
        <v>804.16666666666697</v>
      </c>
      <c r="J83" s="38">
        <v>834.86666666666679</v>
      </c>
      <c r="K83" s="38">
        <v>844.13333333333344</v>
      </c>
      <c r="L83" s="38">
        <v>850.2166666666667</v>
      </c>
      <c r="M83" s="28">
        <v>838.05</v>
      </c>
      <c r="N83" s="28">
        <v>822.7</v>
      </c>
      <c r="O83" s="39">
        <v>6851000</v>
      </c>
      <c r="P83" s="40">
        <v>-3.3459412278149551E-3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44861</v>
      </c>
      <c r="E84" s="37">
        <v>1179.75</v>
      </c>
      <c r="F84" s="37">
        <v>1195.1833333333334</v>
      </c>
      <c r="G84" s="38">
        <v>1161.3666666666668</v>
      </c>
      <c r="H84" s="38">
        <v>1142.9833333333333</v>
      </c>
      <c r="I84" s="38">
        <v>1109.1666666666667</v>
      </c>
      <c r="J84" s="38">
        <v>1213.5666666666668</v>
      </c>
      <c r="K84" s="38">
        <v>1247.3833333333334</v>
      </c>
      <c r="L84" s="38">
        <v>1265.7666666666669</v>
      </c>
      <c r="M84" s="28">
        <v>1229</v>
      </c>
      <c r="N84" s="28">
        <v>1176.8</v>
      </c>
      <c r="O84" s="39">
        <v>4671875</v>
      </c>
      <c r="P84" s="40">
        <v>1.3394430736693691E-2</v>
      </c>
    </row>
    <row r="85" spans="1:16" ht="12.75" customHeight="1">
      <c r="A85" s="28">
        <v>75</v>
      </c>
      <c r="B85" s="29" t="s">
        <v>47</v>
      </c>
      <c r="C85" s="217" t="s">
        <v>109</v>
      </c>
      <c r="D85" s="31">
        <v>44861</v>
      </c>
      <c r="E85" s="37">
        <v>343.05</v>
      </c>
      <c r="F85" s="37">
        <v>345.68333333333334</v>
      </c>
      <c r="G85" s="38">
        <v>339.11666666666667</v>
      </c>
      <c r="H85" s="38">
        <v>335.18333333333334</v>
      </c>
      <c r="I85" s="38">
        <v>328.61666666666667</v>
      </c>
      <c r="J85" s="38">
        <v>349.61666666666667</v>
      </c>
      <c r="K85" s="38">
        <v>356.18333333333339</v>
      </c>
      <c r="L85" s="38">
        <v>360.11666666666667</v>
      </c>
      <c r="M85" s="28">
        <v>352.25</v>
      </c>
      <c r="N85" s="28">
        <v>341.75</v>
      </c>
      <c r="O85" s="39">
        <v>8768000</v>
      </c>
      <c r="P85" s="40">
        <v>1.5992689056431345E-3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44861</v>
      </c>
      <c r="E86" s="37">
        <v>1646.75</v>
      </c>
      <c r="F86" s="37">
        <v>1657.2</v>
      </c>
      <c r="G86" s="38">
        <v>1632.3500000000001</v>
      </c>
      <c r="H86" s="38">
        <v>1617.95</v>
      </c>
      <c r="I86" s="38">
        <v>1593.1000000000001</v>
      </c>
      <c r="J86" s="38">
        <v>1671.6000000000001</v>
      </c>
      <c r="K86" s="38">
        <v>1696.45</v>
      </c>
      <c r="L86" s="38">
        <v>1710.8500000000001</v>
      </c>
      <c r="M86" s="28">
        <v>1682.05</v>
      </c>
      <c r="N86" s="28">
        <v>1642.8</v>
      </c>
      <c r="O86" s="39">
        <v>7312150</v>
      </c>
      <c r="P86" s="40">
        <v>-2.2037853253824217E-3</v>
      </c>
    </row>
    <row r="87" spans="1:16" ht="12.75" customHeight="1">
      <c r="A87" s="28">
        <v>77</v>
      </c>
      <c r="B87" s="29" t="s">
        <v>79</v>
      </c>
      <c r="C87" s="30" t="s">
        <v>259</v>
      </c>
      <c r="D87" s="31">
        <v>44861</v>
      </c>
      <c r="E87" s="37">
        <v>219</v>
      </c>
      <c r="F87" s="37">
        <v>219.73333333333335</v>
      </c>
      <c r="G87" s="38">
        <v>217.06666666666669</v>
      </c>
      <c r="H87" s="38">
        <v>215.13333333333335</v>
      </c>
      <c r="I87" s="38">
        <v>212.4666666666667</v>
      </c>
      <c r="J87" s="38">
        <v>221.66666666666669</v>
      </c>
      <c r="K87" s="38">
        <v>224.33333333333331</v>
      </c>
      <c r="L87" s="38">
        <v>226.26666666666668</v>
      </c>
      <c r="M87" s="28">
        <v>222.4</v>
      </c>
      <c r="N87" s="28">
        <v>217.8</v>
      </c>
      <c r="O87" s="39">
        <v>5727500</v>
      </c>
      <c r="P87" s="40">
        <v>-1.1647972389991372E-2</v>
      </c>
    </row>
    <row r="88" spans="1:16" ht="12.75" customHeight="1">
      <c r="A88" s="28">
        <v>78</v>
      </c>
      <c r="B88" s="29" t="s">
        <v>79</v>
      </c>
      <c r="C88" s="30" t="s">
        <v>111</v>
      </c>
      <c r="D88" s="31">
        <v>44861</v>
      </c>
      <c r="E88" s="37">
        <v>475.55</v>
      </c>
      <c r="F88" s="37">
        <v>480.11666666666662</v>
      </c>
      <c r="G88" s="38">
        <v>468.58333333333326</v>
      </c>
      <c r="H88" s="38">
        <v>461.61666666666662</v>
      </c>
      <c r="I88" s="38">
        <v>450.08333333333326</v>
      </c>
      <c r="J88" s="38">
        <v>487.08333333333326</v>
      </c>
      <c r="K88" s="38">
        <v>498.61666666666667</v>
      </c>
      <c r="L88" s="38">
        <v>505.58333333333326</v>
      </c>
      <c r="M88" s="28">
        <v>491.65</v>
      </c>
      <c r="N88" s="28">
        <v>473.15</v>
      </c>
      <c r="O88" s="39">
        <v>7277500</v>
      </c>
      <c r="P88" s="40">
        <v>4.6591889559965492E-3</v>
      </c>
    </row>
    <row r="89" spans="1:16" ht="12.75" customHeight="1">
      <c r="A89" s="28">
        <v>79</v>
      </c>
      <c r="B89" s="29" t="s">
        <v>44</v>
      </c>
      <c r="C89" s="30" t="s">
        <v>260</v>
      </c>
      <c r="D89" s="31">
        <v>44861</v>
      </c>
      <c r="E89" s="37">
        <v>2374.15</v>
      </c>
      <c r="F89" s="37">
        <v>2398.75</v>
      </c>
      <c r="G89" s="38">
        <v>2340.5500000000002</v>
      </c>
      <c r="H89" s="38">
        <v>2306.9500000000003</v>
      </c>
      <c r="I89" s="38">
        <v>2248.7500000000005</v>
      </c>
      <c r="J89" s="38">
        <v>2432.35</v>
      </c>
      <c r="K89" s="38">
        <v>2490.5499999999997</v>
      </c>
      <c r="L89" s="38">
        <v>2524.1499999999996</v>
      </c>
      <c r="M89" s="28">
        <v>2456.9499999999998</v>
      </c>
      <c r="N89" s="28">
        <v>2365.15</v>
      </c>
      <c r="O89" s="39">
        <v>3588150</v>
      </c>
      <c r="P89" s="40">
        <v>-4.6119383317960207E-3</v>
      </c>
    </row>
    <row r="90" spans="1:16" ht="12.75" customHeight="1">
      <c r="A90" s="28">
        <v>80</v>
      </c>
      <c r="B90" s="29" t="s">
        <v>70</v>
      </c>
      <c r="C90" s="30" t="s">
        <v>112</v>
      </c>
      <c r="D90" s="31">
        <v>44861</v>
      </c>
      <c r="E90" s="37">
        <v>1281.95</v>
      </c>
      <c r="F90" s="37">
        <v>1300.2166666666665</v>
      </c>
      <c r="G90" s="38">
        <v>1258.9333333333329</v>
      </c>
      <c r="H90" s="38">
        <v>1235.9166666666665</v>
      </c>
      <c r="I90" s="38">
        <v>1194.633333333333</v>
      </c>
      <c r="J90" s="38">
        <v>1323.2333333333329</v>
      </c>
      <c r="K90" s="38">
        <v>1364.5166666666662</v>
      </c>
      <c r="L90" s="38">
        <v>1387.5333333333328</v>
      </c>
      <c r="M90" s="28">
        <v>1341.5</v>
      </c>
      <c r="N90" s="28">
        <v>1277.2</v>
      </c>
      <c r="O90" s="39">
        <v>4174500</v>
      </c>
      <c r="P90" s="40">
        <v>1.5940618155268923E-2</v>
      </c>
    </row>
    <row r="91" spans="1:16" ht="12.75" customHeight="1">
      <c r="A91" s="28">
        <v>81</v>
      </c>
      <c r="B91" s="29" t="s">
        <v>86</v>
      </c>
      <c r="C91" s="30" t="s">
        <v>113</v>
      </c>
      <c r="D91" s="31">
        <v>44861</v>
      </c>
      <c r="E91" s="37">
        <v>931.95</v>
      </c>
      <c r="F91" s="37">
        <v>942.11666666666679</v>
      </c>
      <c r="G91" s="38">
        <v>919.78333333333353</v>
      </c>
      <c r="H91" s="38">
        <v>907.61666666666679</v>
      </c>
      <c r="I91" s="38">
        <v>885.28333333333353</v>
      </c>
      <c r="J91" s="38">
        <v>954.28333333333353</v>
      </c>
      <c r="K91" s="38">
        <v>976.61666666666679</v>
      </c>
      <c r="L91" s="38">
        <v>988.78333333333353</v>
      </c>
      <c r="M91" s="28">
        <v>964.45</v>
      </c>
      <c r="N91" s="28">
        <v>929.95</v>
      </c>
      <c r="O91" s="39">
        <v>16438100</v>
      </c>
      <c r="P91" s="40">
        <v>-1.9949083928049748E-2</v>
      </c>
    </row>
    <row r="92" spans="1:16" ht="12.75" customHeight="1">
      <c r="A92" s="28">
        <v>82</v>
      </c>
      <c r="B92" s="29" t="s">
        <v>63</v>
      </c>
      <c r="C92" s="30" t="s">
        <v>114</v>
      </c>
      <c r="D92" s="31">
        <v>44861</v>
      </c>
      <c r="E92" s="37">
        <v>2279.9</v>
      </c>
      <c r="F92" s="37">
        <v>2287.9666666666667</v>
      </c>
      <c r="G92" s="38">
        <v>2268.5333333333333</v>
      </c>
      <c r="H92" s="38">
        <v>2257.1666666666665</v>
      </c>
      <c r="I92" s="38">
        <v>2237.7333333333331</v>
      </c>
      <c r="J92" s="38">
        <v>2299.3333333333335</v>
      </c>
      <c r="K92" s="38">
        <v>2318.7666666666669</v>
      </c>
      <c r="L92" s="38">
        <v>2330.1333333333337</v>
      </c>
      <c r="M92" s="28">
        <v>2307.4</v>
      </c>
      <c r="N92" s="28">
        <v>2276.6</v>
      </c>
      <c r="O92" s="39">
        <v>17926800</v>
      </c>
      <c r="P92" s="40">
        <v>1.1853156326198861E-2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44861</v>
      </c>
      <c r="E93" s="37">
        <v>1889.8</v>
      </c>
      <c r="F93" s="37">
        <v>1899.9166666666667</v>
      </c>
      <c r="G93" s="38">
        <v>1873.8333333333335</v>
      </c>
      <c r="H93" s="38">
        <v>1857.8666666666668</v>
      </c>
      <c r="I93" s="38">
        <v>1831.7833333333335</v>
      </c>
      <c r="J93" s="38">
        <v>1915.8833333333334</v>
      </c>
      <c r="K93" s="38">
        <v>1941.9666666666669</v>
      </c>
      <c r="L93" s="38">
        <v>1957.9333333333334</v>
      </c>
      <c r="M93" s="28">
        <v>1926</v>
      </c>
      <c r="N93" s="28">
        <v>1883.95</v>
      </c>
      <c r="O93" s="39">
        <v>2349000</v>
      </c>
      <c r="P93" s="40">
        <v>2.1126760563380281E-2</v>
      </c>
    </row>
    <row r="94" spans="1:16" ht="12.75" customHeight="1">
      <c r="A94" s="28">
        <v>84</v>
      </c>
      <c r="B94" s="29" t="s">
        <v>58</v>
      </c>
      <c r="C94" s="30" t="s">
        <v>116</v>
      </c>
      <c r="D94" s="31">
        <v>44861</v>
      </c>
      <c r="E94" s="37">
        <v>1406.25</v>
      </c>
      <c r="F94" s="37">
        <v>1411.3833333333332</v>
      </c>
      <c r="G94" s="38">
        <v>1399.9166666666665</v>
      </c>
      <c r="H94" s="38">
        <v>1393.5833333333333</v>
      </c>
      <c r="I94" s="38">
        <v>1382.1166666666666</v>
      </c>
      <c r="J94" s="38">
        <v>1417.7166666666665</v>
      </c>
      <c r="K94" s="38">
        <v>1429.1833333333332</v>
      </c>
      <c r="L94" s="38">
        <v>1435.5166666666664</v>
      </c>
      <c r="M94" s="28">
        <v>1422.85</v>
      </c>
      <c r="N94" s="28">
        <v>1405.05</v>
      </c>
      <c r="O94" s="39">
        <v>60491200</v>
      </c>
      <c r="P94" s="40">
        <v>3.9880490894994611E-2</v>
      </c>
    </row>
    <row r="95" spans="1:16" ht="12.75" customHeight="1">
      <c r="A95" s="28">
        <v>85</v>
      </c>
      <c r="B95" s="29" t="s">
        <v>63</v>
      </c>
      <c r="C95" s="30" t="s">
        <v>117</v>
      </c>
      <c r="D95" s="31">
        <v>44861</v>
      </c>
      <c r="E95" s="37">
        <v>524.25</v>
      </c>
      <c r="F95" s="37">
        <v>527.51666666666677</v>
      </c>
      <c r="G95" s="38">
        <v>519.58333333333348</v>
      </c>
      <c r="H95" s="38">
        <v>514.91666666666674</v>
      </c>
      <c r="I95" s="38">
        <v>506.98333333333346</v>
      </c>
      <c r="J95" s="38">
        <v>532.18333333333351</v>
      </c>
      <c r="K95" s="38">
        <v>540.11666666666667</v>
      </c>
      <c r="L95" s="38">
        <v>544.78333333333353</v>
      </c>
      <c r="M95" s="28">
        <v>535.45000000000005</v>
      </c>
      <c r="N95" s="28">
        <v>522.85</v>
      </c>
      <c r="O95" s="39">
        <v>22102300</v>
      </c>
      <c r="P95" s="40">
        <v>6.0584818746244745E-3</v>
      </c>
    </row>
    <row r="96" spans="1:16" ht="12.75" customHeight="1">
      <c r="A96" s="28">
        <v>86</v>
      </c>
      <c r="B96" s="29" t="s">
        <v>49</v>
      </c>
      <c r="C96" s="30" t="s">
        <v>118</v>
      </c>
      <c r="D96" s="31">
        <v>44861</v>
      </c>
      <c r="E96" s="37">
        <v>2541.25</v>
      </c>
      <c r="F96" s="37">
        <v>2549.4333333333334</v>
      </c>
      <c r="G96" s="38">
        <v>2527.8666666666668</v>
      </c>
      <c r="H96" s="38">
        <v>2514.4833333333336</v>
      </c>
      <c r="I96" s="38">
        <v>2492.916666666667</v>
      </c>
      <c r="J96" s="38">
        <v>2562.8166666666666</v>
      </c>
      <c r="K96" s="38">
        <v>2584.3833333333332</v>
      </c>
      <c r="L96" s="38">
        <v>2597.7666666666664</v>
      </c>
      <c r="M96" s="28">
        <v>2571</v>
      </c>
      <c r="N96" s="28">
        <v>2536.0500000000002</v>
      </c>
      <c r="O96" s="39">
        <v>3244800</v>
      </c>
      <c r="P96" s="40">
        <v>-1.9312721008250974E-2</v>
      </c>
    </row>
    <row r="97" spans="1:16" ht="12.75" customHeight="1">
      <c r="A97" s="28">
        <v>87</v>
      </c>
      <c r="B97" s="29" t="s">
        <v>119</v>
      </c>
      <c r="C97" s="30" t="s">
        <v>120</v>
      </c>
      <c r="D97" s="31">
        <v>44861</v>
      </c>
      <c r="E97" s="37">
        <v>395.75</v>
      </c>
      <c r="F97" s="37">
        <v>400.76666666666665</v>
      </c>
      <c r="G97" s="38">
        <v>388.93333333333328</v>
      </c>
      <c r="H97" s="38">
        <v>382.11666666666662</v>
      </c>
      <c r="I97" s="38">
        <v>370.28333333333325</v>
      </c>
      <c r="J97" s="38">
        <v>407.58333333333331</v>
      </c>
      <c r="K97" s="38">
        <v>419.41666666666669</v>
      </c>
      <c r="L97" s="38">
        <v>426.23333333333335</v>
      </c>
      <c r="M97" s="28">
        <v>412.6</v>
      </c>
      <c r="N97" s="28">
        <v>393.95</v>
      </c>
      <c r="O97" s="39">
        <v>28591775</v>
      </c>
      <c r="P97" s="40">
        <v>1.0370764321531683E-2</v>
      </c>
    </row>
    <row r="98" spans="1:16" ht="12.75" customHeight="1">
      <c r="A98" s="28">
        <v>88</v>
      </c>
      <c r="B98" s="29" t="s">
        <v>119</v>
      </c>
      <c r="C98" s="30" t="s">
        <v>379</v>
      </c>
      <c r="D98" s="31">
        <v>44861</v>
      </c>
      <c r="E98" s="37">
        <v>108.2</v>
      </c>
      <c r="F98" s="37">
        <v>109.38333333333333</v>
      </c>
      <c r="G98" s="38">
        <v>106.66666666666666</v>
      </c>
      <c r="H98" s="38">
        <v>105.13333333333333</v>
      </c>
      <c r="I98" s="38">
        <v>102.41666666666666</v>
      </c>
      <c r="J98" s="38">
        <v>110.91666666666666</v>
      </c>
      <c r="K98" s="38">
        <v>113.63333333333333</v>
      </c>
      <c r="L98" s="38">
        <v>115.16666666666666</v>
      </c>
      <c r="M98" s="28">
        <v>112.1</v>
      </c>
      <c r="N98" s="28">
        <v>107.85</v>
      </c>
      <c r="O98" s="39">
        <v>18103000</v>
      </c>
      <c r="P98" s="40">
        <v>1.0076775431861805E-2</v>
      </c>
    </row>
    <row r="99" spans="1:16" ht="12.75" customHeight="1">
      <c r="A99" s="28">
        <v>89</v>
      </c>
      <c r="B99" s="29" t="s">
        <v>79</v>
      </c>
      <c r="C99" s="30" t="s">
        <v>121</v>
      </c>
      <c r="D99" s="31">
        <v>44861</v>
      </c>
      <c r="E99" s="37">
        <v>210.5</v>
      </c>
      <c r="F99" s="37">
        <v>212.51666666666665</v>
      </c>
      <c r="G99" s="38">
        <v>208.08333333333331</v>
      </c>
      <c r="H99" s="38">
        <v>205.66666666666666</v>
      </c>
      <c r="I99" s="38">
        <v>201.23333333333332</v>
      </c>
      <c r="J99" s="38">
        <v>214.93333333333331</v>
      </c>
      <c r="K99" s="38">
        <v>219.36666666666665</v>
      </c>
      <c r="L99" s="38">
        <v>221.7833333333333</v>
      </c>
      <c r="M99" s="28">
        <v>216.95</v>
      </c>
      <c r="N99" s="28">
        <v>210.1</v>
      </c>
      <c r="O99" s="39">
        <v>19772100</v>
      </c>
      <c r="P99" s="40">
        <v>1.6942091376197749E-2</v>
      </c>
    </row>
    <row r="100" spans="1:16" ht="12.75" customHeight="1">
      <c r="A100" s="28">
        <v>90</v>
      </c>
      <c r="B100" s="29" t="s">
        <v>56</v>
      </c>
      <c r="C100" s="30" t="s">
        <v>122</v>
      </c>
      <c r="D100" s="31">
        <v>44861</v>
      </c>
      <c r="E100" s="37">
        <v>2560.5500000000002</v>
      </c>
      <c r="F100" s="37">
        <v>2576.75</v>
      </c>
      <c r="G100" s="38">
        <v>2538.9</v>
      </c>
      <c r="H100" s="38">
        <v>2517.25</v>
      </c>
      <c r="I100" s="38">
        <v>2479.4</v>
      </c>
      <c r="J100" s="38">
        <v>2598.4</v>
      </c>
      <c r="K100" s="38">
        <v>2636.2500000000005</v>
      </c>
      <c r="L100" s="38">
        <v>2657.9</v>
      </c>
      <c r="M100" s="28">
        <v>2614.6</v>
      </c>
      <c r="N100" s="28">
        <v>2555.1</v>
      </c>
      <c r="O100" s="39">
        <v>8760300</v>
      </c>
      <c r="P100" s="40">
        <v>1.5934314441777127E-2</v>
      </c>
    </row>
    <row r="101" spans="1:16" ht="12.75" customHeight="1">
      <c r="A101" s="28">
        <v>91</v>
      </c>
      <c r="B101" s="29" t="s">
        <v>44</v>
      </c>
      <c r="C101" s="30" t="s">
        <v>380</v>
      </c>
      <c r="D101" s="31">
        <v>44861</v>
      </c>
      <c r="E101" s="37">
        <v>38932.75</v>
      </c>
      <c r="F101" s="37">
        <v>39070.566666666666</v>
      </c>
      <c r="G101" s="38">
        <v>38557.183333333334</v>
      </c>
      <c r="H101" s="38">
        <v>38181.616666666669</v>
      </c>
      <c r="I101" s="38">
        <v>37668.233333333337</v>
      </c>
      <c r="J101" s="38">
        <v>39446.133333333331</v>
      </c>
      <c r="K101" s="38">
        <v>39959.516666666663</v>
      </c>
      <c r="L101" s="38">
        <v>40335.083333333328</v>
      </c>
      <c r="M101" s="28">
        <v>39583.949999999997</v>
      </c>
      <c r="N101" s="28">
        <v>38695</v>
      </c>
      <c r="O101" s="39">
        <v>19710</v>
      </c>
      <c r="P101" s="40">
        <v>7.6161462300076163E-4</v>
      </c>
    </row>
    <row r="102" spans="1:16" ht="12.75" customHeight="1">
      <c r="A102" s="28">
        <v>92</v>
      </c>
      <c r="B102" s="29" t="s">
        <v>63</v>
      </c>
      <c r="C102" s="30" t="s">
        <v>123</v>
      </c>
      <c r="D102" s="31">
        <v>44861</v>
      </c>
      <c r="E102" s="37">
        <v>123.95</v>
      </c>
      <c r="F102" s="37">
        <v>125.31666666666666</v>
      </c>
      <c r="G102" s="38">
        <v>122.13333333333333</v>
      </c>
      <c r="H102" s="38">
        <v>120.31666666666666</v>
      </c>
      <c r="I102" s="38">
        <v>117.13333333333333</v>
      </c>
      <c r="J102" s="38">
        <v>127.13333333333333</v>
      </c>
      <c r="K102" s="38">
        <v>130.31666666666666</v>
      </c>
      <c r="L102" s="38">
        <v>132.13333333333333</v>
      </c>
      <c r="M102" s="28">
        <v>128.5</v>
      </c>
      <c r="N102" s="28">
        <v>123.5</v>
      </c>
      <c r="O102" s="39">
        <v>48516000</v>
      </c>
      <c r="P102" s="40">
        <v>-5.3752535496957403E-2</v>
      </c>
    </row>
    <row r="103" spans="1:16" ht="12.75" customHeight="1">
      <c r="A103" s="28">
        <v>93</v>
      </c>
      <c r="B103" s="29" t="s">
        <v>58</v>
      </c>
      <c r="C103" s="30" t="s">
        <v>124</v>
      </c>
      <c r="D103" s="31">
        <v>44861</v>
      </c>
      <c r="E103" s="37">
        <v>871.95</v>
      </c>
      <c r="F103" s="37">
        <v>874.85</v>
      </c>
      <c r="G103" s="38">
        <v>865.90000000000009</v>
      </c>
      <c r="H103" s="38">
        <v>859.85</v>
      </c>
      <c r="I103" s="38">
        <v>850.90000000000009</v>
      </c>
      <c r="J103" s="38">
        <v>880.90000000000009</v>
      </c>
      <c r="K103" s="38">
        <v>889.85000000000014</v>
      </c>
      <c r="L103" s="38">
        <v>895.90000000000009</v>
      </c>
      <c r="M103" s="28">
        <v>883.8</v>
      </c>
      <c r="N103" s="28">
        <v>868.8</v>
      </c>
      <c r="O103" s="39">
        <v>80929750</v>
      </c>
      <c r="P103" s="40">
        <v>-3.7135191728831306E-2</v>
      </c>
    </row>
    <row r="104" spans="1:16" ht="12.75" customHeight="1">
      <c r="A104" s="28">
        <v>94</v>
      </c>
      <c r="B104" s="29" t="s">
        <v>63</v>
      </c>
      <c r="C104" s="30" t="s">
        <v>125</v>
      </c>
      <c r="D104" s="31">
        <v>44861</v>
      </c>
      <c r="E104" s="37">
        <v>1132.7</v>
      </c>
      <c r="F104" s="37">
        <v>1138.3833333333334</v>
      </c>
      <c r="G104" s="38">
        <v>1124.3166666666668</v>
      </c>
      <c r="H104" s="38">
        <v>1115.9333333333334</v>
      </c>
      <c r="I104" s="38">
        <v>1101.8666666666668</v>
      </c>
      <c r="J104" s="38">
        <v>1146.7666666666669</v>
      </c>
      <c r="K104" s="38">
        <v>1160.8333333333335</v>
      </c>
      <c r="L104" s="38">
        <v>1169.2166666666669</v>
      </c>
      <c r="M104" s="28">
        <v>1152.45</v>
      </c>
      <c r="N104" s="28">
        <v>1130</v>
      </c>
      <c r="O104" s="39">
        <v>5139950</v>
      </c>
      <c r="P104" s="40">
        <v>-4.4451761606848867E-3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44861</v>
      </c>
      <c r="E105" s="37">
        <v>510.4</v>
      </c>
      <c r="F105" s="37">
        <v>513.63333333333333</v>
      </c>
      <c r="G105" s="38">
        <v>505.76666666666665</v>
      </c>
      <c r="H105" s="38">
        <v>501.13333333333333</v>
      </c>
      <c r="I105" s="38">
        <v>493.26666666666665</v>
      </c>
      <c r="J105" s="38">
        <v>518.26666666666665</v>
      </c>
      <c r="K105" s="38">
        <v>526.13333333333321</v>
      </c>
      <c r="L105" s="38">
        <v>530.76666666666665</v>
      </c>
      <c r="M105" s="28">
        <v>521.5</v>
      </c>
      <c r="N105" s="28">
        <v>509</v>
      </c>
      <c r="O105" s="39">
        <v>6694500</v>
      </c>
      <c r="P105" s="40">
        <v>3.8236617183985606E-3</v>
      </c>
    </row>
    <row r="106" spans="1:16" ht="12.75" customHeight="1">
      <c r="A106" s="28">
        <v>96</v>
      </c>
      <c r="B106" s="29" t="s">
        <v>74</v>
      </c>
      <c r="C106" s="30" t="s">
        <v>127</v>
      </c>
      <c r="D106" s="31">
        <v>44861</v>
      </c>
      <c r="E106" s="37">
        <v>8.65</v>
      </c>
      <c r="F106" s="37">
        <v>8.7333333333333343</v>
      </c>
      <c r="G106" s="38">
        <v>8.5166666666666693</v>
      </c>
      <c r="H106" s="38">
        <v>8.3833333333333346</v>
      </c>
      <c r="I106" s="38">
        <v>8.1666666666666696</v>
      </c>
      <c r="J106" s="38">
        <v>8.8666666666666689</v>
      </c>
      <c r="K106" s="38">
        <v>9.0833333333333339</v>
      </c>
      <c r="L106" s="38">
        <v>9.2166666666666686</v>
      </c>
      <c r="M106" s="28">
        <v>8.9499999999999993</v>
      </c>
      <c r="N106" s="28">
        <v>8.6</v>
      </c>
      <c r="O106" s="39">
        <v>524580000</v>
      </c>
      <c r="P106" s="40">
        <v>5.297175776310243E-2</v>
      </c>
    </row>
    <row r="107" spans="1:16" ht="12.75" customHeight="1">
      <c r="A107" s="28">
        <v>97</v>
      </c>
      <c r="B107" s="29" t="s">
        <v>63</v>
      </c>
      <c r="C107" s="30" t="s">
        <v>384</v>
      </c>
      <c r="D107" s="31">
        <v>44861</v>
      </c>
      <c r="E107" s="37">
        <v>72.7</v>
      </c>
      <c r="F107" s="37">
        <v>73.016666666666666</v>
      </c>
      <c r="G107" s="38">
        <v>71.783333333333331</v>
      </c>
      <c r="H107" s="38">
        <v>70.86666666666666</v>
      </c>
      <c r="I107" s="38">
        <v>69.633333333333326</v>
      </c>
      <c r="J107" s="38">
        <v>73.933333333333337</v>
      </c>
      <c r="K107" s="38">
        <v>75.166666666666657</v>
      </c>
      <c r="L107" s="38">
        <v>76.083333333333343</v>
      </c>
      <c r="M107" s="28">
        <v>74.25</v>
      </c>
      <c r="N107" s="28">
        <v>72.099999999999994</v>
      </c>
      <c r="O107" s="39">
        <v>125160000</v>
      </c>
      <c r="P107" s="40">
        <v>-1.4410583510512638E-2</v>
      </c>
    </row>
    <row r="108" spans="1:16" ht="12.75" customHeight="1">
      <c r="A108" s="28">
        <v>98</v>
      </c>
      <c r="B108" s="29" t="s">
        <v>58</v>
      </c>
      <c r="C108" s="30" t="s">
        <v>128</v>
      </c>
      <c r="D108" s="31">
        <v>44861</v>
      </c>
      <c r="E108" s="37">
        <v>53.1</v>
      </c>
      <c r="F108" s="37">
        <v>53.56666666666667</v>
      </c>
      <c r="G108" s="38">
        <v>52.433333333333337</v>
      </c>
      <c r="H108" s="38">
        <v>51.766666666666666</v>
      </c>
      <c r="I108" s="38">
        <v>50.633333333333333</v>
      </c>
      <c r="J108" s="38">
        <v>54.233333333333341</v>
      </c>
      <c r="K108" s="38">
        <v>55.366666666666681</v>
      </c>
      <c r="L108" s="38">
        <v>56.033333333333346</v>
      </c>
      <c r="M108" s="28">
        <v>54.7</v>
      </c>
      <c r="N108" s="28">
        <v>52.9</v>
      </c>
      <c r="O108" s="39">
        <v>188145000</v>
      </c>
      <c r="P108" s="40">
        <v>-2.3054755043227664E-2</v>
      </c>
    </row>
    <row r="109" spans="1:16" ht="12.75" customHeight="1">
      <c r="A109" s="28">
        <v>99</v>
      </c>
      <c r="B109" s="29" t="s">
        <v>44</v>
      </c>
      <c r="C109" s="30" t="s">
        <v>394</v>
      </c>
      <c r="D109" s="31">
        <v>44861</v>
      </c>
      <c r="E109" s="37">
        <v>141.15</v>
      </c>
      <c r="F109" s="37">
        <v>142.06666666666666</v>
      </c>
      <c r="G109" s="38">
        <v>139.38333333333333</v>
      </c>
      <c r="H109" s="38">
        <v>137.61666666666667</v>
      </c>
      <c r="I109" s="38">
        <v>134.93333333333334</v>
      </c>
      <c r="J109" s="38">
        <v>143.83333333333331</v>
      </c>
      <c r="K109" s="38">
        <v>146.51666666666665</v>
      </c>
      <c r="L109" s="38">
        <v>148.2833333333333</v>
      </c>
      <c r="M109" s="28">
        <v>144.75</v>
      </c>
      <c r="N109" s="28">
        <v>140.30000000000001</v>
      </c>
      <c r="O109" s="39">
        <v>52713750</v>
      </c>
      <c r="P109" s="40">
        <v>2.8536776771063707E-3</v>
      </c>
    </row>
    <row r="110" spans="1:16" ht="12.75" customHeight="1">
      <c r="A110" s="28">
        <v>100</v>
      </c>
      <c r="B110" s="29" t="s">
        <v>79</v>
      </c>
      <c r="C110" s="30" t="s">
        <v>129</v>
      </c>
      <c r="D110" s="31">
        <v>44861</v>
      </c>
      <c r="E110" s="37">
        <v>368.6</v>
      </c>
      <c r="F110" s="37">
        <v>371.13333333333338</v>
      </c>
      <c r="G110" s="38">
        <v>364.66666666666674</v>
      </c>
      <c r="H110" s="38">
        <v>360.73333333333335</v>
      </c>
      <c r="I110" s="38">
        <v>354.26666666666671</v>
      </c>
      <c r="J110" s="38">
        <v>375.06666666666678</v>
      </c>
      <c r="K110" s="38">
        <v>381.53333333333336</v>
      </c>
      <c r="L110" s="38">
        <v>385.46666666666681</v>
      </c>
      <c r="M110" s="28">
        <v>377.6</v>
      </c>
      <c r="N110" s="28">
        <v>367.2</v>
      </c>
      <c r="O110" s="39">
        <v>14093750</v>
      </c>
      <c r="P110" s="40">
        <v>2.4283001898670931E-2</v>
      </c>
    </row>
    <row r="111" spans="1:16" ht="12.75" customHeight="1">
      <c r="A111" s="28">
        <v>101</v>
      </c>
      <c r="B111" s="29" t="s">
        <v>105</v>
      </c>
      <c r="C111" s="30" t="s">
        <v>130</v>
      </c>
      <c r="D111" s="31">
        <v>44861</v>
      </c>
      <c r="E111" s="37">
        <v>331.5</v>
      </c>
      <c r="F111" s="37">
        <v>334.2</v>
      </c>
      <c r="G111" s="38">
        <v>327.39999999999998</v>
      </c>
      <c r="H111" s="38">
        <v>323.3</v>
      </c>
      <c r="I111" s="38">
        <v>316.5</v>
      </c>
      <c r="J111" s="38">
        <v>338.29999999999995</v>
      </c>
      <c r="K111" s="38">
        <v>345.1</v>
      </c>
      <c r="L111" s="38">
        <v>349.19999999999993</v>
      </c>
      <c r="M111" s="28">
        <v>341</v>
      </c>
      <c r="N111" s="28">
        <v>330.1</v>
      </c>
      <c r="O111" s="39">
        <v>25374798</v>
      </c>
      <c r="P111" s="40">
        <v>2.685546875E-2</v>
      </c>
    </row>
    <row r="112" spans="1:16" ht="12.75" customHeight="1">
      <c r="A112" s="28">
        <v>102</v>
      </c>
      <c r="B112" s="29" t="s">
        <v>42</v>
      </c>
      <c r="C112" s="30" t="s">
        <v>391</v>
      </c>
      <c r="D112" s="31">
        <v>44861</v>
      </c>
      <c r="E112" s="37">
        <v>244.25</v>
      </c>
      <c r="F112" s="37">
        <v>253.25</v>
      </c>
      <c r="G112" s="38">
        <v>233.39999999999998</v>
      </c>
      <c r="H112" s="38">
        <v>222.54999999999998</v>
      </c>
      <c r="I112" s="38">
        <v>202.69999999999996</v>
      </c>
      <c r="J112" s="38">
        <v>264.10000000000002</v>
      </c>
      <c r="K112" s="38">
        <v>283.95000000000005</v>
      </c>
      <c r="L112" s="38">
        <v>294.8</v>
      </c>
      <c r="M112" s="28">
        <v>273.10000000000002</v>
      </c>
      <c r="N112" s="28">
        <v>242.4</v>
      </c>
      <c r="O112" s="39">
        <v>17272400</v>
      </c>
      <c r="P112" s="40">
        <v>-0.27143730886850154</v>
      </c>
    </row>
    <row r="113" spans="1:16" ht="12.75" customHeight="1">
      <c r="A113" s="28">
        <v>103</v>
      </c>
      <c r="B113" s="29" t="s">
        <v>44</v>
      </c>
      <c r="C113" s="30" t="s">
        <v>263</v>
      </c>
      <c r="D113" s="31">
        <v>44861</v>
      </c>
      <c r="E113" s="37">
        <v>4255</v>
      </c>
      <c r="F113" s="37">
        <v>4325.95</v>
      </c>
      <c r="G113" s="38">
        <v>4153.8999999999996</v>
      </c>
      <c r="H113" s="38">
        <v>4052.8</v>
      </c>
      <c r="I113" s="38">
        <v>3880.75</v>
      </c>
      <c r="J113" s="38">
        <v>4427.0499999999993</v>
      </c>
      <c r="K113" s="38">
        <v>4599.1000000000004</v>
      </c>
      <c r="L113" s="38">
        <v>4700.1999999999989</v>
      </c>
      <c r="M113" s="28">
        <v>4498</v>
      </c>
      <c r="N113" s="28">
        <v>4224.8500000000004</v>
      </c>
      <c r="O113" s="39">
        <v>250650</v>
      </c>
      <c r="P113" s="40">
        <v>0.11029900332225914</v>
      </c>
    </row>
    <row r="114" spans="1:16" ht="12.75" customHeight="1">
      <c r="A114" s="28">
        <v>104</v>
      </c>
      <c r="B114" s="29" t="s">
        <v>44</v>
      </c>
      <c r="C114" s="30" t="s">
        <v>131</v>
      </c>
      <c r="D114" s="31">
        <v>44861</v>
      </c>
      <c r="E114" s="37">
        <v>1769.65</v>
      </c>
      <c r="F114" s="37">
        <v>1776.9166666666667</v>
      </c>
      <c r="G114" s="38">
        <v>1755.4833333333336</v>
      </c>
      <c r="H114" s="38">
        <v>1741.3166666666668</v>
      </c>
      <c r="I114" s="38">
        <v>1719.8833333333337</v>
      </c>
      <c r="J114" s="38">
        <v>1791.0833333333335</v>
      </c>
      <c r="K114" s="38">
        <v>1812.5166666666664</v>
      </c>
      <c r="L114" s="38">
        <v>1826.6833333333334</v>
      </c>
      <c r="M114" s="28">
        <v>1798.35</v>
      </c>
      <c r="N114" s="28">
        <v>1762.75</v>
      </c>
      <c r="O114" s="39">
        <v>4152000</v>
      </c>
      <c r="P114" s="40">
        <v>-1.5787227990328546E-2</v>
      </c>
    </row>
    <row r="115" spans="1:16" ht="12.75" customHeight="1">
      <c r="A115" s="28">
        <v>105</v>
      </c>
      <c r="B115" s="29" t="s">
        <v>58</v>
      </c>
      <c r="C115" s="30" t="s">
        <v>132</v>
      </c>
      <c r="D115" s="31">
        <v>44861</v>
      </c>
      <c r="E115" s="37">
        <v>1169.4000000000001</v>
      </c>
      <c r="F115" s="37">
        <v>1184.45</v>
      </c>
      <c r="G115" s="38">
        <v>1151.6000000000001</v>
      </c>
      <c r="H115" s="38">
        <v>1133.8000000000002</v>
      </c>
      <c r="I115" s="38">
        <v>1100.9500000000003</v>
      </c>
      <c r="J115" s="38">
        <v>1202.25</v>
      </c>
      <c r="K115" s="38">
        <v>1235.0999999999999</v>
      </c>
      <c r="L115" s="38">
        <v>1252.8999999999999</v>
      </c>
      <c r="M115" s="28">
        <v>1217.3</v>
      </c>
      <c r="N115" s="28">
        <v>1166.6500000000001</v>
      </c>
      <c r="O115" s="39">
        <v>24294600</v>
      </c>
      <c r="P115" s="40">
        <v>0.21858071505958829</v>
      </c>
    </row>
    <row r="116" spans="1:16" ht="12.75" customHeight="1">
      <c r="A116" s="28">
        <v>106</v>
      </c>
      <c r="B116" s="29" t="s">
        <v>74</v>
      </c>
      <c r="C116" s="30" t="s">
        <v>133</v>
      </c>
      <c r="D116" s="31">
        <v>44861</v>
      </c>
      <c r="E116" s="37">
        <v>190.5</v>
      </c>
      <c r="F116" s="37">
        <v>192.54999999999998</v>
      </c>
      <c r="G116" s="38">
        <v>187.54999999999995</v>
      </c>
      <c r="H116" s="38">
        <v>184.59999999999997</v>
      </c>
      <c r="I116" s="38">
        <v>179.59999999999994</v>
      </c>
      <c r="J116" s="38">
        <v>195.49999999999997</v>
      </c>
      <c r="K116" s="38">
        <v>200.50000000000003</v>
      </c>
      <c r="L116" s="38">
        <v>203.45</v>
      </c>
      <c r="M116" s="28">
        <v>197.55</v>
      </c>
      <c r="N116" s="28">
        <v>189.6</v>
      </c>
      <c r="O116" s="39">
        <v>15691200</v>
      </c>
      <c r="P116" s="40">
        <v>8.3945841392649906E-2</v>
      </c>
    </row>
    <row r="117" spans="1:16" ht="12.75" customHeight="1">
      <c r="A117" s="28">
        <v>107</v>
      </c>
      <c r="B117" s="29" t="s">
        <v>86</v>
      </c>
      <c r="C117" s="30" t="s">
        <v>134</v>
      </c>
      <c r="D117" s="31">
        <v>44861</v>
      </c>
      <c r="E117" s="37">
        <v>1404.25</v>
      </c>
      <c r="F117" s="37">
        <v>1423</v>
      </c>
      <c r="G117" s="38">
        <v>1382.95</v>
      </c>
      <c r="H117" s="38">
        <v>1361.65</v>
      </c>
      <c r="I117" s="38">
        <v>1321.6000000000001</v>
      </c>
      <c r="J117" s="38">
        <v>1444.3</v>
      </c>
      <c r="K117" s="38">
        <v>1484.3500000000001</v>
      </c>
      <c r="L117" s="38">
        <v>1505.6499999999999</v>
      </c>
      <c r="M117" s="28">
        <v>1463.05</v>
      </c>
      <c r="N117" s="28">
        <v>1401.7</v>
      </c>
      <c r="O117" s="39">
        <v>45507300</v>
      </c>
      <c r="P117" s="40">
        <v>8.7484228033952741E-2</v>
      </c>
    </row>
    <row r="118" spans="1:16" ht="12.75" customHeight="1">
      <c r="A118" s="28">
        <v>108</v>
      </c>
      <c r="B118" s="29" t="s">
        <v>86</v>
      </c>
      <c r="C118" s="30" t="s">
        <v>400</v>
      </c>
      <c r="D118" s="31">
        <v>44861</v>
      </c>
      <c r="E118" s="37">
        <v>504.15</v>
      </c>
      <c r="F118" s="37">
        <v>515.66666666666663</v>
      </c>
      <c r="G118" s="38">
        <v>488.48333333333323</v>
      </c>
      <c r="H118" s="38">
        <v>472.81666666666661</v>
      </c>
      <c r="I118" s="38">
        <v>445.63333333333321</v>
      </c>
      <c r="J118" s="38">
        <v>531.33333333333326</v>
      </c>
      <c r="K118" s="38">
        <v>558.51666666666665</v>
      </c>
      <c r="L118" s="38">
        <v>574.18333333333328</v>
      </c>
      <c r="M118" s="28">
        <v>542.85</v>
      </c>
      <c r="N118" s="28">
        <v>500</v>
      </c>
      <c r="O118" s="39">
        <v>1899000</v>
      </c>
      <c r="P118" s="40">
        <v>4.3263288009888753E-2</v>
      </c>
    </row>
    <row r="119" spans="1:16" ht="12.75" customHeight="1">
      <c r="A119" s="28">
        <v>109</v>
      </c>
      <c r="B119" s="29" t="s">
        <v>79</v>
      </c>
      <c r="C119" s="30" t="s">
        <v>135</v>
      </c>
      <c r="D119" s="31">
        <v>44861</v>
      </c>
      <c r="E119" s="37">
        <v>66.2</v>
      </c>
      <c r="F119" s="37">
        <v>66.649999999999991</v>
      </c>
      <c r="G119" s="38">
        <v>65.59999999999998</v>
      </c>
      <c r="H119" s="38">
        <v>64.999999999999986</v>
      </c>
      <c r="I119" s="38">
        <v>63.949999999999974</v>
      </c>
      <c r="J119" s="38">
        <v>67.249999999999986</v>
      </c>
      <c r="K119" s="38">
        <v>68.3</v>
      </c>
      <c r="L119" s="38">
        <v>68.899999999999991</v>
      </c>
      <c r="M119" s="28">
        <v>67.7</v>
      </c>
      <c r="N119" s="28">
        <v>66.05</v>
      </c>
      <c r="O119" s="39">
        <v>99723000</v>
      </c>
      <c r="P119" s="40">
        <v>3.1984663505196249E-2</v>
      </c>
    </row>
    <row r="120" spans="1:16" ht="12.75" customHeight="1">
      <c r="A120" s="28">
        <v>110</v>
      </c>
      <c r="B120" s="29" t="s">
        <v>47</v>
      </c>
      <c r="C120" s="30" t="s">
        <v>264</v>
      </c>
      <c r="D120" s="31">
        <v>44861</v>
      </c>
      <c r="E120" s="37">
        <v>895.8</v>
      </c>
      <c r="F120" s="37">
        <v>902.13333333333333</v>
      </c>
      <c r="G120" s="38">
        <v>886.56666666666661</v>
      </c>
      <c r="H120" s="38">
        <v>877.33333333333326</v>
      </c>
      <c r="I120" s="38">
        <v>861.76666666666654</v>
      </c>
      <c r="J120" s="38">
        <v>911.36666666666667</v>
      </c>
      <c r="K120" s="38">
        <v>926.93333333333351</v>
      </c>
      <c r="L120" s="38">
        <v>936.16666666666674</v>
      </c>
      <c r="M120" s="28">
        <v>917.7</v>
      </c>
      <c r="N120" s="28">
        <v>892.9</v>
      </c>
      <c r="O120" s="39">
        <v>1405950</v>
      </c>
      <c r="P120" s="40">
        <v>6.2377210216110021E-2</v>
      </c>
    </row>
    <row r="121" spans="1:16" ht="12.75" customHeight="1">
      <c r="A121" s="28">
        <v>111</v>
      </c>
      <c r="B121" s="29" t="s">
        <v>44</v>
      </c>
      <c r="C121" s="30" t="s">
        <v>136</v>
      </c>
      <c r="D121" s="31">
        <v>44861</v>
      </c>
      <c r="E121" s="37">
        <v>722.25</v>
      </c>
      <c r="F121" s="37">
        <v>728.75</v>
      </c>
      <c r="G121" s="38">
        <v>712.5</v>
      </c>
      <c r="H121" s="38">
        <v>702.75</v>
      </c>
      <c r="I121" s="38">
        <v>686.5</v>
      </c>
      <c r="J121" s="38">
        <v>738.5</v>
      </c>
      <c r="K121" s="38">
        <v>754.75</v>
      </c>
      <c r="L121" s="38">
        <v>764.5</v>
      </c>
      <c r="M121" s="28">
        <v>745</v>
      </c>
      <c r="N121" s="28">
        <v>719</v>
      </c>
      <c r="O121" s="39">
        <v>14214375</v>
      </c>
      <c r="P121" s="40">
        <v>2.2405437724211719E-2</v>
      </c>
    </row>
    <row r="122" spans="1:16" ht="12.75" customHeight="1">
      <c r="A122" s="28">
        <v>112</v>
      </c>
      <c r="B122" s="29" t="s">
        <v>56</v>
      </c>
      <c r="C122" s="30" t="s">
        <v>137</v>
      </c>
      <c r="D122" s="31">
        <v>44861</v>
      </c>
      <c r="E122" s="37">
        <v>326.8</v>
      </c>
      <c r="F122" s="37">
        <v>327.9</v>
      </c>
      <c r="G122" s="38">
        <v>324.79999999999995</v>
      </c>
      <c r="H122" s="38">
        <v>322.79999999999995</v>
      </c>
      <c r="I122" s="38">
        <v>319.69999999999993</v>
      </c>
      <c r="J122" s="38">
        <v>329.9</v>
      </c>
      <c r="K122" s="38">
        <v>333</v>
      </c>
      <c r="L122" s="38">
        <v>335</v>
      </c>
      <c r="M122" s="28">
        <v>331</v>
      </c>
      <c r="N122" s="28">
        <v>325.89999999999998</v>
      </c>
      <c r="O122" s="39">
        <v>80454400</v>
      </c>
      <c r="P122" s="40">
        <v>1.0368108021218453E-2</v>
      </c>
    </row>
    <row r="123" spans="1:16" ht="12.75" customHeight="1">
      <c r="A123" s="28">
        <v>113</v>
      </c>
      <c r="B123" s="29" t="s">
        <v>119</v>
      </c>
      <c r="C123" s="30" t="s">
        <v>138</v>
      </c>
      <c r="D123" s="31">
        <v>44861</v>
      </c>
      <c r="E123" s="37">
        <v>429.9</v>
      </c>
      <c r="F123" s="37">
        <v>436.41666666666669</v>
      </c>
      <c r="G123" s="38">
        <v>421.43333333333339</v>
      </c>
      <c r="H123" s="38">
        <v>412.9666666666667</v>
      </c>
      <c r="I123" s="38">
        <v>397.98333333333341</v>
      </c>
      <c r="J123" s="38">
        <v>444.88333333333338</v>
      </c>
      <c r="K123" s="38">
        <v>459.86666666666662</v>
      </c>
      <c r="L123" s="38">
        <v>468.33333333333337</v>
      </c>
      <c r="M123" s="28">
        <v>451.4</v>
      </c>
      <c r="N123" s="28">
        <v>427.95</v>
      </c>
      <c r="O123" s="39">
        <v>28181250</v>
      </c>
      <c r="P123" s="40">
        <v>-3.9739330437004852E-2</v>
      </c>
    </row>
    <row r="124" spans="1:16" ht="12.75" customHeight="1">
      <c r="A124" s="28">
        <v>114</v>
      </c>
      <c r="B124" s="29" t="s">
        <v>42</v>
      </c>
      <c r="C124" s="30" t="s">
        <v>402</v>
      </c>
      <c r="D124" s="31">
        <v>44861</v>
      </c>
      <c r="E124" s="37">
        <v>2488.75</v>
      </c>
      <c r="F124" s="37">
        <v>2513.5666666666666</v>
      </c>
      <c r="G124" s="38">
        <v>2455.1833333333334</v>
      </c>
      <c r="H124" s="38">
        <v>2421.6166666666668</v>
      </c>
      <c r="I124" s="38">
        <v>2363.2333333333336</v>
      </c>
      <c r="J124" s="38">
        <v>2547.1333333333332</v>
      </c>
      <c r="K124" s="38">
        <v>2605.5166666666664</v>
      </c>
      <c r="L124" s="38">
        <v>2639.083333333333</v>
      </c>
      <c r="M124" s="28">
        <v>2571.9499999999998</v>
      </c>
      <c r="N124" s="28">
        <v>2480</v>
      </c>
      <c r="O124" s="39">
        <v>358750</v>
      </c>
      <c r="P124" s="40">
        <v>-2.7797081306462821E-3</v>
      </c>
    </row>
    <row r="125" spans="1:16" ht="12.75" customHeight="1">
      <c r="A125" s="28">
        <v>115</v>
      </c>
      <c r="B125" s="29" t="s">
        <v>119</v>
      </c>
      <c r="C125" s="30" t="s">
        <v>139</v>
      </c>
      <c r="D125" s="31">
        <v>44861</v>
      </c>
      <c r="E125" s="37">
        <v>644.6</v>
      </c>
      <c r="F125" s="37">
        <v>651.5</v>
      </c>
      <c r="G125" s="38">
        <v>635.35</v>
      </c>
      <c r="H125" s="38">
        <v>626.1</v>
      </c>
      <c r="I125" s="38">
        <v>609.95000000000005</v>
      </c>
      <c r="J125" s="38">
        <v>660.75</v>
      </c>
      <c r="K125" s="38">
        <v>676.90000000000009</v>
      </c>
      <c r="L125" s="38">
        <v>686.15</v>
      </c>
      <c r="M125" s="28">
        <v>667.65</v>
      </c>
      <c r="N125" s="28">
        <v>642.25</v>
      </c>
      <c r="O125" s="39">
        <v>26919000</v>
      </c>
      <c r="P125" s="40">
        <v>3.8765543976237225E-3</v>
      </c>
    </row>
    <row r="126" spans="1:16" ht="12.75" customHeight="1">
      <c r="A126" s="28">
        <v>116</v>
      </c>
      <c r="B126" s="29" t="s">
        <v>44</v>
      </c>
      <c r="C126" s="30" t="s">
        <v>140</v>
      </c>
      <c r="D126" s="31">
        <v>44861</v>
      </c>
      <c r="E126" s="37">
        <v>598.54999999999995</v>
      </c>
      <c r="F126" s="37">
        <v>603.91666666666663</v>
      </c>
      <c r="G126" s="38">
        <v>589.88333333333321</v>
      </c>
      <c r="H126" s="38">
        <v>581.21666666666658</v>
      </c>
      <c r="I126" s="38">
        <v>567.18333333333317</v>
      </c>
      <c r="J126" s="38">
        <v>612.58333333333326</v>
      </c>
      <c r="K126" s="38">
        <v>626.61666666666679</v>
      </c>
      <c r="L126" s="38">
        <v>635.2833333333333</v>
      </c>
      <c r="M126" s="28">
        <v>617.95000000000005</v>
      </c>
      <c r="N126" s="28">
        <v>595.25</v>
      </c>
      <c r="O126" s="39">
        <v>10705000</v>
      </c>
      <c r="P126" s="40">
        <v>1.5173067804646752E-2</v>
      </c>
    </row>
    <row r="127" spans="1:16" ht="12.75" customHeight="1">
      <c r="A127" s="28">
        <v>117</v>
      </c>
      <c r="B127" s="29" t="s">
        <v>58</v>
      </c>
      <c r="C127" s="30" t="s">
        <v>141</v>
      </c>
      <c r="D127" s="31">
        <v>44861</v>
      </c>
      <c r="E127" s="37">
        <v>1794.9</v>
      </c>
      <c r="F127" s="37">
        <v>1800.9166666666667</v>
      </c>
      <c r="G127" s="38">
        <v>1784.9833333333336</v>
      </c>
      <c r="H127" s="38">
        <v>1775.0666666666668</v>
      </c>
      <c r="I127" s="38">
        <v>1759.1333333333337</v>
      </c>
      <c r="J127" s="38">
        <v>1810.8333333333335</v>
      </c>
      <c r="K127" s="38">
        <v>1826.7666666666664</v>
      </c>
      <c r="L127" s="38">
        <v>1836.6833333333334</v>
      </c>
      <c r="M127" s="28">
        <v>1816.85</v>
      </c>
      <c r="N127" s="28">
        <v>1791</v>
      </c>
      <c r="O127" s="39">
        <v>23516000</v>
      </c>
      <c r="P127" s="40">
        <v>2.2559268084810326E-2</v>
      </c>
    </row>
    <row r="128" spans="1:16" ht="12.75" customHeight="1">
      <c r="A128" s="28">
        <v>118</v>
      </c>
      <c r="B128" s="29" t="s">
        <v>63</v>
      </c>
      <c r="C128" s="30" t="s">
        <v>142</v>
      </c>
      <c r="D128" s="31">
        <v>44861</v>
      </c>
      <c r="E128" s="37">
        <v>75.05</v>
      </c>
      <c r="F128" s="37">
        <v>75.766666666666666</v>
      </c>
      <c r="G128" s="38">
        <v>74.083333333333329</v>
      </c>
      <c r="H128" s="38">
        <v>73.11666666666666</v>
      </c>
      <c r="I128" s="38">
        <v>71.433333333333323</v>
      </c>
      <c r="J128" s="38">
        <v>76.733333333333334</v>
      </c>
      <c r="K128" s="38">
        <v>78.416666666666671</v>
      </c>
      <c r="L128" s="38">
        <v>79.38333333333334</v>
      </c>
      <c r="M128" s="28">
        <v>77.45</v>
      </c>
      <c r="N128" s="28">
        <v>74.8</v>
      </c>
      <c r="O128" s="39">
        <v>52919320</v>
      </c>
      <c r="P128" s="40">
        <v>-3.0262273032952251E-3</v>
      </c>
    </row>
    <row r="129" spans="1:16" ht="12.75" customHeight="1">
      <c r="A129" s="28">
        <v>119</v>
      </c>
      <c r="B129" s="29" t="s">
        <v>44</v>
      </c>
      <c r="C129" s="30" t="s">
        <v>143</v>
      </c>
      <c r="D129" s="31">
        <v>44861</v>
      </c>
      <c r="E129" s="37">
        <v>2256.85</v>
      </c>
      <c r="F129" s="37">
        <v>2283.7666666666664</v>
      </c>
      <c r="G129" s="38">
        <v>2224.083333333333</v>
      </c>
      <c r="H129" s="38">
        <v>2191.3166666666666</v>
      </c>
      <c r="I129" s="38">
        <v>2131.6333333333332</v>
      </c>
      <c r="J129" s="38">
        <v>2316.5333333333328</v>
      </c>
      <c r="K129" s="38">
        <v>2376.2166666666662</v>
      </c>
      <c r="L129" s="38">
        <v>2408.9833333333327</v>
      </c>
      <c r="M129" s="28">
        <v>2343.4499999999998</v>
      </c>
      <c r="N129" s="28">
        <v>2251</v>
      </c>
      <c r="O129" s="39">
        <v>1260000</v>
      </c>
      <c r="P129" s="40">
        <v>3.151862464183381E-2</v>
      </c>
    </row>
    <row r="130" spans="1:16" ht="12.75" customHeight="1">
      <c r="A130" s="28">
        <v>120</v>
      </c>
      <c r="B130" s="29" t="s">
        <v>47</v>
      </c>
      <c r="C130" s="30" t="s">
        <v>266</v>
      </c>
      <c r="D130" s="31">
        <v>44861</v>
      </c>
      <c r="E130" s="37">
        <v>512.9</v>
      </c>
      <c r="F130" s="37">
        <v>517.5</v>
      </c>
      <c r="G130" s="38">
        <v>507.1</v>
      </c>
      <c r="H130" s="38">
        <v>501.3</v>
      </c>
      <c r="I130" s="38">
        <v>490.90000000000003</v>
      </c>
      <c r="J130" s="38">
        <v>523.29999999999995</v>
      </c>
      <c r="K130" s="38">
        <v>533.70000000000005</v>
      </c>
      <c r="L130" s="38">
        <v>539.5</v>
      </c>
      <c r="M130" s="28">
        <v>527.9</v>
      </c>
      <c r="N130" s="28">
        <v>511.7</v>
      </c>
      <c r="O130" s="39">
        <v>6330600</v>
      </c>
      <c r="P130" s="40">
        <v>-8.3180600592133083E-3</v>
      </c>
    </row>
    <row r="131" spans="1:16" ht="12.75" customHeight="1">
      <c r="A131" s="28">
        <v>121</v>
      </c>
      <c r="B131" s="29" t="s">
        <v>63</v>
      </c>
      <c r="C131" s="30" t="s">
        <v>144</v>
      </c>
      <c r="D131" s="31">
        <v>44861</v>
      </c>
      <c r="E131" s="37">
        <v>404.7</v>
      </c>
      <c r="F131" s="37">
        <v>408.76666666666665</v>
      </c>
      <c r="G131" s="38">
        <v>399.68333333333328</v>
      </c>
      <c r="H131" s="38">
        <v>394.66666666666663</v>
      </c>
      <c r="I131" s="38">
        <v>385.58333333333326</v>
      </c>
      <c r="J131" s="38">
        <v>413.7833333333333</v>
      </c>
      <c r="K131" s="38">
        <v>422.86666666666667</v>
      </c>
      <c r="L131" s="38">
        <v>427.88333333333333</v>
      </c>
      <c r="M131" s="28">
        <v>417.85</v>
      </c>
      <c r="N131" s="28">
        <v>403.75</v>
      </c>
      <c r="O131" s="39">
        <v>10510000</v>
      </c>
      <c r="P131" s="40">
        <v>-3.2228360957642727E-2</v>
      </c>
    </row>
    <row r="132" spans="1:16" ht="12.75" customHeight="1">
      <c r="A132" s="28">
        <v>122</v>
      </c>
      <c r="B132" s="29" t="s">
        <v>70</v>
      </c>
      <c r="C132" s="30" t="s">
        <v>145</v>
      </c>
      <c r="D132" s="31">
        <v>44861</v>
      </c>
      <c r="E132" s="37">
        <v>1883.55</v>
      </c>
      <c r="F132" s="37">
        <v>1895.3500000000001</v>
      </c>
      <c r="G132" s="38">
        <v>1866.7500000000002</v>
      </c>
      <c r="H132" s="38">
        <v>1849.95</v>
      </c>
      <c r="I132" s="38">
        <v>1821.3500000000001</v>
      </c>
      <c r="J132" s="38">
        <v>1912.1500000000003</v>
      </c>
      <c r="K132" s="38">
        <v>1940.7500000000002</v>
      </c>
      <c r="L132" s="38">
        <v>1957.5500000000004</v>
      </c>
      <c r="M132" s="28">
        <v>1923.95</v>
      </c>
      <c r="N132" s="28">
        <v>1878.55</v>
      </c>
      <c r="O132" s="39">
        <v>8982600</v>
      </c>
      <c r="P132" s="40">
        <v>-1.6166129986199644E-2</v>
      </c>
    </row>
    <row r="133" spans="1:16" ht="12.75" customHeight="1">
      <c r="A133" s="28">
        <v>123</v>
      </c>
      <c r="B133" s="29" t="s">
        <v>86</v>
      </c>
      <c r="C133" s="30" t="s">
        <v>146</v>
      </c>
      <c r="D133" s="31">
        <v>44861</v>
      </c>
      <c r="E133" s="37">
        <v>4620.1000000000004</v>
      </c>
      <c r="F133" s="37">
        <v>4661.6000000000004</v>
      </c>
      <c r="G133" s="38">
        <v>4559.6000000000004</v>
      </c>
      <c r="H133" s="38">
        <v>4499.1000000000004</v>
      </c>
      <c r="I133" s="38">
        <v>4397.1000000000004</v>
      </c>
      <c r="J133" s="38">
        <v>4722.1000000000004</v>
      </c>
      <c r="K133" s="38">
        <v>4824.1000000000004</v>
      </c>
      <c r="L133" s="38">
        <v>4884.6000000000004</v>
      </c>
      <c r="M133" s="28">
        <v>4763.6000000000004</v>
      </c>
      <c r="N133" s="28">
        <v>4601.1000000000004</v>
      </c>
      <c r="O133" s="39">
        <v>1290150</v>
      </c>
      <c r="P133" s="40">
        <v>6.2507720815318094E-2</v>
      </c>
    </row>
    <row r="134" spans="1:16" ht="12.75" customHeight="1">
      <c r="A134" s="28">
        <v>124</v>
      </c>
      <c r="B134" s="29" t="s">
        <v>86</v>
      </c>
      <c r="C134" s="30" t="s">
        <v>147</v>
      </c>
      <c r="D134" s="31">
        <v>44861</v>
      </c>
      <c r="E134" s="37">
        <v>3518.7</v>
      </c>
      <c r="F134" s="37">
        <v>3555.1499999999996</v>
      </c>
      <c r="G134" s="38">
        <v>3466.1999999999994</v>
      </c>
      <c r="H134" s="38">
        <v>3413.7</v>
      </c>
      <c r="I134" s="38">
        <v>3324.7499999999995</v>
      </c>
      <c r="J134" s="38">
        <v>3607.6499999999992</v>
      </c>
      <c r="K134" s="38">
        <v>3696.6</v>
      </c>
      <c r="L134" s="38">
        <v>3749.099999999999</v>
      </c>
      <c r="M134" s="28">
        <v>3644.1</v>
      </c>
      <c r="N134" s="28">
        <v>3502.65</v>
      </c>
      <c r="O134" s="39">
        <v>1050200</v>
      </c>
      <c r="P134" s="40">
        <v>6.6626041031891126E-2</v>
      </c>
    </row>
    <row r="135" spans="1:16" ht="12.75" customHeight="1">
      <c r="A135" s="28">
        <v>125</v>
      </c>
      <c r="B135" s="29" t="s">
        <v>47</v>
      </c>
      <c r="C135" s="30" t="s">
        <v>148</v>
      </c>
      <c r="D135" s="31">
        <v>44861</v>
      </c>
      <c r="E135" s="37">
        <v>681.5</v>
      </c>
      <c r="F135" s="37">
        <v>690.7833333333333</v>
      </c>
      <c r="G135" s="38">
        <v>670.71666666666658</v>
      </c>
      <c r="H135" s="38">
        <v>659.93333333333328</v>
      </c>
      <c r="I135" s="38">
        <v>639.86666666666656</v>
      </c>
      <c r="J135" s="38">
        <v>701.56666666666661</v>
      </c>
      <c r="K135" s="38">
        <v>721.63333333333321</v>
      </c>
      <c r="L135" s="38">
        <v>732.41666666666663</v>
      </c>
      <c r="M135" s="28">
        <v>710.85</v>
      </c>
      <c r="N135" s="28">
        <v>680</v>
      </c>
      <c r="O135" s="39">
        <v>8166800</v>
      </c>
      <c r="P135" s="40">
        <v>-4.8807048807048808E-2</v>
      </c>
    </row>
    <row r="136" spans="1:16" ht="12.75" customHeight="1">
      <c r="A136" s="28">
        <v>126</v>
      </c>
      <c r="B136" s="29" t="s">
        <v>49</v>
      </c>
      <c r="C136" s="30" t="s">
        <v>149</v>
      </c>
      <c r="D136" s="31">
        <v>44861</v>
      </c>
      <c r="E136" s="37">
        <v>1231.1500000000001</v>
      </c>
      <c r="F136" s="37">
        <v>1237.25</v>
      </c>
      <c r="G136" s="38">
        <v>1221.3499999999999</v>
      </c>
      <c r="H136" s="38">
        <v>1211.55</v>
      </c>
      <c r="I136" s="38">
        <v>1195.6499999999999</v>
      </c>
      <c r="J136" s="38">
        <v>1247.05</v>
      </c>
      <c r="K136" s="38">
        <v>1262.95</v>
      </c>
      <c r="L136" s="38">
        <v>1272.75</v>
      </c>
      <c r="M136" s="28">
        <v>1253.1500000000001</v>
      </c>
      <c r="N136" s="28">
        <v>1227.45</v>
      </c>
      <c r="O136" s="39">
        <v>12014100</v>
      </c>
      <c r="P136" s="40">
        <v>2.2824791418355184E-2</v>
      </c>
    </row>
    <row r="137" spans="1:16" ht="12.75" customHeight="1">
      <c r="A137" s="28">
        <v>127</v>
      </c>
      <c r="B137" s="29" t="s">
        <v>63</v>
      </c>
      <c r="C137" s="30" t="s">
        <v>150</v>
      </c>
      <c r="D137" s="31">
        <v>44861</v>
      </c>
      <c r="E137" s="37">
        <v>199.5</v>
      </c>
      <c r="F137" s="37">
        <v>201.38333333333333</v>
      </c>
      <c r="G137" s="38">
        <v>197.01666666666665</v>
      </c>
      <c r="H137" s="38">
        <v>194.53333333333333</v>
      </c>
      <c r="I137" s="38">
        <v>190.16666666666666</v>
      </c>
      <c r="J137" s="38">
        <v>203.86666666666665</v>
      </c>
      <c r="K137" s="38">
        <v>208.23333333333332</v>
      </c>
      <c r="L137" s="38">
        <v>210.71666666666664</v>
      </c>
      <c r="M137" s="28">
        <v>205.75</v>
      </c>
      <c r="N137" s="28">
        <v>198.9</v>
      </c>
      <c r="O137" s="39">
        <v>20656000</v>
      </c>
      <c r="P137" s="40">
        <v>-2.8044419348767176E-2</v>
      </c>
    </row>
    <row r="138" spans="1:16" ht="12.75" customHeight="1">
      <c r="A138" s="28">
        <v>128</v>
      </c>
      <c r="B138" s="29" t="s">
        <v>63</v>
      </c>
      <c r="C138" s="30" t="s">
        <v>151</v>
      </c>
      <c r="D138" s="31">
        <v>44861</v>
      </c>
      <c r="E138" s="37">
        <v>99.3</v>
      </c>
      <c r="F138" s="37">
        <v>100.21666666666665</v>
      </c>
      <c r="G138" s="38">
        <v>98.133333333333312</v>
      </c>
      <c r="H138" s="38">
        <v>96.966666666666654</v>
      </c>
      <c r="I138" s="38">
        <v>94.883333333333312</v>
      </c>
      <c r="J138" s="38">
        <v>101.38333333333331</v>
      </c>
      <c r="K138" s="38">
        <v>103.46666666666665</v>
      </c>
      <c r="L138" s="38">
        <v>104.63333333333331</v>
      </c>
      <c r="M138" s="28">
        <v>102.3</v>
      </c>
      <c r="N138" s="28">
        <v>99.05</v>
      </c>
      <c r="O138" s="39">
        <v>28368000</v>
      </c>
      <c r="P138" s="40">
        <v>-4.2122999157540014E-3</v>
      </c>
    </row>
    <row r="139" spans="1:16" ht="12.75" customHeight="1">
      <c r="A139" s="28">
        <v>129</v>
      </c>
      <c r="B139" s="29" t="s">
        <v>56</v>
      </c>
      <c r="C139" s="30" t="s">
        <v>152</v>
      </c>
      <c r="D139" s="31">
        <v>44861</v>
      </c>
      <c r="E139" s="37">
        <v>505.95</v>
      </c>
      <c r="F139" s="37">
        <v>507.93333333333339</v>
      </c>
      <c r="G139" s="38">
        <v>500.86666666666679</v>
      </c>
      <c r="H139" s="38">
        <v>495.78333333333342</v>
      </c>
      <c r="I139" s="38">
        <v>488.71666666666681</v>
      </c>
      <c r="J139" s="38">
        <v>513.01666666666677</v>
      </c>
      <c r="K139" s="38">
        <v>520.08333333333337</v>
      </c>
      <c r="L139" s="38">
        <v>525.16666666666674</v>
      </c>
      <c r="M139" s="28">
        <v>515</v>
      </c>
      <c r="N139" s="28">
        <v>502.85</v>
      </c>
      <c r="O139" s="39">
        <v>9274800</v>
      </c>
      <c r="P139" s="40">
        <v>-7.9579001411885508E-3</v>
      </c>
    </row>
    <row r="140" spans="1:16" ht="12.75" customHeight="1">
      <c r="A140" s="28">
        <v>130</v>
      </c>
      <c r="B140" s="29" t="s">
        <v>49</v>
      </c>
      <c r="C140" s="30" t="s">
        <v>153</v>
      </c>
      <c r="D140" s="31">
        <v>44861</v>
      </c>
      <c r="E140" s="37">
        <v>8701.85</v>
      </c>
      <c r="F140" s="37">
        <v>8752.7666666666664</v>
      </c>
      <c r="G140" s="38">
        <v>8625.5333333333328</v>
      </c>
      <c r="H140" s="38">
        <v>8549.2166666666672</v>
      </c>
      <c r="I140" s="38">
        <v>8421.9833333333336</v>
      </c>
      <c r="J140" s="38">
        <v>8829.0833333333321</v>
      </c>
      <c r="K140" s="38">
        <v>8956.3166666666657</v>
      </c>
      <c r="L140" s="38">
        <v>9032.6333333333314</v>
      </c>
      <c r="M140" s="28">
        <v>8880</v>
      </c>
      <c r="N140" s="28">
        <v>8676.4500000000007</v>
      </c>
      <c r="O140" s="39">
        <v>3274200</v>
      </c>
      <c r="P140" s="40">
        <v>2.6028110359187923E-3</v>
      </c>
    </row>
    <row r="141" spans="1:16" ht="12.75" customHeight="1">
      <c r="A141" s="28">
        <v>131</v>
      </c>
      <c r="B141" s="29" t="s">
        <v>56</v>
      </c>
      <c r="C141" s="30" t="s">
        <v>154</v>
      </c>
      <c r="D141" s="31">
        <v>44861</v>
      </c>
      <c r="E141" s="37">
        <v>816.55</v>
      </c>
      <c r="F141" s="37">
        <v>829.41666666666663</v>
      </c>
      <c r="G141" s="38">
        <v>798.68333333333328</v>
      </c>
      <c r="H141" s="38">
        <v>780.81666666666661</v>
      </c>
      <c r="I141" s="38">
        <v>750.08333333333326</v>
      </c>
      <c r="J141" s="38">
        <v>847.2833333333333</v>
      </c>
      <c r="K141" s="38">
        <v>878.01666666666665</v>
      </c>
      <c r="L141" s="38">
        <v>895.88333333333333</v>
      </c>
      <c r="M141" s="28">
        <v>860.15</v>
      </c>
      <c r="N141" s="28">
        <v>811.55</v>
      </c>
      <c r="O141" s="39">
        <v>20543125</v>
      </c>
      <c r="P141" s="40">
        <v>2.0839803714516429E-2</v>
      </c>
    </row>
    <row r="142" spans="1:16" ht="12.75" customHeight="1">
      <c r="A142" s="28">
        <v>132</v>
      </c>
      <c r="B142" s="29" t="s">
        <v>44</v>
      </c>
      <c r="C142" s="30" t="s">
        <v>433</v>
      </c>
      <c r="D142" s="31">
        <v>44861</v>
      </c>
      <c r="E142" s="37">
        <v>1307.9000000000001</v>
      </c>
      <c r="F142" s="37">
        <v>1314.3833333333332</v>
      </c>
      <c r="G142" s="38">
        <v>1297.4666666666665</v>
      </c>
      <c r="H142" s="38">
        <v>1287.0333333333333</v>
      </c>
      <c r="I142" s="38">
        <v>1270.1166666666666</v>
      </c>
      <c r="J142" s="38">
        <v>1324.8166666666664</v>
      </c>
      <c r="K142" s="38">
        <v>1341.7333333333333</v>
      </c>
      <c r="L142" s="38">
        <v>1352.1666666666663</v>
      </c>
      <c r="M142" s="28">
        <v>1331.3</v>
      </c>
      <c r="N142" s="28">
        <v>1303.95</v>
      </c>
      <c r="O142" s="39">
        <v>2218400</v>
      </c>
      <c r="P142" s="40">
        <v>9.8324836125273131E-3</v>
      </c>
    </row>
    <row r="143" spans="1:16" ht="12.75" customHeight="1">
      <c r="A143" s="28">
        <v>133</v>
      </c>
      <c r="B143" s="29" t="s">
        <v>47</v>
      </c>
      <c r="C143" s="30" t="s">
        <v>155</v>
      </c>
      <c r="D143" s="31">
        <v>44861</v>
      </c>
      <c r="E143" s="37">
        <v>1502.7</v>
      </c>
      <c r="F143" s="37">
        <v>1517.8</v>
      </c>
      <c r="G143" s="38">
        <v>1481.55</v>
      </c>
      <c r="H143" s="38">
        <v>1460.4</v>
      </c>
      <c r="I143" s="38">
        <v>1424.15</v>
      </c>
      <c r="J143" s="38">
        <v>1538.9499999999998</v>
      </c>
      <c r="K143" s="38">
        <v>1575.1999999999998</v>
      </c>
      <c r="L143" s="38">
        <v>1596.3499999999997</v>
      </c>
      <c r="M143" s="28">
        <v>1554.05</v>
      </c>
      <c r="N143" s="28">
        <v>1496.65</v>
      </c>
      <c r="O143" s="39">
        <v>607500</v>
      </c>
      <c r="P143" s="40">
        <v>-7.3529411764705881E-3</v>
      </c>
    </row>
    <row r="144" spans="1:16" ht="12.75" customHeight="1">
      <c r="A144" s="28">
        <v>134</v>
      </c>
      <c r="B144" s="29" t="s">
        <v>63</v>
      </c>
      <c r="C144" s="30" t="s">
        <v>156</v>
      </c>
      <c r="D144" s="31">
        <v>44861</v>
      </c>
      <c r="E144" s="37">
        <v>752.45</v>
      </c>
      <c r="F144" s="37">
        <v>753.15</v>
      </c>
      <c r="G144" s="38">
        <v>745.3</v>
      </c>
      <c r="H144" s="38">
        <v>738.15</v>
      </c>
      <c r="I144" s="38">
        <v>730.3</v>
      </c>
      <c r="J144" s="38">
        <v>760.3</v>
      </c>
      <c r="K144" s="38">
        <v>768.15000000000009</v>
      </c>
      <c r="L144" s="38">
        <v>775.3</v>
      </c>
      <c r="M144" s="28">
        <v>761</v>
      </c>
      <c r="N144" s="28">
        <v>746</v>
      </c>
      <c r="O144" s="39">
        <v>1489800</v>
      </c>
      <c r="P144" s="40">
        <v>9.6916299559471359E-3</v>
      </c>
    </row>
    <row r="145" spans="1:16" ht="12.75" customHeight="1">
      <c r="A145" s="28">
        <v>135</v>
      </c>
      <c r="B145" s="29" t="s">
        <v>79</v>
      </c>
      <c r="C145" s="30" t="s">
        <v>157</v>
      </c>
      <c r="D145" s="31">
        <v>44861</v>
      </c>
      <c r="E145" s="37">
        <v>782.85</v>
      </c>
      <c r="F145" s="37">
        <v>791.11666666666667</v>
      </c>
      <c r="G145" s="38">
        <v>772.63333333333333</v>
      </c>
      <c r="H145" s="38">
        <v>762.41666666666663</v>
      </c>
      <c r="I145" s="38">
        <v>743.93333333333328</v>
      </c>
      <c r="J145" s="38">
        <v>801.33333333333337</v>
      </c>
      <c r="K145" s="38">
        <v>819.81666666666672</v>
      </c>
      <c r="L145" s="38">
        <v>830.03333333333342</v>
      </c>
      <c r="M145" s="28">
        <v>809.6</v>
      </c>
      <c r="N145" s="28">
        <v>780.9</v>
      </c>
      <c r="O145" s="39">
        <v>2917600</v>
      </c>
      <c r="P145" s="40">
        <v>1.3618677042801557E-2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44861</v>
      </c>
      <c r="E146" s="37">
        <v>3317.2</v>
      </c>
      <c r="F146" s="37">
        <v>3346.3833333333337</v>
      </c>
      <c r="G146" s="38">
        <v>3276.3666666666672</v>
      </c>
      <c r="H146" s="38">
        <v>3235.5333333333338</v>
      </c>
      <c r="I146" s="38">
        <v>3165.5166666666673</v>
      </c>
      <c r="J146" s="38">
        <v>3387.2166666666672</v>
      </c>
      <c r="K146" s="38">
        <v>3457.2333333333336</v>
      </c>
      <c r="L146" s="38">
        <v>3498.0666666666671</v>
      </c>
      <c r="M146" s="28">
        <v>3416.4</v>
      </c>
      <c r="N146" s="28">
        <v>3305.55</v>
      </c>
      <c r="O146" s="39">
        <v>2682400</v>
      </c>
      <c r="P146" s="40">
        <v>2.8291037338035729E-2</v>
      </c>
    </row>
    <row r="147" spans="1:16" ht="12.75" customHeight="1">
      <c r="A147" s="28">
        <v>137</v>
      </c>
      <c r="B147" s="29" t="s">
        <v>49</v>
      </c>
      <c r="C147" s="30" t="s">
        <v>827</v>
      </c>
      <c r="D147" s="31">
        <v>44861</v>
      </c>
      <c r="E147" s="37">
        <v>73.2</v>
      </c>
      <c r="F147" s="37">
        <v>74.2</v>
      </c>
      <c r="G147" s="38">
        <v>71.900000000000006</v>
      </c>
      <c r="H147" s="38">
        <v>70.600000000000009</v>
      </c>
      <c r="I147" s="38">
        <v>68.300000000000011</v>
      </c>
      <c r="J147" s="38">
        <v>75.5</v>
      </c>
      <c r="K147" s="38">
        <v>77.799999999999983</v>
      </c>
      <c r="L147" s="38">
        <v>79.099999999999994</v>
      </c>
      <c r="M147" s="28">
        <v>76.5</v>
      </c>
      <c r="N147" s="28">
        <v>72.900000000000006</v>
      </c>
      <c r="O147" s="39">
        <v>65090250</v>
      </c>
      <c r="P147" s="40">
        <v>2.1720703538885357E-2</v>
      </c>
    </row>
    <row r="148" spans="1:16" ht="12.75" customHeight="1">
      <c r="A148" s="28">
        <v>138</v>
      </c>
      <c r="B148" s="29" t="s">
        <v>86</v>
      </c>
      <c r="C148" s="30" t="s">
        <v>159</v>
      </c>
      <c r="D148" s="31">
        <v>44861</v>
      </c>
      <c r="E148" s="37">
        <v>2094.5500000000002</v>
      </c>
      <c r="F148" s="37">
        <v>2112.1666666666665</v>
      </c>
      <c r="G148" s="38">
        <v>2068.3833333333332</v>
      </c>
      <c r="H148" s="38">
        <v>2042.2166666666667</v>
      </c>
      <c r="I148" s="38">
        <v>1998.4333333333334</v>
      </c>
      <c r="J148" s="38">
        <v>2138.333333333333</v>
      </c>
      <c r="K148" s="38">
        <v>2182.1166666666668</v>
      </c>
      <c r="L148" s="38">
        <v>2208.2833333333328</v>
      </c>
      <c r="M148" s="28">
        <v>2155.9499999999998</v>
      </c>
      <c r="N148" s="28">
        <v>2086</v>
      </c>
      <c r="O148" s="39">
        <v>2069725</v>
      </c>
      <c r="P148" s="40">
        <v>-2.4174917491749173E-2</v>
      </c>
    </row>
    <row r="149" spans="1:16" ht="12.75" customHeight="1">
      <c r="A149" s="28">
        <v>139</v>
      </c>
      <c r="B149" s="29" t="s">
        <v>49</v>
      </c>
      <c r="C149" s="30" t="s">
        <v>160</v>
      </c>
      <c r="D149" s="31">
        <v>44861</v>
      </c>
      <c r="E149" s="37">
        <v>81211.7</v>
      </c>
      <c r="F149" s="37">
        <v>81771.416666666657</v>
      </c>
      <c r="G149" s="38">
        <v>80400.18333333332</v>
      </c>
      <c r="H149" s="38">
        <v>79588.666666666657</v>
      </c>
      <c r="I149" s="38">
        <v>78217.43333333332</v>
      </c>
      <c r="J149" s="38">
        <v>82582.93333333332</v>
      </c>
      <c r="K149" s="38">
        <v>83954.166666666657</v>
      </c>
      <c r="L149" s="38">
        <v>84765.68333333332</v>
      </c>
      <c r="M149" s="28">
        <v>83142.649999999994</v>
      </c>
      <c r="N149" s="28">
        <v>80959.899999999994</v>
      </c>
      <c r="O149" s="39">
        <v>55990</v>
      </c>
      <c r="P149" s="40">
        <v>3.017479300827967E-2</v>
      </c>
    </row>
    <row r="150" spans="1:16" ht="12.75" customHeight="1">
      <c r="A150" s="28">
        <v>140</v>
      </c>
      <c r="B150" s="29" t="s">
        <v>63</v>
      </c>
      <c r="C150" s="30" t="s">
        <v>161</v>
      </c>
      <c r="D150" s="31">
        <v>44861</v>
      </c>
      <c r="E150" s="37">
        <v>1019.4</v>
      </c>
      <c r="F150" s="37">
        <v>1026.3999999999999</v>
      </c>
      <c r="G150" s="38">
        <v>1010.2499999999998</v>
      </c>
      <c r="H150" s="38">
        <v>1001.0999999999999</v>
      </c>
      <c r="I150" s="38">
        <v>984.94999999999982</v>
      </c>
      <c r="J150" s="38">
        <v>1035.5499999999997</v>
      </c>
      <c r="K150" s="38">
        <v>1051.6999999999998</v>
      </c>
      <c r="L150" s="38">
        <v>1060.8499999999997</v>
      </c>
      <c r="M150" s="28">
        <v>1042.55</v>
      </c>
      <c r="N150" s="28">
        <v>1017.25</v>
      </c>
      <c r="O150" s="39">
        <v>7232250</v>
      </c>
      <c r="P150" s="40">
        <v>7.3591627699844134E-2</v>
      </c>
    </row>
    <row r="151" spans="1:16" ht="12.75" customHeight="1">
      <c r="A151" s="28">
        <v>141</v>
      </c>
      <c r="B151" s="29" t="s">
        <v>119</v>
      </c>
      <c r="C151" s="30" t="s">
        <v>163</v>
      </c>
      <c r="D151" s="31">
        <v>44861</v>
      </c>
      <c r="E151" s="37">
        <v>70.150000000000006</v>
      </c>
      <c r="F151" s="37">
        <v>71.11666666666666</v>
      </c>
      <c r="G151" s="38">
        <v>68.933333333333323</v>
      </c>
      <c r="H151" s="38">
        <v>67.716666666666669</v>
      </c>
      <c r="I151" s="38">
        <v>65.533333333333331</v>
      </c>
      <c r="J151" s="38">
        <v>72.333333333333314</v>
      </c>
      <c r="K151" s="38">
        <v>74.516666666666652</v>
      </c>
      <c r="L151" s="38">
        <v>75.733333333333306</v>
      </c>
      <c r="M151" s="28">
        <v>73.3</v>
      </c>
      <c r="N151" s="28">
        <v>69.900000000000006</v>
      </c>
      <c r="O151" s="39">
        <v>73614250</v>
      </c>
      <c r="P151" s="40">
        <v>1.6311682215572377E-2</v>
      </c>
    </row>
    <row r="152" spans="1:16" ht="12.75" customHeight="1">
      <c r="A152" s="28">
        <v>142</v>
      </c>
      <c r="B152" s="29" t="s">
        <v>44</v>
      </c>
      <c r="C152" s="30" t="s">
        <v>164</v>
      </c>
      <c r="D152" s="31">
        <v>44861</v>
      </c>
      <c r="E152" s="37">
        <v>3771.25</v>
      </c>
      <c r="F152" s="37">
        <v>3805.0499999999997</v>
      </c>
      <c r="G152" s="38">
        <v>3718.0999999999995</v>
      </c>
      <c r="H152" s="38">
        <v>3664.95</v>
      </c>
      <c r="I152" s="38">
        <v>3577.9999999999995</v>
      </c>
      <c r="J152" s="38">
        <v>3858.1999999999994</v>
      </c>
      <c r="K152" s="38">
        <v>3945.1499999999992</v>
      </c>
      <c r="L152" s="38">
        <v>3998.2999999999993</v>
      </c>
      <c r="M152" s="28">
        <v>3892</v>
      </c>
      <c r="N152" s="28">
        <v>3751.9</v>
      </c>
      <c r="O152" s="39">
        <v>1776125</v>
      </c>
      <c r="P152" s="40">
        <v>2.2009638207581096E-2</v>
      </c>
    </row>
    <row r="153" spans="1:16" ht="12.75" customHeight="1">
      <c r="A153" s="28">
        <v>143</v>
      </c>
      <c r="B153" s="29" t="s">
        <v>38</v>
      </c>
      <c r="C153" s="30" t="s">
        <v>165</v>
      </c>
      <c r="D153" s="31">
        <v>44861</v>
      </c>
      <c r="E153" s="37">
        <v>4583</v>
      </c>
      <c r="F153" s="37">
        <v>4611.9333333333334</v>
      </c>
      <c r="G153" s="38">
        <v>4538.8666666666668</v>
      </c>
      <c r="H153" s="38">
        <v>4494.7333333333336</v>
      </c>
      <c r="I153" s="38">
        <v>4421.666666666667</v>
      </c>
      <c r="J153" s="38">
        <v>4656.0666666666666</v>
      </c>
      <c r="K153" s="38">
        <v>4729.1333333333341</v>
      </c>
      <c r="L153" s="38">
        <v>4773.2666666666664</v>
      </c>
      <c r="M153" s="28">
        <v>4685</v>
      </c>
      <c r="N153" s="28">
        <v>4567.8</v>
      </c>
      <c r="O153" s="39">
        <v>451350</v>
      </c>
      <c r="P153" s="40">
        <v>-1.0848126232741617E-2</v>
      </c>
    </row>
    <row r="154" spans="1:16" ht="12.75" customHeight="1">
      <c r="A154" s="28">
        <v>144</v>
      </c>
      <c r="B154" s="29" t="s">
        <v>56</v>
      </c>
      <c r="C154" s="30" t="s">
        <v>166</v>
      </c>
      <c r="D154" s="31">
        <v>44861</v>
      </c>
      <c r="E154" s="37">
        <v>18503.849999999999</v>
      </c>
      <c r="F154" s="37">
        <v>18720.766666666666</v>
      </c>
      <c r="G154" s="38">
        <v>18242.633333333331</v>
      </c>
      <c r="H154" s="38">
        <v>17981.416666666664</v>
      </c>
      <c r="I154" s="38">
        <v>17503.283333333329</v>
      </c>
      <c r="J154" s="38">
        <v>18981.983333333334</v>
      </c>
      <c r="K154" s="38">
        <v>19460.116666666672</v>
      </c>
      <c r="L154" s="38">
        <v>19721.333333333336</v>
      </c>
      <c r="M154" s="28">
        <v>19198.900000000001</v>
      </c>
      <c r="N154" s="28">
        <v>18459.55</v>
      </c>
      <c r="O154" s="39">
        <v>230480</v>
      </c>
      <c r="P154" s="40">
        <v>5.1843738590726544E-2</v>
      </c>
    </row>
    <row r="155" spans="1:16" ht="12.75" customHeight="1">
      <c r="A155" s="28">
        <v>145</v>
      </c>
      <c r="B155" s="29" t="s">
        <v>119</v>
      </c>
      <c r="C155" s="30" t="s">
        <v>167</v>
      </c>
      <c r="D155" s="31">
        <v>44861</v>
      </c>
      <c r="E155" s="37">
        <v>131.15</v>
      </c>
      <c r="F155" s="37">
        <v>132.98333333333335</v>
      </c>
      <c r="G155" s="38">
        <v>128.81666666666669</v>
      </c>
      <c r="H155" s="38">
        <v>126.48333333333335</v>
      </c>
      <c r="I155" s="38">
        <v>122.31666666666669</v>
      </c>
      <c r="J155" s="38">
        <v>135.31666666666669</v>
      </c>
      <c r="K155" s="38">
        <v>139.48333333333332</v>
      </c>
      <c r="L155" s="38">
        <v>141.81666666666669</v>
      </c>
      <c r="M155" s="28">
        <v>137.15</v>
      </c>
      <c r="N155" s="28">
        <v>130.65</v>
      </c>
      <c r="O155" s="39">
        <v>52377250</v>
      </c>
      <c r="P155" s="40">
        <v>-2.3483854849790767E-2</v>
      </c>
    </row>
    <row r="156" spans="1:16" ht="12.75" customHeight="1">
      <c r="A156" s="28">
        <v>146</v>
      </c>
      <c r="B156" s="29" t="s">
        <v>168</v>
      </c>
      <c r="C156" s="30" t="s">
        <v>169</v>
      </c>
      <c r="D156" s="31">
        <v>44861</v>
      </c>
      <c r="E156" s="37">
        <v>161.44999999999999</v>
      </c>
      <c r="F156" s="37">
        <v>162.31666666666663</v>
      </c>
      <c r="G156" s="38">
        <v>160.03333333333327</v>
      </c>
      <c r="H156" s="38">
        <v>158.61666666666665</v>
      </c>
      <c r="I156" s="38">
        <v>156.33333333333329</v>
      </c>
      <c r="J156" s="38">
        <v>163.73333333333326</v>
      </c>
      <c r="K156" s="38">
        <v>166.01666666666662</v>
      </c>
      <c r="L156" s="38">
        <v>167.43333333333325</v>
      </c>
      <c r="M156" s="28">
        <v>164.6</v>
      </c>
      <c r="N156" s="28">
        <v>160.9</v>
      </c>
      <c r="O156" s="39">
        <v>64518300</v>
      </c>
      <c r="P156" s="40">
        <v>8.4640057020669984E-3</v>
      </c>
    </row>
    <row r="157" spans="1:16" ht="12.75" customHeight="1">
      <c r="A157" s="28">
        <v>147</v>
      </c>
      <c r="B157" s="29" t="s">
        <v>96</v>
      </c>
      <c r="C157" s="30" t="s">
        <v>268</v>
      </c>
      <c r="D157" s="31">
        <v>44861</v>
      </c>
      <c r="E157" s="37">
        <v>896.4</v>
      </c>
      <c r="F157" s="37">
        <v>906.75</v>
      </c>
      <c r="G157" s="38">
        <v>881.6</v>
      </c>
      <c r="H157" s="38">
        <v>866.80000000000007</v>
      </c>
      <c r="I157" s="38">
        <v>841.65000000000009</v>
      </c>
      <c r="J157" s="38">
        <v>921.55</v>
      </c>
      <c r="K157" s="38">
        <v>946.7</v>
      </c>
      <c r="L157" s="38">
        <v>961.49999999999989</v>
      </c>
      <c r="M157" s="28">
        <v>931.9</v>
      </c>
      <c r="N157" s="28">
        <v>891.95</v>
      </c>
      <c r="O157" s="39">
        <v>5815600</v>
      </c>
      <c r="P157" s="40">
        <v>3.1665217931205761E-2</v>
      </c>
    </row>
    <row r="158" spans="1:16" ht="12.75" customHeight="1">
      <c r="A158" s="28">
        <v>148</v>
      </c>
      <c r="B158" s="29" t="s">
        <v>86</v>
      </c>
      <c r="C158" s="30" t="s">
        <v>442</v>
      </c>
      <c r="D158" s="31">
        <v>44861</v>
      </c>
      <c r="E158" s="37">
        <v>2911.9</v>
      </c>
      <c r="F158" s="37">
        <v>2932.8333333333335</v>
      </c>
      <c r="G158" s="38">
        <v>2882.416666666667</v>
      </c>
      <c r="H158" s="38">
        <v>2852.9333333333334</v>
      </c>
      <c r="I158" s="38">
        <v>2802.5166666666669</v>
      </c>
      <c r="J158" s="38">
        <v>2962.3166666666671</v>
      </c>
      <c r="K158" s="38">
        <v>3012.733333333334</v>
      </c>
      <c r="L158" s="38">
        <v>3042.2166666666672</v>
      </c>
      <c r="M158" s="28">
        <v>2983.25</v>
      </c>
      <c r="N158" s="28">
        <v>2903.35</v>
      </c>
      <c r="O158" s="39">
        <v>554400</v>
      </c>
      <c r="P158" s="40">
        <v>2.1747143383708072E-2</v>
      </c>
    </row>
    <row r="159" spans="1:16" ht="12.75" customHeight="1">
      <c r="A159" s="28">
        <v>149</v>
      </c>
      <c r="B159" s="29" t="s">
        <v>79</v>
      </c>
      <c r="C159" s="30" t="s">
        <v>170</v>
      </c>
      <c r="D159" s="31">
        <v>44861</v>
      </c>
      <c r="E159" s="37">
        <v>131.6</v>
      </c>
      <c r="F159" s="37">
        <v>131.75</v>
      </c>
      <c r="G159" s="38">
        <v>130.15</v>
      </c>
      <c r="H159" s="38">
        <v>128.70000000000002</v>
      </c>
      <c r="I159" s="38">
        <v>127.10000000000002</v>
      </c>
      <c r="J159" s="38">
        <v>133.19999999999999</v>
      </c>
      <c r="K159" s="38">
        <v>134.80000000000001</v>
      </c>
      <c r="L159" s="38">
        <v>136.24999999999997</v>
      </c>
      <c r="M159" s="28">
        <v>133.35</v>
      </c>
      <c r="N159" s="28">
        <v>130.30000000000001</v>
      </c>
      <c r="O159" s="39">
        <v>42677250</v>
      </c>
      <c r="P159" s="40">
        <v>4.2313117066290547E-2</v>
      </c>
    </row>
    <row r="160" spans="1:16" ht="12.75" customHeight="1">
      <c r="A160" s="28">
        <v>150</v>
      </c>
      <c r="B160" s="29" t="s">
        <v>40</v>
      </c>
      <c r="C160" s="30" t="s">
        <v>171</v>
      </c>
      <c r="D160" s="31">
        <v>44861</v>
      </c>
      <c r="E160" s="37">
        <v>51458.6</v>
      </c>
      <c r="F160" s="37">
        <v>51873.549999999996</v>
      </c>
      <c r="G160" s="38">
        <v>50834.999999999993</v>
      </c>
      <c r="H160" s="38">
        <v>50211.399999999994</v>
      </c>
      <c r="I160" s="38">
        <v>49172.849999999991</v>
      </c>
      <c r="J160" s="38">
        <v>52497.149999999994</v>
      </c>
      <c r="K160" s="38">
        <v>53535.7</v>
      </c>
      <c r="L160" s="38">
        <v>54159.299999999996</v>
      </c>
      <c r="M160" s="28">
        <v>52912.1</v>
      </c>
      <c r="N160" s="28">
        <v>51249.95</v>
      </c>
      <c r="O160" s="39">
        <v>80730</v>
      </c>
      <c r="P160" s="40">
        <v>-4.5067423704755145E-2</v>
      </c>
    </row>
    <row r="161" spans="1:16" ht="12.75" customHeight="1">
      <c r="A161" s="28">
        <v>151</v>
      </c>
      <c r="B161" s="29" t="s">
        <v>47</v>
      </c>
      <c r="C161" s="30" t="s">
        <v>172</v>
      </c>
      <c r="D161" s="31">
        <v>44861</v>
      </c>
      <c r="E161" s="37">
        <v>807.5</v>
      </c>
      <c r="F161" s="37">
        <v>814.11666666666679</v>
      </c>
      <c r="G161" s="38">
        <v>797.3333333333336</v>
      </c>
      <c r="H161" s="38">
        <v>787.16666666666686</v>
      </c>
      <c r="I161" s="38">
        <v>770.38333333333367</v>
      </c>
      <c r="J161" s="38">
        <v>824.28333333333353</v>
      </c>
      <c r="K161" s="38">
        <v>841.06666666666683</v>
      </c>
      <c r="L161" s="38">
        <v>851.23333333333346</v>
      </c>
      <c r="M161" s="28">
        <v>830.9</v>
      </c>
      <c r="N161" s="28">
        <v>803.95</v>
      </c>
      <c r="O161" s="39">
        <v>5194200</v>
      </c>
      <c r="P161" s="40">
        <v>5.2690403959763689E-3</v>
      </c>
    </row>
    <row r="162" spans="1:16" ht="12.75" customHeight="1">
      <c r="A162" s="28">
        <v>152</v>
      </c>
      <c r="B162" s="29" t="s">
        <v>86</v>
      </c>
      <c r="C162" s="30" t="s">
        <v>447</v>
      </c>
      <c r="D162" s="31">
        <v>44861</v>
      </c>
      <c r="E162" s="37">
        <v>3544.55</v>
      </c>
      <c r="F162" s="37">
        <v>3572.3333333333335</v>
      </c>
      <c r="G162" s="38">
        <v>3497.7166666666672</v>
      </c>
      <c r="H162" s="38">
        <v>3450.8833333333337</v>
      </c>
      <c r="I162" s="38">
        <v>3376.2666666666673</v>
      </c>
      <c r="J162" s="38">
        <v>3619.166666666667</v>
      </c>
      <c r="K162" s="38">
        <v>3693.7833333333328</v>
      </c>
      <c r="L162" s="38">
        <v>3740.6166666666668</v>
      </c>
      <c r="M162" s="28">
        <v>3646.95</v>
      </c>
      <c r="N162" s="28">
        <v>3525.5</v>
      </c>
      <c r="O162" s="39">
        <v>622650</v>
      </c>
      <c r="P162" s="40">
        <v>-3.4201954397394138E-2</v>
      </c>
    </row>
    <row r="163" spans="1:16" ht="12.75" customHeight="1">
      <c r="A163" s="28">
        <v>153</v>
      </c>
      <c r="B163" s="29" t="s">
        <v>79</v>
      </c>
      <c r="C163" s="30" t="s">
        <v>173</v>
      </c>
      <c r="D163" s="31">
        <v>44861</v>
      </c>
      <c r="E163" s="37">
        <v>199.5</v>
      </c>
      <c r="F163" s="37">
        <v>200.65</v>
      </c>
      <c r="G163" s="38">
        <v>197.85000000000002</v>
      </c>
      <c r="H163" s="38">
        <v>196.20000000000002</v>
      </c>
      <c r="I163" s="38">
        <v>193.40000000000003</v>
      </c>
      <c r="J163" s="38">
        <v>202.3</v>
      </c>
      <c r="K163" s="38">
        <v>205.10000000000002</v>
      </c>
      <c r="L163" s="38">
        <v>206.75</v>
      </c>
      <c r="M163" s="28">
        <v>203.45</v>
      </c>
      <c r="N163" s="28">
        <v>199</v>
      </c>
      <c r="O163" s="39">
        <v>13662000</v>
      </c>
      <c r="P163" s="40">
        <v>4.8543689320388345E-3</v>
      </c>
    </row>
    <row r="164" spans="1:16" ht="12.75" customHeight="1">
      <c r="A164" s="28">
        <v>154</v>
      </c>
      <c r="B164" s="29" t="s">
        <v>63</v>
      </c>
      <c r="C164" s="30" t="s">
        <v>174</v>
      </c>
      <c r="D164" s="31">
        <v>44861</v>
      </c>
      <c r="E164" s="37">
        <v>102.75</v>
      </c>
      <c r="F164" s="37">
        <v>103.23333333333335</v>
      </c>
      <c r="G164" s="38">
        <v>101.9166666666667</v>
      </c>
      <c r="H164" s="38">
        <v>101.08333333333336</v>
      </c>
      <c r="I164" s="38">
        <v>99.766666666666708</v>
      </c>
      <c r="J164" s="38">
        <v>104.06666666666669</v>
      </c>
      <c r="K164" s="38">
        <v>105.38333333333335</v>
      </c>
      <c r="L164" s="38">
        <v>106.21666666666668</v>
      </c>
      <c r="M164" s="28">
        <v>104.55</v>
      </c>
      <c r="N164" s="28">
        <v>102.4</v>
      </c>
      <c r="O164" s="39">
        <v>62936200</v>
      </c>
      <c r="P164" s="40">
        <v>1.7440112258193845E-2</v>
      </c>
    </row>
    <row r="165" spans="1:16" ht="12.75" customHeight="1">
      <c r="A165" s="28">
        <v>155</v>
      </c>
      <c r="B165" s="29" t="s">
        <v>56</v>
      </c>
      <c r="C165" s="30" t="s">
        <v>176</v>
      </c>
      <c r="D165" s="31">
        <v>44861</v>
      </c>
      <c r="E165" s="37">
        <v>2616.85</v>
      </c>
      <c r="F165" s="37">
        <v>2633.4666666666667</v>
      </c>
      <c r="G165" s="38">
        <v>2595.6333333333332</v>
      </c>
      <c r="H165" s="38">
        <v>2574.4166666666665</v>
      </c>
      <c r="I165" s="38">
        <v>2536.583333333333</v>
      </c>
      <c r="J165" s="38">
        <v>2654.6833333333334</v>
      </c>
      <c r="K165" s="38">
        <v>2692.5166666666664</v>
      </c>
      <c r="L165" s="38">
        <v>2713.7333333333336</v>
      </c>
      <c r="M165" s="28">
        <v>2671.3</v>
      </c>
      <c r="N165" s="28">
        <v>2612.25</v>
      </c>
      <c r="O165" s="39">
        <v>2514500</v>
      </c>
      <c r="P165" s="40">
        <v>-3.2702408086413637E-3</v>
      </c>
    </row>
    <row r="166" spans="1:16" ht="12.75" customHeight="1">
      <c r="A166" s="28">
        <v>156</v>
      </c>
      <c r="B166" s="29" t="s">
        <v>38</v>
      </c>
      <c r="C166" s="30" t="s">
        <v>177</v>
      </c>
      <c r="D166" s="31">
        <v>44861</v>
      </c>
      <c r="E166" s="37">
        <v>2967.1</v>
      </c>
      <c r="F166" s="37">
        <v>2980.4333333333329</v>
      </c>
      <c r="G166" s="38">
        <v>2941.6666666666661</v>
      </c>
      <c r="H166" s="38">
        <v>2916.2333333333331</v>
      </c>
      <c r="I166" s="38">
        <v>2877.4666666666662</v>
      </c>
      <c r="J166" s="38">
        <v>3005.8666666666659</v>
      </c>
      <c r="K166" s="38">
        <v>3044.6333333333332</v>
      </c>
      <c r="L166" s="38">
        <v>3070.0666666666657</v>
      </c>
      <c r="M166" s="28">
        <v>3019.2</v>
      </c>
      <c r="N166" s="28">
        <v>2955</v>
      </c>
      <c r="O166" s="39">
        <v>1763000</v>
      </c>
      <c r="P166" s="40">
        <v>-9.1330616832935221E-3</v>
      </c>
    </row>
    <row r="167" spans="1:16" ht="12.75" customHeight="1">
      <c r="A167" s="28">
        <v>157</v>
      </c>
      <c r="B167" s="29" t="s">
        <v>58</v>
      </c>
      <c r="C167" s="30" t="s">
        <v>178</v>
      </c>
      <c r="D167" s="31">
        <v>44861</v>
      </c>
      <c r="E167" s="37">
        <v>35.799999999999997</v>
      </c>
      <c r="F167" s="37">
        <v>36.116666666666667</v>
      </c>
      <c r="G167" s="38">
        <v>35.333333333333336</v>
      </c>
      <c r="H167" s="38">
        <v>34.866666666666667</v>
      </c>
      <c r="I167" s="38">
        <v>34.083333333333336</v>
      </c>
      <c r="J167" s="38">
        <v>36.583333333333336</v>
      </c>
      <c r="K167" s="38">
        <v>37.366666666666667</v>
      </c>
      <c r="L167" s="38">
        <v>37.833333333333336</v>
      </c>
      <c r="M167" s="28">
        <v>36.9</v>
      </c>
      <c r="N167" s="28">
        <v>35.65</v>
      </c>
      <c r="O167" s="39">
        <v>258560000</v>
      </c>
      <c r="P167" s="40">
        <v>1.1011011011011011E-2</v>
      </c>
    </row>
    <row r="168" spans="1:16" ht="12.75" customHeight="1">
      <c r="A168" s="28">
        <v>158</v>
      </c>
      <c r="B168" s="29" t="s">
        <v>44</v>
      </c>
      <c r="C168" s="30" t="s">
        <v>270</v>
      </c>
      <c r="D168" s="31">
        <v>44861</v>
      </c>
      <c r="E168" s="37">
        <v>2558.35</v>
      </c>
      <c r="F168" s="37">
        <v>2575.1333333333332</v>
      </c>
      <c r="G168" s="38">
        <v>2518.3166666666666</v>
      </c>
      <c r="H168" s="38">
        <v>2478.2833333333333</v>
      </c>
      <c r="I168" s="38">
        <v>2421.4666666666667</v>
      </c>
      <c r="J168" s="38">
        <v>2615.1666666666665</v>
      </c>
      <c r="K168" s="38">
        <v>2671.9833333333331</v>
      </c>
      <c r="L168" s="38">
        <v>2712.0166666666664</v>
      </c>
      <c r="M168" s="28">
        <v>2631.95</v>
      </c>
      <c r="N168" s="28">
        <v>2535.1</v>
      </c>
      <c r="O168" s="39">
        <v>960000</v>
      </c>
      <c r="P168" s="40">
        <v>-7.1362085013962151E-3</v>
      </c>
    </row>
    <row r="169" spans="1:16" ht="12.75" customHeight="1">
      <c r="A169" s="28">
        <v>159</v>
      </c>
      <c r="B169" s="29" t="s">
        <v>168</v>
      </c>
      <c r="C169" s="30" t="s">
        <v>179</v>
      </c>
      <c r="D169" s="31">
        <v>44861</v>
      </c>
      <c r="E169" s="37">
        <v>209.05</v>
      </c>
      <c r="F169" s="37">
        <v>209.31666666666669</v>
      </c>
      <c r="G169" s="38">
        <v>207.03333333333339</v>
      </c>
      <c r="H169" s="38">
        <v>205.01666666666671</v>
      </c>
      <c r="I169" s="38">
        <v>202.73333333333341</v>
      </c>
      <c r="J169" s="38">
        <v>211.33333333333337</v>
      </c>
      <c r="K169" s="38">
        <v>213.61666666666667</v>
      </c>
      <c r="L169" s="38">
        <v>215.63333333333335</v>
      </c>
      <c r="M169" s="28">
        <v>211.6</v>
      </c>
      <c r="N169" s="28">
        <v>207.3</v>
      </c>
      <c r="O169" s="39">
        <v>51656400</v>
      </c>
      <c r="P169" s="40">
        <v>-1.1623702019941107E-2</v>
      </c>
    </row>
    <row r="170" spans="1:16" ht="12.75" customHeight="1">
      <c r="A170" s="28">
        <v>160</v>
      </c>
      <c r="B170" s="29" t="s">
        <v>180</v>
      </c>
      <c r="C170" s="30" t="s">
        <v>181</v>
      </c>
      <c r="D170" s="31">
        <v>44861</v>
      </c>
      <c r="E170" s="37">
        <v>1714.25</v>
      </c>
      <c r="F170" s="37">
        <v>1735.1166666666668</v>
      </c>
      <c r="G170" s="38">
        <v>1688.1333333333337</v>
      </c>
      <c r="H170" s="38">
        <v>1662.0166666666669</v>
      </c>
      <c r="I170" s="38">
        <v>1615.0333333333338</v>
      </c>
      <c r="J170" s="38">
        <v>1761.2333333333336</v>
      </c>
      <c r="K170" s="38">
        <v>1808.2166666666667</v>
      </c>
      <c r="L170" s="38">
        <v>1834.3333333333335</v>
      </c>
      <c r="M170" s="28">
        <v>1782.1</v>
      </c>
      <c r="N170" s="28">
        <v>1709</v>
      </c>
      <c r="O170" s="39">
        <v>3434266</v>
      </c>
      <c r="P170" s="40">
        <v>1.4792543595911005E-2</v>
      </c>
    </row>
    <row r="171" spans="1:16" ht="12.75" customHeight="1">
      <c r="A171" s="28">
        <v>161</v>
      </c>
      <c r="B171" s="29" t="s">
        <v>44</v>
      </c>
      <c r="C171" s="30" t="s">
        <v>459</v>
      </c>
      <c r="D171" s="31">
        <v>44861</v>
      </c>
      <c r="E171" s="37">
        <v>166.75</v>
      </c>
      <c r="F171" s="37">
        <v>168.85</v>
      </c>
      <c r="G171" s="38">
        <v>163.95</v>
      </c>
      <c r="H171" s="38">
        <v>161.15</v>
      </c>
      <c r="I171" s="38">
        <v>156.25</v>
      </c>
      <c r="J171" s="38">
        <v>171.64999999999998</v>
      </c>
      <c r="K171" s="38">
        <v>176.55</v>
      </c>
      <c r="L171" s="38">
        <v>179.34999999999997</v>
      </c>
      <c r="M171" s="28">
        <v>173.75</v>
      </c>
      <c r="N171" s="28">
        <v>166.05</v>
      </c>
      <c r="O171" s="39">
        <v>11025000</v>
      </c>
      <c r="P171" s="40">
        <v>-1.9302615193026153E-2</v>
      </c>
    </row>
    <row r="172" spans="1:16" ht="12.75" customHeight="1">
      <c r="A172" s="28">
        <v>162</v>
      </c>
      <c r="B172" s="29" t="s">
        <v>42</v>
      </c>
      <c r="C172" s="30" t="s">
        <v>182</v>
      </c>
      <c r="D172" s="31">
        <v>44861</v>
      </c>
      <c r="E172" s="37">
        <v>704.7</v>
      </c>
      <c r="F172" s="37">
        <v>711.41666666666663</v>
      </c>
      <c r="G172" s="38">
        <v>695.83333333333326</v>
      </c>
      <c r="H172" s="38">
        <v>686.96666666666658</v>
      </c>
      <c r="I172" s="38">
        <v>671.38333333333321</v>
      </c>
      <c r="J172" s="38">
        <v>720.2833333333333</v>
      </c>
      <c r="K172" s="38">
        <v>735.86666666666656</v>
      </c>
      <c r="L172" s="38">
        <v>744.73333333333335</v>
      </c>
      <c r="M172" s="28">
        <v>727</v>
      </c>
      <c r="N172" s="28">
        <v>702.55</v>
      </c>
      <c r="O172" s="39">
        <v>3926150</v>
      </c>
      <c r="P172" s="40">
        <v>9.8976921246728522E-2</v>
      </c>
    </row>
    <row r="173" spans="1:16" ht="12.75" customHeight="1">
      <c r="A173" s="28">
        <v>163</v>
      </c>
      <c r="B173" s="29" t="s">
        <v>58</v>
      </c>
      <c r="C173" s="30" t="s">
        <v>183</v>
      </c>
      <c r="D173" s="31">
        <v>44861</v>
      </c>
      <c r="E173" s="37">
        <v>120.15</v>
      </c>
      <c r="F173" s="37">
        <v>120.85000000000001</v>
      </c>
      <c r="G173" s="38">
        <v>118.95000000000002</v>
      </c>
      <c r="H173" s="38">
        <v>117.75000000000001</v>
      </c>
      <c r="I173" s="38">
        <v>115.85000000000002</v>
      </c>
      <c r="J173" s="38">
        <v>122.05000000000001</v>
      </c>
      <c r="K173" s="38">
        <v>123.95000000000002</v>
      </c>
      <c r="L173" s="38">
        <v>125.15</v>
      </c>
      <c r="M173" s="28">
        <v>122.75</v>
      </c>
      <c r="N173" s="28">
        <v>119.65</v>
      </c>
      <c r="O173" s="39">
        <v>45855000</v>
      </c>
      <c r="P173" s="40">
        <v>5.3716290287217716E-3</v>
      </c>
    </row>
    <row r="174" spans="1:16" ht="12.75" customHeight="1">
      <c r="A174" s="28">
        <v>164</v>
      </c>
      <c r="B174" s="29" t="s">
        <v>168</v>
      </c>
      <c r="C174" s="30" t="s">
        <v>184</v>
      </c>
      <c r="D174" s="31">
        <v>44861</v>
      </c>
      <c r="E174" s="37">
        <v>92.15</v>
      </c>
      <c r="F174" s="37">
        <v>92.533333333333346</v>
      </c>
      <c r="G174" s="38">
        <v>91.516666666666694</v>
      </c>
      <c r="H174" s="38">
        <v>90.883333333333354</v>
      </c>
      <c r="I174" s="38">
        <v>89.866666666666703</v>
      </c>
      <c r="J174" s="38">
        <v>93.166666666666686</v>
      </c>
      <c r="K174" s="38">
        <v>94.183333333333337</v>
      </c>
      <c r="L174" s="38">
        <v>94.816666666666677</v>
      </c>
      <c r="M174" s="28">
        <v>93.55</v>
      </c>
      <c r="N174" s="28">
        <v>91.9</v>
      </c>
      <c r="O174" s="39">
        <v>46208000</v>
      </c>
      <c r="P174" s="40">
        <v>1.2800280554094337E-2</v>
      </c>
    </row>
    <row r="175" spans="1:16" ht="12.75" customHeight="1">
      <c r="A175" s="28">
        <v>165</v>
      </c>
      <c r="B175" s="216" t="s">
        <v>79</v>
      </c>
      <c r="C175" s="30" t="s">
        <v>185</v>
      </c>
      <c r="D175" s="31">
        <v>44861</v>
      </c>
      <c r="E175" s="37">
        <v>2366.1</v>
      </c>
      <c r="F175" s="37">
        <v>2380.1666666666665</v>
      </c>
      <c r="G175" s="38">
        <v>2345.9333333333329</v>
      </c>
      <c r="H175" s="38">
        <v>2325.7666666666664</v>
      </c>
      <c r="I175" s="38">
        <v>2291.5333333333328</v>
      </c>
      <c r="J175" s="38">
        <v>2400.333333333333</v>
      </c>
      <c r="K175" s="38">
        <v>2434.5666666666666</v>
      </c>
      <c r="L175" s="38">
        <v>2454.7333333333331</v>
      </c>
      <c r="M175" s="28">
        <v>2414.4</v>
      </c>
      <c r="N175" s="28">
        <v>2360</v>
      </c>
      <c r="O175" s="39">
        <v>36158500</v>
      </c>
      <c r="P175" s="40">
        <v>4.1438950453272276E-2</v>
      </c>
    </row>
    <row r="176" spans="1:16" ht="12.75" customHeight="1">
      <c r="A176" s="28">
        <v>166</v>
      </c>
      <c r="B176" s="29" t="s">
        <v>119</v>
      </c>
      <c r="C176" s="30" t="s">
        <v>186</v>
      </c>
      <c r="D176" s="31">
        <v>44861</v>
      </c>
      <c r="E176" s="37">
        <v>79.349999999999994</v>
      </c>
      <c r="F176" s="37">
        <v>80.283333333333317</v>
      </c>
      <c r="G176" s="38">
        <v>78.016666666666637</v>
      </c>
      <c r="H176" s="38">
        <v>76.683333333333323</v>
      </c>
      <c r="I176" s="38">
        <v>74.416666666666643</v>
      </c>
      <c r="J176" s="38">
        <v>81.616666666666632</v>
      </c>
      <c r="K176" s="38">
        <v>83.883333333333312</v>
      </c>
      <c r="L176" s="38">
        <v>85.216666666666626</v>
      </c>
      <c r="M176" s="28">
        <v>82.55</v>
      </c>
      <c r="N176" s="28">
        <v>78.95</v>
      </c>
      <c r="O176" s="39">
        <v>94020000</v>
      </c>
      <c r="P176" s="40">
        <v>1.9783938565664454E-2</v>
      </c>
    </row>
    <row r="177" spans="1:16" ht="12.75" customHeight="1">
      <c r="A177" s="28">
        <v>167</v>
      </c>
      <c r="B177" s="29" t="s">
        <v>58</v>
      </c>
      <c r="C177" s="30" t="s">
        <v>273</v>
      </c>
      <c r="D177" s="31">
        <v>44861</v>
      </c>
      <c r="E177" s="37">
        <v>874.75</v>
      </c>
      <c r="F177" s="37">
        <v>878.08333333333337</v>
      </c>
      <c r="G177" s="38">
        <v>867.16666666666674</v>
      </c>
      <c r="H177" s="38">
        <v>859.58333333333337</v>
      </c>
      <c r="I177" s="38">
        <v>848.66666666666674</v>
      </c>
      <c r="J177" s="38">
        <v>885.66666666666674</v>
      </c>
      <c r="K177" s="38">
        <v>896.58333333333348</v>
      </c>
      <c r="L177" s="38">
        <v>904.16666666666674</v>
      </c>
      <c r="M177" s="28">
        <v>889</v>
      </c>
      <c r="N177" s="28">
        <v>870.5</v>
      </c>
      <c r="O177" s="39">
        <v>5090400</v>
      </c>
      <c r="P177" s="40">
        <v>-1.3335400837339122E-2</v>
      </c>
    </row>
    <row r="178" spans="1:16" ht="12.75" customHeight="1">
      <c r="A178" s="28">
        <v>168</v>
      </c>
      <c r="B178" s="29" t="s">
        <v>63</v>
      </c>
      <c r="C178" s="30" t="s">
        <v>187</v>
      </c>
      <c r="D178" s="31">
        <v>44861</v>
      </c>
      <c r="E178" s="37">
        <v>1209.2</v>
      </c>
      <c r="F178" s="37">
        <v>1217.9166666666667</v>
      </c>
      <c r="G178" s="38">
        <v>1194.8333333333335</v>
      </c>
      <c r="H178" s="38">
        <v>1180.4666666666667</v>
      </c>
      <c r="I178" s="38">
        <v>1157.3833333333334</v>
      </c>
      <c r="J178" s="38">
        <v>1232.2833333333335</v>
      </c>
      <c r="K178" s="38">
        <v>1255.366666666667</v>
      </c>
      <c r="L178" s="38">
        <v>1269.7333333333336</v>
      </c>
      <c r="M178" s="28">
        <v>1241</v>
      </c>
      <c r="N178" s="28">
        <v>1203.55</v>
      </c>
      <c r="O178" s="39">
        <v>6003000</v>
      </c>
      <c r="P178" s="40">
        <v>3.3841384655127871E-2</v>
      </c>
    </row>
    <row r="179" spans="1:16" ht="12.75" customHeight="1">
      <c r="A179" s="28">
        <v>169</v>
      </c>
      <c r="B179" s="29" t="s">
        <v>58</v>
      </c>
      <c r="C179" s="30" t="s">
        <v>188</v>
      </c>
      <c r="D179" s="31">
        <v>44861</v>
      </c>
      <c r="E179" s="37">
        <v>526.75</v>
      </c>
      <c r="F179" s="37">
        <v>528.5</v>
      </c>
      <c r="G179" s="38">
        <v>523.04999999999995</v>
      </c>
      <c r="H179" s="38">
        <v>519.34999999999991</v>
      </c>
      <c r="I179" s="38">
        <v>513.89999999999986</v>
      </c>
      <c r="J179" s="38">
        <v>532.20000000000005</v>
      </c>
      <c r="K179" s="38">
        <v>537.65000000000009</v>
      </c>
      <c r="L179" s="38">
        <v>541.35000000000014</v>
      </c>
      <c r="M179" s="28">
        <v>533.95000000000005</v>
      </c>
      <c r="N179" s="28">
        <v>524.79999999999995</v>
      </c>
      <c r="O179" s="39">
        <v>52941000</v>
      </c>
      <c r="P179" s="40">
        <v>-3.2759107596724091E-3</v>
      </c>
    </row>
    <row r="180" spans="1:16" ht="12.75" customHeight="1">
      <c r="A180" s="28">
        <v>170</v>
      </c>
      <c r="B180" s="29" t="s">
        <v>42</v>
      </c>
      <c r="C180" s="30" t="s">
        <v>189</v>
      </c>
      <c r="D180" s="31">
        <v>44861</v>
      </c>
      <c r="E180" s="37">
        <v>20801.8</v>
      </c>
      <c r="F180" s="37">
        <v>20943.133333333335</v>
      </c>
      <c r="G180" s="38">
        <v>20606.066666666669</v>
      </c>
      <c r="H180" s="38">
        <v>20410.333333333336</v>
      </c>
      <c r="I180" s="38">
        <v>20073.26666666667</v>
      </c>
      <c r="J180" s="38">
        <v>21138.866666666669</v>
      </c>
      <c r="K180" s="38">
        <v>21475.933333333334</v>
      </c>
      <c r="L180" s="38">
        <v>21671.666666666668</v>
      </c>
      <c r="M180" s="28">
        <v>21280.2</v>
      </c>
      <c r="N180" s="28">
        <v>20747.400000000001</v>
      </c>
      <c r="O180" s="39">
        <v>348525</v>
      </c>
      <c r="P180" s="40">
        <v>2.228612508986341E-3</v>
      </c>
    </row>
    <row r="181" spans="1:16" ht="12.75" customHeight="1">
      <c r="A181" s="28">
        <v>171</v>
      </c>
      <c r="B181" s="29" t="s">
        <v>70</v>
      </c>
      <c r="C181" s="30" t="s">
        <v>190</v>
      </c>
      <c r="D181" s="31">
        <v>44861</v>
      </c>
      <c r="E181" s="37">
        <v>2737.05</v>
      </c>
      <c r="F181" s="37">
        <v>2755.7333333333336</v>
      </c>
      <c r="G181" s="38">
        <v>2711.6166666666672</v>
      </c>
      <c r="H181" s="38">
        <v>2686.1833333333338</v>
      </c>
      <c r="I181" s="38">
        <v>2642.0666666666675</v>
      </c>
      <c r="J181" s="38">
        <v>2781.166666666667</v>
      </c>
      <c r="K181" s="38">
        <v>2825.2833333333338</v>
      </c>
      <c r="L181" s="38">
        <v>2850.7166666666667</v>
      </c>
      <c r="M181" s="28">
        <v>2799.85</v>
      </c>
      <c r="N181" s="28">
        <v>2730.3</v>
      </c>
      <c r="O181" s="39">
        <v>1703900</v>
      </c>
      <c r="P181" s="40">
        <v>-1.3689907672715695E-2</v>
      </c>
    </row>
    <row r="182" spans="1:16" ht="12.75" customHeight="1">
      <c r="A182" s="28">
        <v>172</v>
      </c>
      <c r="B182" s="29" t="s">
        <v>40</v>
      </c>
      <c r="C182" s="30" t="s">
        <v>191</v>
      </c>
      <c r="D182" s="31">
        <v>44861</v>
      </c>
      <c r="E182" s="37">
        <v>2504.1999999999998</v>
      </c>
      <c r="F182" s="37">
        <v>2521.8666666666663</v>
      </c>
      <c r="G182" s="38">
        <v>2476.2833333333328</v>
      </c>
      <c r="H182" s="38">
        <v>2448.3666666666663</v>
      </c>
      <c r="I182" s="38">
        <v>2402.7833333333328</v>
      </c>
      <c r="J182" s="38">
        <v>2549.7833333333328</v>
      </c>
      <c r="K182" s="38">
        <v>2595.3666666666659</v>
      </c>
      <c r="L182" s="38">
        <v>2623.2833333333328</v>
      </c>
      <c r="M182" s="28">
        <v>2567.4499999999998</v>
      </c>
      <c r="N182" s="28">
        <v>2493.9499999999998</v>
      </c>
      <c r="O182" s="39">
        <v>3816000</v>
      </c>
      <c r="P182" s="40">
        <v>-1.0597958191541079E-2</v>
      </c>
    </row>
    <row r="183" spans="1:16" ht="12.75" customHeight="1">
      <c r="A183" s="28">
        <v>173</v>
      </c>
      <c r="B183" s="29" t="s">
        <v>63</v>
      </c>
      <c r="C183" s="30" t="s">
        <v>192</v>
      </c>
      <c r="D183" s="31">
        <v>44861</v>
      </c>
      <c r="E183" s="37">
        <v>1167.3</v>
      </c>
      <c r="F183" s="37">
        <v>1174.9166666666667</v>
      </c>
      <c r="G183" s="38">
        <v>1156.3833333333334</v>
      </c>
      <c r="H183" s="38">
        <v>1145.4666666666667</v>
      </c>
      <c r="I183" s="38">
        <v>1126.9333333333334</v>
      </c>
      <c r="J183" s="38">
        <v>1185.8333333333335</v>
      </c>
      <c r="K183" s="38">
        <v>1204.3666666666668</v>
      </c>
      <c r="L183" s="38">
        <v>1215.2833333333335</v>
      </c>
      <c r="M183" s="28">
        <v>1193.45</v>
      </c>
      <c r="N183" s="28">
        <v>1164</v>
      </c>
      <c r="O183" s="39">
        <v>4159800</v>
      </c>
      <c r="P183" s="40">
        <v>-2.1588946459412781E-3</v>
      </c>
    </row>
    <row r="184" spans="1:16" ht="12.75" customHeight="1">
      <c r="A184" s="28">
        <v>174</v>
      </c>
      <c r="B184" s="29" t="s">
        <v>47</v>
      </c>
      <c r="C184" s="30" t="s">
        <v>193</v>
      </c>
      <c r="D184" s="31">
        <v>44861</v>
      </c>
      <c r="E184" s="37">
        <v>945.5</v>
      </c>
      <c r="F184" s="37">
        <v>946.7833333333333</v>
      </c>
      <c r="G184" s="38">
        <v>941.51666666666665</v>
      </c>
      <c r="H184" s="38">
        <v>937.5333333333333</v>
      </c>
      <c r="I184" s="38">
        <v>932.26666666666665</v>
      </c>
      <c r="J184" s="38">
        <v>950.76666666666665</v>
      </c>
      <c r="K184" s="38">
        <v>956.0333333333333</v>
      </c>
      <c r="L184" s="38">
        <v>960.01666666666665</v>
      </c>
      <c r="M184" s="28">
        <v>952.05</v>
      </c>
      <c r="N184" s="28">
        <v>942.8</v>
      </c>
      <c r="O184" s="39">
        <v>22438500</v>
      </c>
      <c r="P184" s="40">
        <v>-1.5842313714654142E-2</v>
      </c>
    </row>
    <row r="185" spans="1:16" ht="12.75" customHeight="1">
      <c r="A185" s="28">
        <v>175</v>
      </c>
      <c r="B185" s="29" t="s">
        <v>180</v>
      </c>
      <c r="C185" s="30" t="s">
        <v>194</v>
      </c>
      <c r="D185" s="31">
        <v>44861</v>
      </c>
      <c r="E185" s="37">
        <v>531.04999999999995</v>
      </c>
      <c r="F185" s="37">
        <v>529.13333333333333</v>
      </c>
      <c r="G185" s="38">
        <v>522.36666666666667</v>
      </c>
      <c r="H185" s="38">
        <v>513.68333333333339</v>
      </c>
      <c r="I185" s="38">
        <v>506.91666666666674</v>
      </c>
      <c r="J185" s="38">
        <v>537.81666666666661</v>
      </c>
      <c r="K185" s="38">
        <v>544.58333333333326</v>
      </c>
      <c r="L185" s="38">
        <v>553.26666666666654</v>
      </c>
      <c r="M185" s="28">
        <v>535.9</v>
      </c>
      <c r="N185" s="28">
        <v>520.45000000000005</v>
      </c>
      <c r="O185" s="39">
        <v>10759500</v>
      </c>
      <c r="P185" s="40">
        <v>-4.2961974649766511E-2</v>
      </c>
    </row>
    <row r="186" spans="1:16" ht="12.75" customHeight="1">
      <c r="A186" s="28">
        <v>176</v>
      </c>
      <c r="B186" s="29" t="s">
        <v>47</v>
      </c>
      <c r="C186" s="30" t="s">
        <v>275</v>
      </c>
      <c r="D186" s="31">
        <v>44861</v>
      </c>
      <c r="E186" s="37">
        <v>565.29999999999995</v>
      </c>
      <c r="F186" s="37">
        <v>564.26666666666654</v>
      </c>
      <c r="G186" s="38">
        <v>558.8833333333331</v>
      </c>
      <c r="H186" s="38">
        <v>552.46666666666658</v>
      </c>
      <c r="I186" s="38">
        <v>547.08333333333314</v>
      </c>
      <c r="J186" s="38">
        <v>570.68333333333305</v>
      </c>
      <c r="K186" s="38">
        <v>576.06666666666649</v>
      </c>
      <c r="L186" s="38">
        <v>582.48333333333301</v>
      </c>
      <c r="M186" s="28">
        <v>569.65</v>
      </c>
      <c r="N186" s="28">
        <v>557.85</v>
      </c>
      <c r="O186" s="39">
        <v>2145000</v>
      </c>
      <c r="P186" s="40">
        <v>-1.8306636155606407E-2</v>
      </c>
    </row>
    <row r="187" spans="1:16" ht="12.75" customHeight="1">
      <c r="A187" s="28">
        <v>177</v>
      </c>
      <c r="B187" s="29" t="s">
        <v>38</v>
      </c>
      <c r="C187" s="30" t="s">
        <v>195</v>
      </c>
      <c r="D187" s="31">
        <v>44861</v>
      </c>
      <c r="E187" s="37">
        <v>1168.75</v>
      </c>
      <c r="F187" s="37">
        <v>1183.5333333333333</v>
      </c>
      <c r="G187" s="38">
        <v>1151.2166666666667</v>
      </c>
      <c r="H187" s="38">
        <v>1133.6833333333334</v>
      </c>
      <c r="I187" s="38">
        <v>1101.3666666666668</v>
      </c>
      <c r="J187" s="38">
        <v>1201.0666666666666</v>
      </c>
      <c r="K187" s="38">
        <v>1233.3833333333332</v>
      </c>
      <c r="L187" s="38">
        <v>1250.9166666666665</v>
      </c>
      <c r="M187" s="28">
        <v>1215.8499999999999</v>
      </c>
      <c r="N187" s="28">
        <v>1166</v>
      </c>
      <c r="O187" s="39">
        <v>7620000</v>
      </c>
      <c r="P187" s="40">
        <v>-3.7271004421983576E-2</v>
      </c>
    </row>
    <row r="188" spans="1:16" ht="12.75" customHeight="1">
      <c r="A188" s="28">
        <v>178</v>
      </c>
      <c r="B188" s="29" t="s">
        <v>74</v>
      </c>
      <c r="C188" s="30" t="s">
        <v>502</v>
      </c>
      <c r="D188" s="31">
        <v>44861</v>
      </c>
      <c r="E188" s="37">
        <v>1178.7</v>
      </c>
      <c r="F188" s="37">
        <v>1195.5833333333333</v>
      </c>
      <c r="G188" s="38">
        <v>1160.0666666666666</v>
      </c>
      <c r="H188" s="38">
        <v>1141.4333333333334</v>
      </c>
      <c r="I188" s="38">
        <v>1105.9166666666667</v>
      </c>
      <c r="J188" s="38">
        <v>1214.2166666666665</v>
      </c>
      <c r="K188" s="38">
        <v>1249.7333333333333</v>
      </c>
      <c r="L188" s="38">
        <v>1268.3666666666663</v>
      </c>
      <c r="M188" s="28">
        <v>1231.0999999999999</v>
      </c>
      <c r="N188" s="28">
        <v>1176.95</v>
      </c>
      <c r="O188" s="39">
        <v>2708500</v>
      </c>
      <c r="P188" s="40">
        <v>1.8494544109487702E-3</v>
      </c>
    </row>
    <row r="189" spans="1:16" ht="12.75" customHeight="1">
      <c r="A189" s="28">
        <v>179</v>
      </c>
      <c r="B189" s="29" t="s">
        <v>56</v>
      </c>
      <c r="C189" s="30" t="s">
        <v>196</v>
      </c>
      <c r="D189" s="31">
        <v>44861</v>
      </c>
      <c r="E189" s="37">
        <v>742.55</v>
      </c>
      <c r="F189" s="37">
        <v>747.66666666666663</v>
      </c>
      <c r="G189" s="38">
        <v>735.38333333333321</v>
      </c>
      <c r="H189" s="38">
        <v>728.21666666666658</v>
      </c>
      <c r="I189" s="38">
        <v>715.93333333333317</v>
      </c>
      <c r="J189" s="38">
        <v>754.83333333333326</v>
      </c>
      <c r="K189" s="38">
        <v>767.11666666666679</v>
      </c>
      <c r="L189" s="38">
        <v>774.2833333333333</v>
      </c>
      <c r="M189" s="28">
        <v>759.95</v>
      </c>
      <c r="N189" s="28">
        <v>740.5</v>
      </c>
      <c r="O189" s="39">
        <v>9005400</v>
      </c>
      <c r="P189" s="40">
        <v>3.8397675383976752E-2</v>
      </c>
    </row>
    <row r="190" spans="1:16" ht="12.75" customHeight="1">
      <c r="A190" s="28">
        <v>180</v>
      </c>
      <c r="B190" s="29" t="s">
        <v>49</v>
      </c>
      <c r="C190" s="30" t="s">
        <v>197</v>
      </c>
      <c r="D190" s="31">
        <v>44861</v>
      </c>
      <c r="E190" s="37">
        <v>389.5</v>
      </c>
      <c r="F190" s="37">
        <v>391.18333333333334</v>
      </c>
      <c r="G190" s="38">
        <v>385.4666666666667</v>
      </c>
      <c r="H190" s="38">
        <v>381.43333333333334</v>
      </c>
      <c r="I190" s="38">
        <v>375.7166666666667</v>
      </c>
      <c r="J190" s="38">
        <v>395.2166666666667</v>
      </c>
      <c r="K190" s="38">
        <v>400.93333333333328</v>
      </c>
      <c r="L190" s="38">
        <v>404.9666666666667</v>
      </c>
      <c r="M190" s="28">
        <v>396.9</v>
      </c>
      <c r="N190" s="28">
        <v>387.15</v>
      </c>
      <c r="O190" s="39">
        <v>85785000</v>
      </c>
      <c r="P190" s="40">
        <v>1.9319663387459999E-2</v>
      </c>
    </row>
    <row r="191" spans="1:16" ht="12.75" customHeight="1">
      <c r="A191" s="28">
        <v>181</v>
      </c>
      <c r="B191" s="29" t="s">
        <v>168</v>
      </c>
      <c r="C191" s="30" t="s">
        <v>198</v>
      </c>
      <c r="D191" s="31">
        <v>44861</v>
      </c>
      <c r="E191" s="37">
        <v>217.65</v>
      </c>
      <c r="F191" s="37">
        <v>219.18333333333331</v>
      </c>
      <c r="G191" s="38">
        <v>215.36666666666662</v>
      </c>
      <c r="H191" s="38">
        <v>213.08333333333331</v>
      </c>
      <c r="I191" s="38">
        <v>209.26666666666662</v>
      </c>
      <c r="J191" s="38">
        <v>221.46666666666661</v>
      </c>
      <c r="K191" s="38">
        <v>225.28333333333327</v>
      </c>
      <c r="L191" s="38">
        <v>227.56666666666661</v>
      </c>
      <c r="M191" s="28">
        <v>223</v>
      </c>
      <c r="N191" s="28">
        <v>216.9</v>
      </c>
      <c r="O191" s="39">
        <v>102174750</v>
      </c>
      <c r="P191" s="40">
        <v>9.570814019408411E-3</v>
      </c>
    </row>
    <row r="192" spans="1:16" ht="12.75" customHeight="1">
      <c r="A192" s="28">
        <v>182</v>
      </c>
      <c r="B192" s="29" t="s">
        <v>119</v>
      </c>
      <c r="C192" s="30" t="s">
        <v>199</v>
      </c>
      <c r="D192" s="31">
        <v>44861</v>
      </c>
      <c r="E192" s="37">
        <v>100.5</v>
      </c>
      <c r="F192" s="37">
        <v>101.46666666666665</v>
      </c>
      <c r="G192" s="38">
        <v>99.083333333333314</v>
      </c>
      <c r="H192" s="38">
        <v>97.666666666666657</v>
      </c>
      <c r="I192" s="38">
        <v>95.283333333333317</v>
      </c>
      <c r="J192" s="38">
        <v>102.88333333333331</v>
      </c>
      <c r="K192" s="38">
        <v>105.26666666666667</v>
      </c>
      <c r="L192" s="38">
        <v>106.68333333333331</v>
      </c>
      <c r="M192" s="28">
        <v>103.85</v>
      </c>
      <c r="N192" s="28">
        <v>100.05</v>
      </c>
      <c r="O192" s="39">
        <v>218985500</v>
      </c>
      <c r="P192" s="40">
        <v>3.7793189433491781E-3</v>
      </c>
    </row>
    <row r="193" spans="1:16" ht="12.75" customHeight="1">
      <c r="A193" s="28">
        <v>183</v>
      </c>
      <c r="B193" s="29" t="s">
        <v>86</v>
      </c>
      <c r="C193" s="30" t="s">
        <v>200</v>
      </c>
      <c r="D193" s="31">
        <v>44861</v>
      </c>
      <c r="E193" s="37">
        <v>3070.5</v>
      </c>
      <c r="F193" s="37">
        <v>3089.7666666666664</v>
      </c>
      <c r="G193" s="38">
        <v>3031.7333333333327</v>
      </c>
      <c r="H193" s="38">
        <v>2992.9666666666662</v>
      </c>
      <c r="I193" s="38">
        <v>2934.9333333333325</v>
      </c>
      <c r="J193" s="38">
        <v>3128.5333333333328</v>
      </c>
      <c r="K193" s="38">
        <v>3186.5666666666666</v>
      </c>
      <c r="L193" s="38">
        <v>3225.333333333333</v>
      </c>
      <c r="M193" s="28">
        <v>3147.8</v>
      </c>
      <c r="N193" s="28">
        <v>3051</v>
      </c>
      <c r="O193" s="39">
        <v>12905100</v>
      </c>
      <c r="P193" s="40">
        <v>-4.848592094494459E-2</v>
      </c>
    </row>
    <row r="194" spans="1:16" ht="12.75" customHeight="1">
      <c r="A194" s="28">
        <v>184</v>
      </c>
      <c r="B194" s="29" t="s">
        <v>86</v>
      </c>
      <c r="C194" s="30" t="s">
        <v>201</v>
      </c>
      <c r="D194" s="31">
        <v>44861</v>
      </c>
      <c r="E194" s="37">
        <v>1006.9</v>
      </c>
      <c r="F194" s="37">
        <v>1015.6666666666666</v>
      </c>
      <c r="G194" s="38">
        <v>993.63333333333321</v>
      </c>
      <c r="H194" s="38">
        <v>980.36666666666656</v>
      </c>
      <c r="I194" s="38">
        <v>958.33333333333314</v>
      </c>
      <c r="J194" s="38">
        <v>1028.9333333333334</v>
      </c>
      <c r="K194" s="38">
        <v>1050.9666666666667</v>
      </c>
      <c r="L194" s="38">
        <v>1064.2333333333333</v>
      </c>
      <c r="M194" s="28">
        <v>1037.7</v>
      </c>
      <c r="N194" s="28">
        <v>1002.4</v>
      </c>
      <c r="O194" s="39">
        <v>15335400</v>
      </c>
      <c r="P194" s="40">
        <v>1.4497296450121464E-3</v>
      </c>
    </row>
    <row r="195" spans="1:16" ht="12.75" customHeight="1">
      <c r="A195" s="28">
        <v>185</v>
      </c>
      <c r="B195" s="29" t="s">
        <v>56</v>
      </c>
      <c r="C195" s="30" t="s">
        <v>202</v>
      </c>
      <c r="D195" s="31">
        <v>44861</v>
      </c>
      <c r="E195" s="37">
        <v>2633.85</v>
      </c>
      <c r="F195" s="37">
        <v>2652.7333333333331</v>
      </c>
      <c r="G195" s="38">
        <v>2611.1166666666663</v>
      </c>
      <c r="H195" s="38">
        <v>2588.3833333333332</v>
      </c>
      <c r="I195" s="38">
        <v>2546.7666666666664</v>
      </c>
      <c r="J195" s="38">
        <v>2675.4666666666662</v>
      </c>
      <c r="K195" s="38">
        <v>2717.083333333333</v>
      </c>
      <c r="L195" s="38">
        <v>2739.8166666666662</v>
      </c>
      <c r="M195" s="28">
        <v>2694.35</v>
      </c>
      <c r="N195" s="28">
        <v>2630</v>
      </c>
      <c r="O195" s="39">
        <v>5275500</v>
      </c>
      <c r="P195" s="40">
        <v>-3.1262911444704583E-2</v>
      </c>
    </row>
    <row r="196" spans="1:16" ht="12.75" customHeight="1">
      <c r="A196" s="28">
        <v>186</v>
      </c>
      <c r="B196" s="29" t="s">
        <v>47</v>
      </c>
      <c r="C196" s="30" t="s">
        <v>203</v>
      </c>
      <c r="D196" s="31">
        <v>44861</v>
      </c>
      <c r="E196" s="37">
        <v>1589.75</v>
      </c>
      <c r="F196" s="37">
        <v>1595.6166666666668</v>
      </c>
      <c r="G196" s="38">
        <v>1577.4333333333336</v>
      </c>
      <c r="H196" s="38">
        <v>1565.1166666666668</v>
      </c>
      <c r="I196" s="38">
        <v>1546.9333333333336</v>
      </c>
      <c r="J196" s="38">
        <v>1607.9333333333336</v>
      </c>
      <c r="K196" s="38">
        <v>1626.116666666667</v>
      </c>
      <c r="L196" s="38">
        <v>1638.4333333333336</v>
      </c>
      <c r="M196" s="28">
        <v>1613.8</v>
      </c>
      <c r="N196" s="28">
        <v>1583.3</v>
      </c>
      <c r="O196" s="39">
        <v>1700500</v>
      </c>
      <c r="P196" s="40">
        <v>-9.3212933294494604E-3</v>
      </c>
    </row>
    <row r="197" spans="1:16" ht="12.75" customHeight="1">
      <c r="A197" s="28">
        <v>187</v>
      </c>
      <c r="B197" s="29" t="s">
        <v>168</v>
      </c>
      <c r="C197" s="30" t="s">
        <v>204</v>
      </c>
      <c r="D197" s="31">
        <v>44861</v>
      </c>
      <c r="E197" s="37">
        <v>481.85</v>
      </c>
      <c r="F197" s="37">
        <v>485.56666666666666</v>
      </c>
      <c r="G197" s="38">
        <v>476.7833333333333</v>
      </c>
      <c r="H197" s="38">
        <v>471.71666666666664</v>
      </c>
      <c r="I197" s="38">
        <v>462.93333333333328</v>
      </c>
      <c r="J197" s="38">
        <v>490.63333333333333</v>
      </c>
      <c r="K197" s="38">
        <v>499.41666666666674</v>
      </c>
      <c r="L197" s="38">
        <v>504.48333333333335</v>
      </c>
      <c r="M197" s="28">
        <v>494.35</v>
      </c>
      <c r="N197" s="28">
        <v>480.5</v>
      </c>
      <c r="O197" s="39">
        <v>3664500</v>
      </c>
      <c r="P197" s="40">
        <v>-3.2639738882088943E-3</v>
      </c>
    </row>
    <row r="198" spans="1:16" ht="12.75" customHeight="1">
      <c r="A198" s="28">
        <v>188</v>
      </c>
      <c r="B198" s="29" t="s">
        <v>44</v>
      </c>
      <c r="C198" s="30" t="s">
        <v>205</v>
      </c>
      <c r="D198" s="31">
        <v>44861</v>
      </c>
      <c r="E198" s="37">
        <v>1427.4</v>
      </c>
      <c r="F198" s="37">
        <v>1435.05</v>
      </c>
      <c r="G198" s="38">
        <v>1405.35</v>
      </c>
      <c r="H198" s="38">
        <v>1383.3</v>
      </c>
      <c r="I198" s="38">
        <v>1353.6</v>
      </c>
      <c r="J198" s="38">
        <v>1457.1</v>
      </c>
      <c r="K198" s="38">
        <v>1486.8000000000002</v>
      </c>
      <c r="L198" s="38">
        <v>1508.85</v>
      </c>
      <c r="M198" s="28">
        <v>1464.75</v>
      </c>
      <c r="N198" s="28">
        <v>1413</v>
      </c>
      <c r="O198" s="39">
        <v>4432650</v>
      </c>
      <c r="P198" s="40">
        <v>4.6007229707525467E-3</v>
      </c>
    </row>
    <row r="199" spans="1:16" ht="12.75" customHeight="1">
      <c r="A199" s="28">
        <v>189</v>
      </c>
      <c r="B199" s="29" t="s">
        <v>49</v>
      </c>
      <c r="C199" s="30" t="s">
        <v>206</v>
      </c>
      <c r="D199" s="31">
        <v>44861</v>
      </c>
      <c r="E199" s="37">
        <v>1054.75</v>
      </c>
      <c r="F199" s="37">
        <v>1058.0833333333333</v>
      </c>
      <c r="G199" s="38">
        <v>1048.2166666666665</v>
      </c>
      <c r="H199" s="38">
        <v>1041.6833333333332</v>
      </c>
      <c r="I199" s="38">
        <v>1031.8166666666664</v>
      </c>
      <c r="J199" s="38">
        <v>1064.6166666666666</v>
      </c>
      <c r="K199" s="38">
        <v>1074.4833333333333</v>
      </c>
      <c r="L199" s="38">
        <v>1081.0166666666667</v>
      </c>
      <c r="M199" s="28">
        <v>1067.95</v>
      </c>
      <c r="N199" s="28">
        <v>1051.55</v>
      </c>
      <c r="O199" s="39">
        <v>5254200</v>
      </c>
      <c r="P199" s="40">
        <v>-2.2656249999999999E-2</v>
      </c>
    </row>
    <row r="200" spans="1:16" ht="12.75" customHeight="1">
      <c r="A200" s="28">
        <v>190</v>
      </c>
      <c r="B200" s="29" t="s">
        <v>56</v>
      </c>
      <c r="C200" s="30" t="s">
        <v>207</v>
      </c>
      <c r="D200" s="31">
        <v>44861</v>
      </c>
      <c r="E200" s="37">
        <v>1639.5</v>
      </c>
      <c r="F200" s="37">
        <v>1655.25</v>
      </c>
      <c r="G200" s="38">
        <v>1613.45</v>
      </c>
      <c r="H200" s="38">
        <v>1587.4</v>
      </c>
      <c r="I200" s="38">
        <v>1545.6000000000001</v>
      </c>
      <c r="J200" s="38">
        <v>1681.3</v>
      </c>
      <c r="K200" s="38">
        <v>1723.1000000000001</v>
      </c>
      <c r="L200" s="38">
        <v>1749.1499999999999</v>
      </c>
      <c r="M200" s="28">
        <v>1697.05</v>
      </c>
      <c r="N200" s="28">
        <v>1629.2</v>
      </c>
      <c r="O200" s="39">
        <v>1011600</v>
      </c>
      <c r="P200" s="40">
        <v>8.7754287993617869E-3</v>
      </c>
    </row>
    <row r="201" spans="1:16" ht="12.75" customHeight="1">
      <c r="A201" s="28">
        <v>191</v>
      </c>
      <c r="B201" s="29" t="s">
        <v>42</v>
      </c>
      <c r="C201" s="30" t="s">
        <v>208</v>
      </c>
      <c r="D201" s="31">
        <v>44861</v>
      </c>
      <c r="E201" s="37">
        <v>6086.6</v>
      </c>
      <c r="F201" s="37">
        <v>6122.8833333333341</v>
      </c>
      <c r="G201" s="38">
        <v>6033.7666666666682</v>
      </c>
      <c r="H201" s="38">
        <v>5980.9333333333343</v>
      </c>
      <c r="I201" s="38">
        <v>5891.8166666666684</v>
      </c>
      <c r="J201" s="38">
        <v>6175.7166666666681</v>
      </c>
      <c r="K201" s="38">
        <v>6264.8333333333348</v>
      </c>
      <c r="L201" s="38">
        <v>6317.6666666666679</v>
      </c>
      <c r="M201" s="28">
        <v>6212</v>
      </c>
      <c r="N201" s="28">
        <v>6070.05</v>
      </c>
      <c r="O201" s="39">
        <v>2057900</v>
      </c>
      <c r="P201" s="40">
        <v>-1.1955060495486844E-2</v>
      </c>
    </row>
    <row r="202" spans="1:16" ht="12.75" customHeight="1">
      <c r="A202" s="28">
        <v>192</v>
      </c>
      <c r="B202" s="29" t="s">
        <v>38</v>
      </c>
      <c r="C202" s="30" t="s">
        <v>209</v>
      </c>
      <c r="D202" s="31">
        <v>44861</v>
      </c>
      <c r="E202" s="37">
        <v>665.85</v>
      </c>
      <c r="F202" s="37">
        <v>671.5</v>
      </c>
      <c r="G202" s="38">
        <v>656.6</v>
      </c>
      <c r="H202" s="38">
        <v>647.35</v>
      </c>
      <c r="I202" s="38">
        <v>632.45000000000005</v>
      </c>
      <c r="J202" s="38">
        <v>680.75</v>
      </c>
      <c r="K202" s="38">
        <v>695.65000000000009</v>
      </c>
      <c r="L202" s="38">
        <v>704.9</v>
      </c>
      <c r="M202" s="28">
        <v>686.4</v>
      </c>
      <c r="N202" s="28">
        <v>662.25</v>
      </c>
      <c r="O202" s="39">
        <v>25613900</v>
      </c>
      <c r="P202" s="40">
        <v>1.3059797418890431E-2</v>
      </c>
    </row>
    <row r="203" spans="1:16" ht="12.75" customHeight="1">
      <c r="A203" s="28">
        <v>193</v>
      </c>
      <c r="B203" s="29" t="s">
        <v>119</v>
      </c>
      <c r="C203" s="30" t="s">
        <v>210</v>
      </c>
      <c r="D203" s="31">
        <v>44861</v>
      </c>
      <c r="E203" s="37">
        <v>286.55</v>
      </c>
      <c r="F203" s="37">
        <v>292.4666666666667</v>
      </c>
      <c r="G203" s="38">
        <v>279.08333333333337</v>
      </c>
      <c r="H203" s="38">
        <v>271.61666666666667</v>
      </c>
      <c r="I203" s="38">
        <v>258.23333333333335</v>
      </c>
      <c r="J203" s="38">
        <v>299.93333333333339</v>
      </c>
      <c r="K203" s="38">
        <v>313.31666666666672</v>
      </c>
      <c r="L203" s="38">
        <v>320.78333333333342</v>
      </c>
      <c r="M203" s="28">
        <v>305.85000000000002</v>
      </c>
      <c r="N203" s="28">
        <v>285</v>
      </c>
      <c r="O203" s="39">
        <v>30473000</v>
      </c>
      <c r="P203" s="40">
        <v>-1.5572580241349958E-2</v>
      </c>
    </row>
    <row r="204" spans="1:16" ht="12.75" customHeight="1">
      <c r="A204" s="28">
        <v>194</v>
      </c>
      <c r="B204" s="29" t="s">
        <v>70</v>
      </c>
      <c r="C204" s="30" t="s">
        <v>211</v>
      </c>
      <c r="D204" s="31">
        <v>44861</v>
      </c>
      <c r="E204" s="37">
        <v>873.65</v>
      </c>
      <c r="F204" s="37">
        <v>881.51666666666677</v>
      </c>
      <c r="G204" s="38">
        <v>862.93333333333351</v>
      </c>
      <c r="H204" s="38">
        <v>852.2166666666667</v>
      </c>
      <c r="I204" s="38">
        <v>833.63333333333344</v>
      </c>
      <c r="J204" s="38">
        <v>892.23333333333358</v>
      </c>
      <c r="K204" s="38">
        <v>910.81666666666683</v>
      </c>
      <c r="L204" s="38">
        <v>921.53333333333364</v>
      </c>
      <c r="M204" s="28">
        <v>900.1</v>
      </c>
      <c r="N204" s="28">
        <v>870.8</v>
      </c>
      <c r="O204" s="39">
        <v>4079000</v>
      </c>
      <c r="P204" s="40">
        <v>6.1824808017701419E-2</v>
      </c>
    </row>
    <row r="205" spans="1:16" ht="12.75" customHeight="1">
      <c r="A205" s="28">
        <v>195</v>
      </c>
      <c r="B205" s="29" t="s">
        <v>70</v>
      </c>
      <c r="C205" s="30" t="s">
        <v>280</v>
      </c>
      <c r="D205" s="31">
        <v>44861</v>
      </c>
      <c r="E205" s="37">
        <v>1622.6</v>
      </c>
      <c r="F205" s="37">
        <v>1629.4333333333334</v>
      </c>
      <c r="G205" s="38">
        <v>1600.8666666666668</v>
      </c>
      <c r="H205" s="38">
        <v>1579.1333333333334</v>
      </c>
      <c r="I205" s="38">
        <v>1550.5666666666668</v>
      </c>
      <c r="J205" s="38">
        <v>1651.1666666666667</v>
      </c>
      <c r="K205" s="38">
        <v>1679.7333333333333</v>
      </c>
      <c r="L205" s="38">
        <v>1701.4666666666667</v>
      </c>
      <c r="M205" s="28">
        <v>1658</v>
      </c>
      <c r="N205" s="28">
        <v>1607.7</v>
      </c>
      <c r="O205" s="39">
        <v>589050</v>
      </c>
      <c r="P205" s="40">
        <v>6.5789473684210523E-3</v>
      </c>
    </row>
    <row r="206" spans="1:16" ht="12.75" customHeight="1">
      <c r="A206" s="28">
        <v>196</v>
      </c>
      <c r="B206" s="29" t="s">
        <v>86</v>
      </c>
      <c r="C206" s="30" t="s">
        <v>212</v>
      </c>
      <c r="D206" s="31">
        <v>44861</v>
      </c>
      <c r="E206" s="37">
        <v>405.5</v>
      </c>
      <c r="F206" s="37">
        <v>409.4666666666667</v>
      </c>
      <c r="G206" s="38">
        <v>399.73333333333341</v>
      </c>
      <c r="H206" s="38">
        <v>393.9666666666667</v>
      </c>
      <c r="I206" s="38">
        <v>384.23333333333341</v>
      </c>
      <c r="J206" s="38">
        <v>415.23333333333341</v>
      </c>
      <c r="K206" s="38">
        <v>424.96666666666675</v>
      </c>
      <c r="L206" s="38">
        <v>430.73333333333341</v>
      </c>
      <c r="M206" s="28">
        <v>419.2</v>
      </c>
      <c r="N206" s="28">
        <v>403.7</v>
      </c>
      <c r="O206" s="39">
        <v>43003000</v>
      </c>
      <c r="P206" s="40">
        <v>-1.8913122832633692E-2</v>
      </c>
    </row>
    <row r="207" spans="1:16" ht="12.75" customHeight="1">
      <c r="A207" s="28">
        <v>197</v>
      </c>
      <c r="B207" s="29" t="s">
        <v>180</v>
      </c>
      <c r="C207" s="30" t="s">
        <v>213</v>
      </c>
      <c r="D207" s="31">
        <v>44861</v>
      </c>
      <c r="E207" s="37">
        <v>272.39999999999998</v>
      </c>
      <c r="F207" s="37">
        <v>274.4666666666667</v>
      </c>
      <c r="G207" s="38">
        <v>267.63333333333338</v>
      </c>
      <c r="H207" s="38">
        <v>262.86666666666667</v>
      </c>
      <c r="I207" s="38">
        <v>256.03333333333336</v>
      </c>
      <c r="J207" s="38">
        <v>279.23333333333341</v>
      </c>
      <c r="K207" s="38">
        <v>286.06666666666666</v>
      </c>
      <c r="L207" s="38">
        <v>290.83333333333343</v>
      </c>
      <c r="M207" s="28">
        <v>281.3</v>
      </c>
      <c r="N207" s="28">
        <v>269.7</v>
      </c>
      <c r="O207" s="39">
        <v>99981000</v>
      </c>
      <c r="P207" s="40">
        <v>-3.5146637329550388E-2</v>
      </c>
    </row>
    <row r="208" spans="1:16" ht="12.75" customHeight="1">
      <c r="A208" s="28">
        <v>198</v>
      </c>
      <c r="B208" s="29" t="s">
        <v>47</v>
      </c>
      <c r="C208" s="30" t="s">
        <v>823</v>
      </c>
      <c r="D208" s="31">
        <v>44861</v>
      </c>
      <c r="E208" s="37">
        <v>416.4</v>
      </c>
      <c r="F208" s="37">
        <v>418.9666666666667</v>
      </c>
      <c r="G208" s="38">
        <v>412.08333333333337</v>
      </c>
      <c r="H208" s="38">
        <v>407.76666666666665</v>
      </c>
      <c r="I208" s="38">
        <v>400.88333333333333</v>
      </c>
      <c r="J208" s="38">
        <v>423.28333333333342</v>
      </c>
      <c r="K208" s="38">
        <v>430.16666666666674</v>
      </c>
      <c r="L208" s="38">
        <v>434.48333333333346</v>
      </c>
      <c r="M208" s="28">
        <v>425.85</v>
      </c>
      <c r="N208" s="28">
        <v>414.65</v>
      </c>
      <c r="O208" s="39">
        <v>13167000</v>
      </c>
      <c r="P208" s="40">
        <v>-3.4960422163588391E-2</v>
      </c>
    </row>
    <row r="209" spans="1:16" ht="12.75" customHeight="1">
      <c r="A209" s="28"/>
      <c r="B209" s="29"/>
      <c r="C209" s="30"/>
      <c r="D209" s="31"/>
      <c r="E209" s="37"/>
      <c r="F209" s="37"/>
      <c r="G209" s="38"/>
      <c r="H209" s="38"/>
      <c r="I209" s="38"/>
      <c r="J209" s="38"/>
      <c r="K209" s="38"/>
      <c r="L209" s="38"/>
      <c r="M209" s="28"/>
      <c r="N209" s="28"/>
      <c r="O209" s="39"/>
      <c r="P209" s="40"/>
    </row>
    <row r="210" spans="1:16" ht="12.75" customHeight="1">
      <c r="A210" s="28"/>
      <c r="B210" s="29"/>
      <c r="C210" s="30"/>
      <c r="D210" s="31"/>
      <c r="E210" s="37"/>
      <c r="F210" s="37"/>
      <c r="G210" s="38"/>
      <c r="H210" s="38"/>
      <c r="I210" s="38"/>
      <c r="J210" s="38"/>
      <c r="K210" s="38"/>
      <c r="L210" s="38"/>
      <c r="M210" s="28"/>
      <c r="N210" s="28"/>
      <c r="O210" s="39"/>
      <c r="P210" s="40"/>
    </row>
    <row r="211" spans="1:16" ht="12.75" customHeight="1">
      <c r="A211" s="28"/>
      <c r="B211" s="261"/>
      <c r="C211" s="240"/>
      <c r="D211" s="262"/>
      <c r="E211" s="241"/>
      <c r="F211" s="241"/>
      <c r="G211" s="263"/>
      <c r="H211" s="263"/>
      <c r="I211" s="263"/>
      <c r="J211" s="263"/>
      <c r="K211" s="263"/>
      <c r="L211" s="263"/>
      <c r="M211" s="240"/>
      <c r="N211" s="240"/>
      <c r="O211" s="264"/>
      <c r="P211" s="265"/>
    </row>
    <row r="212" spans="1:16" ht="12.75" customHeight="1">
      <c r="A212" s="28"/>
      <c r="B212" s="261"/>
      <c r="C212" s="240"/>
      <c r="D212" s="262"/>
      <c r="E212" s="241"/>
      <c r="F212" s="241"/>
      <c r="G212" s="263"/>
      <c r="H212" s="263"/>
      <c r="I212" s="263"/>
      <c r="J212" s="263"/>
      <c r="K212" s="263"/>
      <c r="L212" s="263"/>
      <c r="M212" s="240"/>
      <c r="N212" s="240"/>
      <c r="O212" s="264"/>
      <c r="P212" s="265"/>
    </row>
    <row r="213" spans="1:16" ht="12.75" customHeight="1">
      <c r="A213" s="240"/>
      <c r="B213" s="42"/>
      <c r="C213" s="41"/>
      <c r="D213" s="43"/>
      <c r="E213" s="44"/>
      <c r="F213" s="44"/>
      <c r="G213" s="45"/>
      <c r="H213" s="45"/>
      <c r="I213" s="45"/>
      <c r="J213" s="45"/>
      <c r="K213" s="45"/>
      <c r="L213" s="1"/>
      <c r="M213" s="1"/>
      <c r="N213" s="1"/>
      <c r="O213" s="1"/>
      <c r="P213" s="1"/>
    </row>
    <row r="214" spans="1:16" ht="12.75" customHeight="1">
      <c r="A214" s="240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4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4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4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218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221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228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C14" sqref="C14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73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44846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00" t="s">
        <v>16</v>
      </c>
      <c r="B8" s="402"/>
      <c r="C8" s="406" t="s">
        <v>20</v>
      </c>
      <c r="D8" s="406" t="s">
        <v>21</v>
      </c>
      <c r="E8" s="397" t="s">
        <v>22</v>
      </c>
      <c r="F8" s="398"/>
      <c r="G8" s="399"/>
      <c r="H8" s="397" t="s">
        <v>23</v>
      </c>
      <c r="I8" s="398"/>
      <c r="J8" s="399"/>
      <c r="K8" s="23"/>
      <c r="L8" s="50"/>
      <c r="M8" s="50"/>
      <c r="N8" s="1"/>
      <c r="O8" s="1"/>
    </row>
    <row r="9" spans="1:15" ht="36" customHeight="1">
      <c r="A9" s="404"/>
      <c r="B9" s="405"/>
      <c r="C9" s="405"/>
      <c r="D9" s="405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227">
        <v>1</v>
      </c>
      <c r="B10" s="333" t="s">
        <v>230</v>
      </c>
      <c r="C10" s="333">
        <v>16983.55</v>
      </c>
      <c r="D10" s="333">
        <v>17065.216666666664</v>
      </c>
      <c r="E10" s="333">
        <v>16868.633333333328</v>
      </c>
      <c r="F10" s="333">
        <v>16753.716666666664</v>
      </c>
      <c r="G10" s="333">
        <v>16557.133333333328</v>
      </c>
      <c r="H10" s="333">
        <v>17180.133333333328</v>
      </c>
      <c r="I10" s="333">
        <v>17376.716666666664</v>
      </c>
      <c r="J10" s="333">
        <v>17491.633333333328</v>
      </c>
      <c r="K10" s="333">
        <v>17261.8</v>
      </c>
      <c r="L10" s="333">
        <v>16950.3</v>
      </c>
      <c r="M10" s="334"/>
      <c r="N10" s="1"/>
      <c r="O10" s="1"/>
    </row>
    <row r="11" spans="1:15" ht="12.75" customHeight="1">
      <c r="A11" s="227">
        <v>2</v>
      </c>
      <c r="B11" s="345" t="s">
        <v>231</v>
      </c>
      <c r="C11" s="333">
        <v>38712.449999999997</v>
      </c>
      <c r="D11" s="333">
        <v>38836.716666666667</v>
      </c>
      <c r="E11" s="333">
        <v>38498.483333333337</v>
      </c>
      <c r="F11" s="333">
        <v>38284.51666666667</v>
      </c>
      <c r="G11" s="333">
        <v>37946.28333333334</v>
      </c>
      <c r="H11" s="333">
        <v>39050.683333333334</v>
      </c>
      <c r="I11" s="333">
        <v>39388.916666666657</v>
      </c>
      <c r="J11" s="333">
        <v>39602.883333333331</v>
      </c>
      <c r="K11" s="333">
        <v>39174.949999999997</v>
      </c>
      <c r="L11" s="333">
        <v>38622.75</v>
      </c>
      <c r="M11" s="334"/>
      <c r="N11" s="1"/>
      <c r="O11" s="1"/>
    </row>
    <row r="12" spans="1:15" ht="12.75" customHeight="1">
      <c r="A12" s="227">
        <v>3</v>
      </c>
      <c r="B12" s="259" t="s">
        <v>232</v>
      </c>
      <c r="C12" s="260">
        <v>2623.8</v>
      </c>
      <c r="D12" s="260">
        <v>2637.0666666666666</v>
      </c>
      <c r="E12" s="260">
        <v>2605.1833333333334</v>
      </c>
      <c r="F12" s="260">
        <v>2586.5666666666666</v>
      </c>
      <c r="G12" s="260">
        <v>2554.6833333333334</v>
      </c>
      <c r="H12" s="260">
        <v>2655.6833333333334</v>
      </c>
      <c r="I12" s="260">
        <v>2687.5666666666666</v>
      </c>
      <c r="J12" s="260">
        <v>2706.1833333333334</v>
      </c>
      <c r="K12" s="260">
        <v>2668.95</v>
      </c>
      <c r="L12" s="260">
        <v>2618.4499999999998</v>
      </c>
      <c r="M12" s="334"/>
      <c r="N12" s="1"/>
      <c r="O12" s="1"/>
    </row>
    <row r="13" spans="1:15" ht="12.75" customHeight="1">
      <c r="A13" s="227">
        <v>4</v>
      </c>
      <c r="B13" s="259" t="s">
        <v>233</v>
      </c>
      <c r="C13" s="260">
        <v>4912.25</v>
      </c>
      <c r="D13" s="260">
        <v>4944.166666666667</v>
      </c>
      <c r="E13" s="260">
        <v>4867.7833333333338</v>
      </c>
      <c r="F13" s="260">
        <v>4823.3166666666666</v>
      </c>
      <c r="G13" s="260">
        <v>4746.9333333333334</v>
      </c>
      <c r="H13" s="260">
        <v>4988.6333333333341</v>
      </c>
      <c r="I13" s="260">
        <v>5065.0166666666673</v>
      </c>
      <c r="J13" s="260">
        <v>5109.4833333333345</v>
      </c>
      <c r="K13" s="260">
        <v>5020.55</v>
      </c>
      <c r="L13" s="260">
        <v>4899.7</v>
      </c>
      <c r="M13" s="334"/>
      <c r="N13" s="1"/>
      <c r="O13" s="1"/>
    </row>
    <row r="14" spans="1:15" ht="12.75" customHeight="1">
      <c r="A14" s="227">
        <v>5</v>
      </c>
      <c r="B14" s="259" t="s">
        <v>234</v>
      </c>
      <c r="C14" s="260">
        <v>27469.5</v>
      </c>
      <c r="D14" s="260">
        <v>27727.616666666669</v>
      </c>
      <c r="E14" s="260">
        <v>27141.933333333338</v>
      </c>
      <c r="F14" s="260">
        <v>26814.366666666669</v>
      </c>
      <c r="G14" s="260">
        <v>26228.683333333338</v>
      </c>
      <c r="H14" s="260">
        <v>28055.183333333338</v>
      </c>
      <c r="I14" s="260">
        <v>28640.866666666672</v>
      </c>
      <c r="J14" s="260">
        <v>28968.433333333338</v>
      </c>
      <c r="K14" s="260">
        <v>28313.3</v>
      </c>
      <c r="L14" s="260">
        <v>27400.05</v>
      </c>
      <c r="M14" s="334"/>
      <c r="N14" s="1"/>
      <c r="O14" s="1"/>
    </row>
    <row r="15" spans="1:15" ht="12.75" customHeight="1">
      <c r="A15" s="227">
        <v>6</v>
      </c>
      <c r="B15" s="259" t="s">
        <v>235</v>
      </c>
      <c r="C15" s="260">
        <v>4023.25</v>
      </c>
      <c r="D15" s="260">
        <v>4045.5500000000006</v>
      </c>
      <c r="E15" s="260">
        <v>3993.7500000000009</v>
      </c>
      <c r="F15" s="260">
        <v>3964.2500000000005</v>
      </c>
      <c r="G15" s="260">
        <v>3912.4500000000007</v>
      </c>
      <c r="H15" s="260">
        <v>4075.0500000000011</v>
      </c>
      <c r="I15" s="260">
        <v>4126.8500000000013</v>
      </c>
      <c r="J15" s="260">
        <v>4156.3500000000013</v>
      </c>
      <c r="K15" s="260">
        <v>4097.3500000000004</v>
      </c>
      <c r="L15" s="260">
        <v>4016.05</v>
      </c>
      <c r="M15" s="334"/>
      <c r="N15" s="1"/>
      <c r="O15" s="1"/>
    </row>
    <row r="16" spans="1:15" ht="12.75" customHeight="1">
      <c r="A16" s="227">
        <v>7</v>
      </c>
      <c r="B16" s="259" t="s">
        <v>236</v>
      </c>
      <c r="C16" s="260">
        <v>8340.85</v>
      </c>
      <c r="D16" s="260">
        <v>8389.8000000000011</v>
      </c>
      <c r="E16" s="260">
        <v>8267.1500000000015</v>
      </c>
      <c r="F16" s="260">
        <v>8193.4500000000007</v>
      </c>
      <c r="G16" s="260">
        <v>8070.8000000000011</v>
      </c>
      <c r="H16" s="260">
        <v>8463.5000000000018</v>
      </c>
      <c r="I16" s="260">
        <v>8586.15</v>
      </c>
      <c r="J16" s="260">
        <v>8659.8500000000022</v>
      </c>
      <c r="K16" s="260">
        <v>8512.4500000000007</v>
      </c>
      <c r="L16" s="260">
        <v>8316.1</v>
      </c>
      <c r="M16" s="334"/>
      <c r="N16" s="1"/>
      <c r="O16" s="1"/>
    </row>
    <row r="17" spans="1:15" ht="12.75" customHeight="1">
      <c r="A17" s="227">
        <v>8</v>
      </c>
      <c r="B17" s="269" t="s">
        <v>288</v>
      </c>
      <c r="C17" s="259">
        <v>3197.05</v>
      </c>
      <c r="D17" s="260">
        <v>3224.35</v>
      </c>
      <c r="E17" s="260">
        <v>3157.7</v>
      </c>
      <c r="F17" s="260">
        <v>3118.35</v>
      </c>
      <c r="G17" s="260">
        <v>3051.7</v>
      </c>
      <c r="H17" s="260">
        <v>3263.7</v>
      </c>
      <c r="I17" s="260">
        <v>3330.3500000000004</v>
      </c>
      <c r="J17" s="260">
        <v>3369.7</v>
      </c>
      <c r="K17" s="259">
        <v>3291</v>
      </c>
      <c r="L17" s="259">
        <v>3185</v>
      </c>
      <c r="M17" s="259">
        <v>2.9494400000000001</v>
      </c>
      <c r="N17" s="1"/>
      <c r="O17" s="1"/>
    </row>
    <row r="18" spans="1:15" ht="12.75" customHeight="1">
      <c r="A18" s="227">
        <v>9</v>
      </c>
      <c r="B18" s="269" t="s">
        <v>43</v>
      </c>
      <c r="C18" s="259">
        <v>2311.65</v>
      </c>
      <c r="D18" s="260">
        <v>2331.3666666666663</v>
      </c>
      <c r="E18" s="260">
        <v>2285.9833333333327</v>
      </c>
      <c r="F18" s="260">
        <v>2260.3166666666662</v>
      </c>
      <c r="G18" s="260">
        <v>2214.9333333333325</v>
      </c>
      <c r="H18" s="260">
        <v>2357.0333333333328</v>
      </c>
      <c r="I18" s="260">
        <v>2402.416666666667</v>
      </c>
      <c r="J18" s="260">
        <v>2428.083333333333</v>
      </c>
      <c r="K18" s="259">
        <v>2376.75</v>
      </c>
      <c r="L18" s="259">
        <v>2305.6999999999998</v>
      </c>
      <c r="M18" s="259">
        <v>3.8089300000000001</v>
      </c>
      <c r="N18" s="1"/>
      <c r="O18" s="1"/>
    </row>
    <row r="19" spans="1:15" ht="12.75" customHeight="1">
      <c r="A19" s="227">
        <v>10</v>
      </c>
      <c r="B19" s="269" t="s">
        <v>59</v>
      </c>
      <c r="C19" s="259">
        <v>582.79999999999995</v>
      </c>
      <c r="D19" s="260">
        <v>583.96666666666658</v>
      </c>
      <c r="E19" s="260">
        <v>577.63333333333321</v>
      </c>
      <c r="F19" s="260">
        <v>572.46666666666658</v>
      </c>
      <c r="G19" s="260">
        <v>566.13333333333321</v>
      </c>
      <c r="H19" s="260">
        <v>589.13333333333321</v>
      </c>
      <c r="I19" s="260">
        <v>595.46666666666647</v>
      </c>
      <c r="J19" s="260">
        <v>600.63333333333321</v>
      </c>
      <c r="K19" s="259">
        <v>590.29999999999995</v>
      </c>
      <c r="L19" s="259">
        <v>578.79999999999995</v>
      </c>
      <c r="M19" s="259">
        <v>26.13081</v>
      </c>
      <c r="N19" s="1"/>
      <c r="O19" s="1"/>
    </row>
    <row r="20" spans="1:15" ht="12.75" customHeight="1">
      <c r="A20" s="227">
        <v>11</v>
      </c>
      <c r="B20" s="269" t="s">
        <v>237</v>
      </c>
      <c r="C20" s="259">
        <v>18563.650000000001</v>
      </c>
      <c r="D20" s="260">
        <v>18626.483333333334</v>
      </c>
      <c r="E20" s="260">
        <v>18341.166666666668</v>
      </c>
      <c r="F20" s="260">
        <v>18118.683333333334</v>
      </c>
      <c r="G20" s="260">
        <v>17833.366666666669</v>
      </c>
      <c r="H20" s="260">
        <v>18848.966666666667</v>
      </c>
      <c r="I20" s="260">
        <v>19134.283333333333</v>
      </c>
      <c r="J20" s="260">
        <v>19356.766666666666</v>
      </c>
      <c r="K20" s="259">
        <v>18911.8</v>
      </c>
      <c r="L20" s="259">
        <v>18404</v>
      </c>
      <c r="M20" s="259">
        <v>0.11468</v>
      </c>
      <c r="N20" s="1"/>
      <c r="O20" s="1"/>
    </row>
    <row r="21" spans="1:15" ht="12.75" customHeight="1">
      <c r="A21" s="227">
        <v>12</v>
      </c>
      <c r="B21" s="269" t="s">
        <v>45</v>
      </c>
      <c r="C21" s="259">
        <v>3273.95</v>
      </c>
      <c r="D21" s="260">
        <v>3286.9833333333336</v>
      </c>
      <c r="E21" s="260">
        <v>3235.9666666666672</v>
      </c>
      <c r="F21" s="260">
        <v>3197.9833333333336</v>
      </c>
      <c r="G21" s="260">
        <v>3146.9666666666672</v>
      </c>
      <c r="H21" s="260">
        <v>3324.9666666666672</v>
      </c>
      <c r="I21" s="260">
        <v>3375.9833333333336</v>
      </c>
      <c r="J21" s="260">
        <v>3413.9666666666672</v>
      </c>
      <c r="K21" s="259">
        <v>3338</v>
      </c>
      <c r="L21" s="259">
        <v>3249</v>
      </c>
      <c r="M21" s="259">
        <v>25.443940000000001</v>
      </c>
      <c r="N21" s="1"/>
      <c r="O21" s="1"/>
    </row>
    <row r="22" spans="1:15" ht="12.75" customHeight="1">
      <c r="A22" s="227">
        <v>13</v>
      </c>
      <c r="B22" s="269" t="s">
        <v>238</v>
      </c>
      <c r="C22" s="259">
        <v>2128.8000000000002</v>
      </c>
      <c r="D22" s="260">
        <v>2146.6333333333332</v>
      </c>
      <c r="E22" s="260">
        <v>2094.2666666666664</v>
      </c>
      <c r="F22" s="260">
        <v>2059.7333333333331</v>
      </c>
      <c r="G22" s="260">
        <v>2007.3666666666663</v>
      </c>
      <c r="H22" s="260">
        <v>2181.1666666666665</v>
      </c>
      <c r="I22" s="260">
        <v>2233.5333333333333</v>
      </c>
      <c r="J22" s="260">
        <v>2268.0666666666666</v>
      </c>
      <c r="K22" s="259">
        <v>2199</v>
      </c>
      <c r="L22" s="259">
        <v>2112.1</v>
      </c>
      <c r="M22" s="259">
        <v>13.52289</v>
      </c>
      <c r="N22" s="1"/>
      <c r="O22" s="1"/>
    </row>
    <row r="23" spans="1:15" ht="12.75" customHeight="1">
      <c r="A23" s="227">
        <v>14</v>
      </c>
      <c r="B23" s="269" t="s">
        <v>46</v>
      </c>
      <c r="C23" s="259">
        <v>797.35</v>
      </c>
      <c r="D23" s="260">
        <v>804.4</v>
      </c>
      <c r="E23" s="260">
        <v>788.19999999999993</v>
      </c>
      <c r="F23" s="260">
        <v>779.05</v>
      </c>
      <c r="G23" s="260">
        <v>762.84999999999991</v>
      </c>
      <c r="H23" s="260">
        <v>813.55</v>
      </c>
      <c r="I23" s="260">
        <v>829.75</v>
      </c>
      <c r="J23" s="260">
        <v>838.9</v>
      </c>
      <c r="K23" s="259">
        <v>820.6</v>
      </c>
      <c r="L23" s="259">
        <v>795.25</v>
      </c>
      <c r="M23" s="259">
        <v>61.933880000000002</v>
      </c>
      <c r="N23" s="1"/>
      <c r="O23" s="1"/>
    </row>
    <row r="24" spans="1:15" ht="12.75" customHeight="1">
      <c r="A24" s="227">
        <v>15</v>
      </c>
      <c r="B24" s="269" t="s">
        <v>239</v>
      </c>
      <c r="C24" s="259">
        <v>3173.6</v>
      </c>
      <c r="D24" s="260">
        <v>3181.1833333333329</v>
      </c>
      <c r="E24" s="260">
        <v>3142.4166666666661</v>
      </c>
      <c r="F24" s="260">
        <v>3111.2333333333331</v>
      </c>
      <c r="G24" s="260">
        <v>3072.4666666666662</v>
      </c>
      <c r="H24" s="260">
        <v>3212.3666666666659</v>
      </c>
      <c r="I24" s="260">
        <v>3251.1333333333332</v>
      </c>
      <c r="J24" s="260">
        <v>3282.3166666666657</v>
      </c>
      <c r="K24" s="259">
        <v>3219.95</v>
      </c>
      <c r="L24" s="259">
        <v>3150</v>
      </c>
      <c r="M24" s="259">
        <v>2.9617300000000002</v>
      </c>
      <c r="N24" s="1"/>
      <c r="O24" s="1"/>
    </row>
    <row r="25" spans="1:15" ht="12.75" customHeight="1">
      <c r="A25" s="227">
        <v>16</v>
      </c>
      <c r="B25" s="269" t="s">
        <v>240</v>
      </c>
      <c r="C25" s="259">
        <v>3154.35</v>
      </c>
      <c r="D25" s="260">
        <v>3177.6833333333329</v>
      </c>
      <c r="E25" s="260">
        <v>3106.6666666666661</v>
      </c>
      <c r="F25" s="260">
        <v>3058.9833333333331</v>
      </c>
      <c r="G25" s="260">
        <v>2987.9666666666662</v>
      </c>
      <c r="H25" s="260">
        <v>3225.3666666666659</v>
      </c>
      <c r="I25" s="260">
        <v>3296.3833333333332</v>
      </c>
      <c r="J25" s="260">
        <v>3344.0666666666657</v>
      </c>
      <c r="K25" s="259">
        <v>3248.7</v>
      </c>
      <c r="L25" s="259">
        <v>3130</v>
      </c>
      <c r="M25" s="259">
        <v>3.62412</v>
      </c>
      <c r="N25" s="1"/>
      <c r="O25" s="1"/>
    </row>
    <row r="26" spans="1:15" ht="12.75" customHeight="1">
      <c r="A26" s="227">
        <v>17</v>
      </c>
      <c r="B26" s="269" t="s">
        <v>241</v>
      </c>
      <c r="C26" s="259">
        <v>111.85</v>
      </c>
      <c r="D26" s="260">
        <v>112.71666666666665</v>
      </c>
      <c r="E26" s="260">
        <v>110.18333333333331</v>
      </c>
      <c r="F26" s="260">
        <v>108.51666666666665</v>
      </c>
      <c r="G26" s="260">
        <v>105.98333333333331</v>
      </c>
      <c r="H26" s="260">
        <v>114.38333333333331</v>
      </c>
      <c r="I26" s="260">
        <v>116.91666666666664</v>
      </c>
      <c r="J26" s="260">
        <v>118.58333333333331</v>
      </c>
      <c r="K26" s="259">
        <v>115.25</v>
      </c>
      <c r="L26" s="259">
        <v>111.05</v>
      </c>
      <c r="M26" s="259">
        <v>17.574539999999999</v>
      </c>
      <c r="N26" s="1"/>
      <c r="O26" s="1"/>
    </row>
    <row r="27" spans="1:15" ht="12.75" customHeight="1">
      <c r="A27" s="227">
        <v>18</v>
      </c>
      <c r="B27" s="269" t="s">
        <v>41</v>
      </c>
      <c r="C27" s="259">
        <v>331.9</v>
      </c>
      <c r="D27" s="260">
        <v>335.13333333333333</v>
      </c>
      <c r="E27" s="260">
        <v>326.86666666666667</v>
      </c>
      <c r="F27" s="260">
        <v>321.83333333333337</v>
      </c>
      <c r="G27" s="260">
        <v>313.56666666666672</v>
      </c>
      <c r="H27" s="260">
        <v>340.16666666666663</v>
      </c>
      <c r="I27" s="260">
        <v>348.43333333333328</v>
      </c>
      <c r="J27" s="260">
        <v>353.46666666666658</v>
      </c>
      <c r="K27" s="259">
        <v>343.4</v>
      </c>
      <c r="L27" s="259">
        <v>330.1</v>
      </c>
      <c r="M27" s="259">
        <v>16.773949999999999</v>
      </c>
      <c r="N27" s="1"/>
      <c r="O27" s="1"/>
    </row>
    <row r="28" spans="1:15" ht="12.75" customHeight="1">
      <c r="A28" s="227">
        <v>19</v>
      </c>
      <c r="B28" s="269" t="s">
        <v>52</v>
      </c>
      <c r="C28" s="259">
        <v>597.70000000000005</v>
      </c>
      <c r="D28" s="260">
        <v>601.9666666666667</v>
      </c>
      <c r="E28" s="260">
        <v>590.73333333333335</v>
      </c>
      <c r="F28" s="260">
        <v>583.76666666666665</v>
      </c>
      <c r="G28" s="260">
        <v>572.5333333333333</v>
      </c>
      <c r="H28" s="260">
        <v>608.93333333333339</v>
      </c>
      <c r="I28" s="260">
        <v>620.16666666666674</v>
      </c>
      <c r="J28" s="260">
        <v>627.13333333333344</v>
      </c>
      <c r="K28" s="259">
        <v>613.20000000000005</v>
      </c>
      <c r="L28" s="259">
        <v>595</v>
      </c>
      <c r="M28" s="259">
        <v>1.2446900000000001</v>
      </c>
      <c r="N28" s="1"/>
      <c r="O28" s="1"/>
    </row>
    <row r="29" spans="1:15" ht="12.75" customHeight="1">
      <c r="A29" s="227">
        <v>20</v>
      </c>
      <c r="B29" s="269" t="s">
        <v>48</v>
      </c>
      <c r="C29" s="259">
        <v>3198.65</v>
      </c>
      <c r="D29" s="260">
        <v>3195.4</v>
      </c>
      <c r="E29" s="260">
        <v>3160.8500000000004</v>
      </c>
      <c r="F29" s="260">
        <v>3123.05</v>
      </c>
      <c r="G29" s="260">
        <v>3088.5000000000005</v>
      </c>
      <c r="H29" s="260">
        <v>3233.2000000000003</v>
      </c>
      <c r="I29" s="260">
        <v>3267.7500000000005</v>
      </c>
      <c r="J29" s="260">
        <v>3305.55</v>
      </c>
      <c r="K29" s="259">
        <v>3229.95</v>
      </c>
      <c r="L29" s="259">
        <v>3157.6</v>
      </c>
      <c r="M29" s="259">
        <v>1.4943900000000001</v>
      </c>
      <c r="N29" s="1"/>
      <c r="O29" s="1"/>
    </row>
    <row r="30" spans="1:15" ht="12.75" customHeight="1">
      <c r="A30" s="227">
        <v>21</v>
      </c>
      <c r="B30" s="269" t="s">
        <v>51</v>
      </c>
      <c r="C30" s="259">
        <v>500.2</v>
      </c>
      <c r="D30" s="260">
        <v>508.36666666666662</v>
      </c>
      <c r="E30" s="260">
        <v>490.13333333333321</v>
      </c>
      <c r="F30" s="260">
        <v>480.06666666666661</v>
      </c>
      <c r="G30" s="260">
        <v>461.8333333333332</v>
      </c>
      <c r="H30" s="260">
        <v>518.43333333333317</v>
      </c>
      <c r="I30" s="260">
        <v>536.66666666666674</v>
      </c>
      <c r="J30" s="260">
        <v>546.73333333333323</v>
      </c>
      <c r="K30" s="259">
        <v>526.6</v>
      </c>
      <c r="L30" s="259">
        <v>498.3</v>
      </c>
      <c r="M30" s="259">
        <v>76.597020000000001</v>
      </c>
      <c r="N30" s="1"/>
      <c r="O30" s="1"/>
    </row>
    <row r="31" spans="1:15" ht="12.75" customHeight="1">
      <c r="A31" s="227">
        <v>22</v>
      </c>
      <c r="B31" s="269" t="s">
        <v>53</v>
      </c>
      <c r="C31" s="259">
        <v>4275.55</v>
      </c>
      <c r="D31" s="260">
        <v>4300.5166666666673</v>
      </c>
      <c r="E31" s="260">
        <v>4238.6833333333343</v>
      </c>
      <c r="F31" s="260">
        <v>4201.8166666666666</v>
      </c>
      <c r="G31" s="260">
        <v>4139.9833333333336</v>
      </c>
      <c r="H31" s="260">
        <v>4337.383333333335</v>
      </c>
      <c r="I31" s="260">
        <v>4399.216666666669</v>
      </c>
      <c r="J31" s="260">
        <v>4436.0833333333358</v>
      </c>
      <c r="K31" s="259">
        <v>4362.3500000000004</v>
      </c>
      <c r="L31" s="259">
        <v>4263.6499999999996</v>
      </c>
      <c r="M31" s="259">
        <v>2.58216</v>
      </c>
      <c r="N31" s="1"/>
      <c r="O31" s="1"/>
    </row>
    <row r="32" spans="1:15" ht="12.75" customHeight="1">
      <c r="A32" s="227">
        <v>23</v>
      </c>
      <c r="B32" s="269" t="s">
        <v>54</v>
      </c>
      <c r="C32" s="259">
        <v>267.3</v>
      </c>
      <c r="D32" s="260">
        <v>269.86666666666673</v>
      </c>
      <c r="E32" s="260">
        <v>263.88333333333344</v>
      </c>
      <c r="F32" s="260">
        <v>260.4666666666667</v>
      </c>
      <c r="G32" s="260">
        <v>254.48333333333341</v>
      </c>
      <c r="H32" s="260">
        <v>273.28333333333347</v>
      </c>
      <c r="I32" s="260">
        <v>279.26666666666671</v>
      </c>
      <c r="J32" s="260">
        <v>282.68333333333351</v>
      </c>
      <c r="K32" s="259">
        <v>275.85000000000002</v>
      </c>
      <c r="L32" s="259">
        <v>266.45</v>
      </c>
      <c r="M32" s="259">
        <v>33.337820000000001</v>
      </c>
      <c r="N32" s="1"/>
      <c r="O32" s="1"/>
    </row>
    <row r="33" spans="1:15" ht="12.75" customHeight="1">
      <c r="A33" s="227">
        <v>24</v>
      </c>
      <c r="B33" s="269" t="s">
        <v>55</v>
      </c>
      <c r="C33" s="259">
        <v>149.1</v>
      </c>
      <c r="D33" s="260">
        <v>150.61666666666667</v>
      </c>
      <c r="E33" s="260">
        <v>146.98333333333335</v>
      </c>
      <c r="F33" s="260">
        <v>144.86666666666667</v>
      </c>
      <c r="G33" s="260">
        <v>141.23333333333335</v>
      </c>
      <c r="H33" s="260">
        <v>152.73333333333335</v>
      </c>
      <c r="I33" s="260">
        <v>156.36666666666667</v>
      </c>
      <c r="J33" s="260">
        <v>158.48333333333335</v>
      </c>
      <c r="K33" s="259">
        <v>154.25</v>
      </c>
      <c r="L33" s="259">
        <v>148.5</v>
      </c>
      <c r="M33" s="259">
        <v>166.38825</v>
      </c>
      <c r="N33" s="1"/>
      <c r="O33" s="1"/>
    </row>
    <row r="34" spans="1:15" ht="12.75" customHeight="1">
      <c r="A34" s="227">
        <v>25</v>
      </c>
      <c r="B34" s="269" t="s">
        <v>57</v>
      </c>
      <c r="C34" s="259">
        <v>3298.7</v>
      </c>
      <c r="D34" s="260">
        <v>3310.9</v>
      </c>
      <c r="E34" s="260">
        <v>3261.8</v>
      </c>
      <c r="F34" s="260">
        <v>3224.9</v>
      </c>
      <c r="G34" s="260">
        <v>3175.8</v>
      </c>
      <c r="H34" s="260">
        <v>3347.8</v>
      </c>
      <c r="I34" s="260">
        <v>3396.8999999999996</v>
      </c>
      <c r="J34" s="260">
        <v>3433.8</v>
      </c>
      <c r="K34" s="259">
        <v>3360</v>
      </c>
      <c r="L34" s="259">
        <v>3274</v>
      </c>
      <c r="M34" s="259">
        <v>14.113160000000001</v>
      </c>
      <c r="N34" s="1"/>
      <c r="O34" s="1"/>
    </row>
    <row r="35" spans="1:15" ht="12.75" customHeight="1">
      <c r="A35" s="227">
        <v>26</v>
      </c>
      <c r="B35" s="269" t="s">
        <v>302</v>
      </c>
      <c r="C35" s="259">
        <v>2175</v>
      </c>
      <c r="D35" s="260">
        <v>2198.3333333333335</v>
      </c>
      <c r="E35" s="260">
        <v>2136.666666666667</v>
      </c>
      <c r="F35" s="260">
        <v>2098.3333333333335</v>
      </c>
      <c r="G35" s="260">
        <v>2036.666666666667</v>
      </c>
      <c r="H35" s="260">
        <v>2236.666666666667</v>
      </c>
      <c r="I35" s="260">
        <v>2298.3333333333339</v>
      </c>
      <c r="J35" s="260">
        <v>2336.666666666667</v>
      </c>
      <c r="K35" s="259">
        <v>2260</v>
      </c>
      <c r="L35" s="259">
        <v>2160</v>
      </c>
      <c r="M35" s="259">
        <v>4.81935</v>
      </c>
      <c r="N35" s="1"/>
      <c r="O35" s="1"/>
    </row>
    <row r="36" spans="1:15" ht="12.75" customHeight="1">
      <c r="A36" s="227">
        <v>27</v>
      </c>
      <c r="B36" s="269" t="s">
        <v>60</v>
      </c>
      <c r="C36" s="259">
        <v>510.35</v>
      </c>
      <c r="D36" s="260">
        <v>517.58333333333337</v>
      </c>
      <c r="E36" s="260">
        <v>499.4666666666667</v>
      </c>
      <c r="F36" s="260">
        <v>488.58333333333331</v>
      </c>
      <c r="G36" s="260">
        <v>470.46666666666664</v>
      </c>
      <c r="H36" s="260">
        <v>528.4666666666667</v>
      </c>
      <c r="I36" s="260">
        <v>546.58333333333326</v>
      </c>
      <c r="J36" s="260">
        <v>557.46666666666681</v>
      </c>
      <c r="K36" s="259">
        <v>535.70000000000005</v>
      </c>
      <c r="L36" s="259">
        <v>506.7</v>
      </c>
      <c r="M36" s="259">
        <v>17.879909999999999</v>
      </c>
      <c r="N36" s="1"/>
      <c r="O36" s="1"/>
    </row>
    <row r="37" spans="1:15" ht="12.75" customHeight="1">
      <c r="A37" s="227">
        <v>28</v>
      </c>
      <c r="B37" s="269" t="s">
        <v>243</v>
      </c>
      <c r="C37" s="259">
        <v>4381.1000000000004</v>
      </c>
      <c r="D37" s="260">
        <v>4408.5333333333338</v>
      </c>
      <c r="E37" s="260">
        <v>4331.0666666666675</v>
      </c>
      <c r="F37" s="260">
        <v>4281.0333333333338</v>
      </c>
      <c r="G37" s="260">
        <v>4203.5666666666675</v>
      </c>
      <c r="H37" s="260">
        <v>4458.5666666666675</v>
      </c>
      <c r="I37" s="260">
        <v>4536.0333333333328</v>
      </c>
      <c r="J37" s="260">
        <v>4586.0666666666675</v>
      </c>
      <c r="K37" s="259">
        <v>4486</v>
      </c>
      <c r="L37" s="259">
        <v>4358.5</v>
      </c>
      <c r="M37" s="259">
        <v>2.68072</v>
      </c>
      <c r="N37" s="1"/>
      <c r="O37" s="1"/>
    </row>
    <row r="38" spans="1:15" ht="12.75" customHeight="1">
      <c r="A38" s="227">
        <v>29</v>
      </c>
      <c r="B38" s="269" t="s">
        <v>61</v>
      </c>
      <c r="C38" s="259">
        <v>785.55</v>
      </c>
      <c r="D38" s="260">
        <v>785.18333333333339</v>
      </c>
      <c r="E38" s="260">
        <v>774.86666666666679</v>
      </c>
      <c r="F38" s="260">
        <v>764.18333333333339</v>
      </c>
      <c r="G38" s="260">
        <v>753.86666666666679</v>
      </c>
      <c r="H38" s="260">
        <v>795.86666666666679</v>
      </c>
      <c r="I38" s="260">
        <v>806.18333333333339</v>
      </c>
      <c r="J38" s="260">
        <v>816.86666666666679</v>
      </c>
      <c r="K38" s="259">
        <v>795.5</v>
      </c>
      <c r="L38" s="259">
        <v>774.5</v>
      </c>
      <c r="M38" s="259">
        <v>159.53495000000001</v>
      </c>
      <c r="N38" s="1"/>
      <c r="O38" s="1"/>
    </row>
    <row r="39" spans="1:15" ht="12.75" customHeight="1">
      <c r="A39" s="227">
        <v>30</v>
      </c>
      <c r="B39" s="269" t="s">
        <v>62</v>
      </c>
      <c r="C39" s="259">
        <v>3528.75</v>
      </c>
      <c r="D39" s="260">
        <v>3561.1333333333332</v>
      </c>
      <c r="E39" s="260">
        <v>3487.2166666666662</v>
      </c>
      <c r="F39" s="260">
        <v>3445.6833333333329</v>
      </c>
      <c r="G39" s="260">
        <v>3371.766666666666</v>
      </c>
      <c r="H39" s="260">
        <v>3602.6666666666665</v>
      </c>
      <c r="I39" s="260">
        <v>3676.5833333333335</v>
      </c>
      <c r="J39" s="260">
        <v>3718.1166666666668</v>
      </c>
      <c r="K39" s="259">
        <v>3635.05</v>
      </c>
      <c r="L39" s="259">
        <v>3519.6</v>
      </c>
      <c r="M39" s="259">
        <v>2.5882700000000001</v>
      </c>
      <c r="N39" s="1"/>
      <c r="O39" s="1"/>
    </row>
    <row r="40" spans="1:15" ht="12.75" customHeight="1">
      <c r="A40" s="227">
        <v>31</v>
      </c>
      <c r="B40" s="269" t="s">
        <v>65</v>
      </c>
      <c r="C40" s="259">
        <v>7202.8</v>
      </c>
      <c r="D40" s="260">
        <v>7242.6333333333341</v>
      </c>
      <c r="E40" s="260">
        <v>7132.7666666666682</v>
      </c>
      <c r="F40" s="260">
        <v>7062.7333333333345</v>
      </c>
      <c r="G40" s="260">
        <v>6952.8666666666686</v>
      </c>
      <c r="H40" s="260">
        <v>7312.6666666666679</v>
      </c>
      <c r="I40" s="260">
        <v>7422.5333333333347</v>
      </c>
      <c r="J40" s="260">
        <v>7492.5666666666675</v>
      </c>
      <c r="K40" s="259">
        <v>7352.5</v>
      </c>
      <c r="L40" s="259">
        <v>7172.6</v>
      </c>
      <c r="M40" s="259">
        <v>7.3220599999999996</v>
      </c>
      <c r="N40" s="1"/>
      <c r="O40" s="1"/>
    </row>
    <row r="41" spans="1:15" ht="12.75" customHeight="1">
      <c r="A41" s="227">
        <v>32</v>
      </c>
      <c r="B41" s="269" t="s">
        <v>64</v>
      </c>
      <c r="C41" s="259">
        <v>1672.65</v>
      </c>
      <c r="D41" s="260">
        <v>1681.5666666666666</v>
      </c>
      <c r="E41" s="260">
        <v>1656.0833333333333</v>
      </c>
      <c r="F41" s="260">
        <v>1639.5166666666667</v>
      </c>
      <c r="G41" s="260">
        <v>1614.0333333333333</v>
      </c>
      <c r="H41" s="260">
        <v>1698.1333333333332</v>
      </c>
      <c r="I41" s="260">
        <v>1723.6166666666668</v>
      </c>
      <c r="J41" s="260">
        <v>1740.1833333333332</v>
      </c>
      <c r="K41" s="259">
        <v>1707.05</v>
      </c>
      <c r="L41" s="259">
        <v>1665</v>
      </c>
      <c r="M41" s="259">
        <v>14.0215</v>
      </c>
      <c r="N41" s="1"/>
      <c r="O41" s="1"/>
    </row>
    <row r="42" spans="1:15" ht="12.75" customHeight="1">
      <c r="A42" s="227">
        <v>33</v>
      </c>
      <c r="B42" s="269" t="s">
        <v>244</v>
      </c>
      <c r="C42" s="259">
        <v>6669.85</v>
      </c>
      <c r="D42" s="260">
        <v>6678.4500000000007</v>
      </c>
      <c r="E42" s="260">
        <v>6613.8500000000013</v>
      </c>
      <c r="F42" s="260">
        <v>6557.85</v>
      </c>
      <c r="G42" s="260">
        <v>6493.2500000000009</v>
      </c>
      <c r="H42" s="260">
        <v>6734.4500000000016</v>
      </c>
      <c r="I42" s="260">
        <v>6799.05</v>
      </c>
      <c r="J42" s="260">
        <v>6855.050000000002</v>
      </c>
      <c r="K42" s="259">
        <v>6743.05</v>
      </c>
      <c r="L42" s="259">
        <v>6622.45</v>
      </c>
      <c r="M42" s="259">
        <v>0.75812000000000002</v>
      </c>
      <c r="N42" s="1"/>
      <c r="O42" s="1"/>
    </row>
    <row r="43" spans="1:15" ht="12.75" customHeight="1">
      <c r="A43" s="227">
        <v>34</v>
      </c>
      <c r="B43" s="269" t="s">
        <v>66</v>
      </c>
      <c r="C43" s="259">
        <v>1908.35</v>
      </c>
      <c r="D43" s="260">
        <v>1903.3</v>
      </c>
      <c r="E43" s="260">
        <v>1887.4499999999998</v>
      </c>
      <c r="F43" s="260">
        <v>1866.55</v>
      </c>
      <c r="G43" s="260">
        <v>1850.6999999999998</v>
      </c>
      <c r="H43" s="260">
        <v>1924.1999999999998</v>
      </c>
      <c r="I43" s="260">
        <v>1940.0499999999997</v>
      </c>
      <c r="J43" s="260">
        <v>1960.9499999999998</v>
      </c>
      <c r="K43" s="259">
        <v>1919.15</v>
      </c>
      <c r="L43" s="259">
        <v>1882.4</v>
      </c>
      <c r="M43" s="259">
        <v>2.8641100000000002</v>
      </c>
      <c r="N43" s="1"/>
      <c r="O43" s="1"/>
    </row>
    <row r="44" spans="1:15" ht="12.75" customHeight="1">
      <c r="A44" s="227">
        <v>35</v>
      </c>
      <c r="B44" s="269" t="s">
        <v>67</v>
      </c>
      <c r="C44" s="259">
        <v>263.60000000000002</v>
      </c>
      <c r="D44" s="260">
        <v>265.05</v>
      </c>
      <c r="E44" s="260">
        <v>260.8</v>
      </c>
      <c r="F44" s="260">
        <v>258</v>
      </c>
      <c r="G44" s="260">
        <v>253.75</v>
      </c>
      <c r="H44" s="260">
        <v>267.85000000000002</v>
      </c>
      <c r="I44" s="260">
        <v>272.10000000000002</v>
      </c>
      <c r="J44" s="260">
        <v>274.90000000000003</v>
      </c>
      <c r="K44" s="259">
        <v>269.3</v>
      </c>
      <c r="L44" s="259">
        <v>262.25</v>
      </c>
      <c r="M44" s="259">
        <v>35.547370000000001</v>
      </c>
      <c r="N44" s="1"/>
      <c r="O44" s="1"/>
    </row>
    <row r="45" spans="1:15" ht="12.75" customHeight="1">
      <c r="A45" s="227">
        <v>36</v>
      </c>
      <c r="B45" s="269" t="s">
        <v>68</v>
      </c>
      <c r="C45" s="259">
        <v>129.6</v>
      </c>
      <c r="D45" s="260">
        <v>130.61666666666667</v>
      </c>
      <c r="E45" s="260">
        <v>128.08333333333334</v>
      </c>
      <c r="F45" s="260">
        <v>126.56666666666666</v>
      </c>
      <c r="G45" s="260">
        <v>124.03333333333333</v>
      </c>
      <c r="H45" s="260">
        <v>132.13333333333335</v>
      </c>
      <c r="I45" s="260">
        <v>134.66666666666666</v>
      </c>
      <c r="J45" s="260">
        <v>136.18333333333337</v>
      </c>
      <c r="K45" s="259">
        <v>133.15</v>
      </c>
      <c r="L45" s="259">
        <v>129.1</v>
      </c>
      <c r="M45" s="259">
        <v>142.00008</v>
      </c>
      <c r="N45" s="1"/>
      <c r="O45" s="1"/>
    </row>
    <row r="46" spans="1:15" ht="12.75" customHeight="1">
      <c r="A46" s="227">
        <v>37</v>
      </c>
      <c r="B46" s="269" t="s">
        <v>245</v>
      </c>
      <c r="C46" s="259">
        <v>46.9</v>
      </c>
      <c r="D46" s="260">
        <v>47.216666666666661</v>
      </c>
      <c r="E46" s="260">
        <v>46.48333333333332</v>
      </c>
      <c r="F46" s="260">
        <v>46.066666666666656</v>
      </c>
      <c r="G46" s="260">
        <v>45.333333333333314</v>
      </c>
      <c r="H46" s="260">
        <v>47.633333333333326</v>
      </c>
      <c r="I46" s="260">
        <v>48.36666666666666</v>
      </c>
      <c r="J46" s="260">
        <v>48.783333333333331</v>
      </c>
      <c r="K46" s="259">
        <v>47.95</v>
      </c>
      <c r="L46" s="259">
        <v>46.8</v>
      </c>
      <c r="M46" s="259">
        <v>14.60402</v>
      </c>
      <c r="N46" s="1"/>
      <c r="O46" s="1"/>
    </row>
    <row r="47" spans="1:15" ht="12.75" customHeight="1">
      <c r="A47" s="227">
        <v>38</v>
      </c>
      <c r="B47" s="269" t="s">
        <v>69</v>
      </c>
      <c r="C47" s="259">
        <v>1810.3</v>
      </c>
      <c r="D47" s="260">
        <v>1800.4000000000003</v>
      </c>
      <c r="E47" s="260">
        <v>1779.8000000000006</v>
      </c>
      <c r="F47" s="260">
        <v>1749.3000000000004</v>
      </c>
      <c r="G47" s="260">
        <v>1728.7000000000007</v>
      </c>
      <c r="H47" s="260">
        <v>1830.9000000000005</v>
      </c>
      <c r="I47" s="260">
        <v>1851.5000000000005</v>
      </c>
      <c r="J47" s="260">
        <v>1882.0000000000005</v>
      </c>
      <c r="K47" s="259">
        <v>1821</v>
      </c>
      <c r="L47" s="259">
        <v>1769.9</v>
      </c>
      <c r="M47" s="259">
        <v>6.5649499999999996</v>
      </c>
      <c r="N47" s="1"/>
      <c r="O47" s="1"/>
    </row>
    <row r="48" spans="1:15" ht="12.75" customHeight="1">
      <c r="A48" s="227">
        <v>39</v>
      </c>
      <c r="B48" s="269" t="s">
        <v>72</v>
      </c>
      <c r="C48" s="259">
        <v>617.65</v>
      </c>
      <c r="D48" s="260">
        <v>623.06666666666661</v>
      </c>
      <c r="E48" s="260">
        <v>610.23333333333323</v>
      </c>
      <c r="F48" s="260">
        <v>602.81666666666661</v>
      </c>
      <c r="G48" s="260">
        <v>589.98333333333323</v>
      </c>
      <c r="H48" s="260">
        <v>630.48333333333323</v>
      </c>
      <c r="I48" s="260">
        <v>643.31666666666672</v>
      </c>
      <c r="J48" s="260">
        <v>650.73333333333323</v>
      </c>
      <c r="K48" s="259">
        <v>635.9</v>
      </c>
      <c r="L48" s="259">
        <v>615.65</v>
      </c>
      <c r="M48" s="259">
        <v>13.44168</v>
      </c>
      <c r="N48" s="1"/>
      <c r="O48" s="1"/>
    </row>
    <row r="49" spans="1:15" ht="12.75" customHeight="1">
      <c r="A49" s="227">
        <v>40</v>
      </c>
      <c r="B49" s="269" t="s">
        <v>71</v>
      </c>
      <c r="C49" s="259">
        <v>103.05</v>
      </c>
      <c r="D49" s="260">
        <v>103.66666666666667</v>
      </c>
      <c r="E49" s="260">
        <v>101.93333333333334</v>
      </c>
      <c r="F49" s="260">
        <v>100.81666666666666</v>
      </c>
      <c r="G49" s="260">
        <v>99.083333333333329</v>
      </c>
      <c r="H49" s="260">
        <v>104.78333333333335</v>
      </c>
      <c r="I49" s="260">
        <v>106.51666666666667</v>
      </c>
      <c r="J49" s="260">
        <v>107.63333333333335</v>
      </c>
      <c r="K49" s="259">
        <v>105.4</v>
      </c>
      <c r="L49" s="259">
        <v>102.55</v>
      </c>
      <c r="M49" s="259">
        <v>117.39022</v>
      </c>
      <c r="N49" s="1"/>
      <c r="O49" s="1"/>
    </row>
    <row r="50" spans="1:15" ht="12.75" customHeight="1">
      <c r="A50" s="227">
        <v>41</v>
      </c>
      <c r="B50" s="269" t="s">
        <v>73</v>
      </c>
      <c r="C50" s="259">
        <v>774.15</v>
      </c>
      <c r="D50" s="260">
        <v>776.19999999999993</v>
      </c>
      <c r="E50" s="260">
        <v>766.49999999999989</v>
      </c>
      <c r="F50" s="260">
        <v>758.84999999999991</v>
      </c>
      <c r="G50" s="260">
        <v>749.14999999999986</v>
      </c>
      <c r="H50" s="260">
        <v>783.84999999999991</v>
      </c>
      <c r="I50" s="260">
        <v>793.55</v>
      </c>
      <c r="J50" s="260">
        <v>801.19999999999993</v>
      </c>
      <c r="K50" s="259">
        <v>785.9</v>
      </c>
      <c r="L50" s="259">
        <v>768.55</v>
      </c>
      <c r="M50" s="259">
        <v>13.89766</v>
      </c>
      <c r="N50" s="1"/>
      <c r="O50" s="1"/>
    </row>
    <row r="51" spans="1:15" ht="12.75" customHeight="1">
      <c r="A51" s="227">
        <v>42</v>
      </c>
      <c r="B51" s="269" t="s">
        <v>76</v>
      </c>
      <c r="C51" s="259">
        <v>60.95</v>
      </c>
      <c r="D51" s="260">
        <v>61.766666666666673</v>
      </c>
      <c r="E51" s="260">
        <v>59.833333333333343</v>
      </c>
      <c r="F51" s="260">
        <v>58.716666666666669</v>
      </c>
      <c r="G51" s="260">
        <v>56.783333333333339</v>
      </c>
      <c r="H51" s="260">
        <v>62.883333333333347</v>
      </c>
      <c r="I51" s="260">
        <v>64.816666666666663</v>
      </c>
      <c r="J51" s="260">
        <v>65.933333333333351</v>
      </c>
      <c r="K51" s="259">
        <v>63.7</v>
      </c>
      <c r="L51" s="259">
        <v>60.65</v>
      </c>
      <c r="M51" s="259">
        <v>196.52471</v>
      </c>
      <c r="N51" s="1"/>
      <c r="O51" s="1"/>
    </row>
    <row r="52" spans="1:15" ht="12.75" customHeight="1">
      <c r="A52" s="227">
        <v>43</v>
      </c>
      <c r="B52" s="269" t="s">
        <v>80</v>
      </c>
      <c r="C52" s="259">
        <v>299.75</v>
      </c>
      <c r="D52" s="260">
        <v>301.7</v>
      </c>
      <c r="E52" s="260">
        <v>297.2</v>
      </c>
      <c r="F52" s="260">
        <v>294.64999999999998</v>
      </c>
      <c r="G52" s="260">
        <v>290.14999999999998</v>
      </c>
      <c r="H52" s="260">
        <v>304.25</v>
      </c>
      <c r="I52" s="260">
        <v>308.75</v>
      </c>
      <c r="J52" s="260">
        <v>311.3</v>
      </c>
      <c r="K52" s="259">
        <v>306.2</v>
      </c>
      <c r="L52" s="259">
        <v>299.14999999999998</v>
      </c>
      <c r="M52" s="259">
        <v>26.526689999999999</v>
      </c>
      <c r="N52" s="1"/>
      <c r="O52" s="1"/>
    </row>
    <row r="53" spans="1:15" ht="12.75" customHeight="1">
      <c r="A53" s="227">
        <v>44</v>
      </c>
      <c r="B53" s="269" t="s">
        <v>75</v>
      </c>
      <c r="C53" s="259">
        <v>780.3</v>
      </c>
      <c r="D53" s="260">
        <v>784.6</v>
      </c>
      <c r="E53" s="260">
        <v>771.7</v>
      </c>
      <c r="F53" s="260">
        <v>763.1</v>
      </c>
      <c r="G53" s="260">
        <v>750.2</v>
      </c>
      <c r="H53" s="260">
        <v>793.2</v>
      </c>
      <c r="I53" s="260">
        <v>806.09999999999991</v>
      </c>
      <c r="J53" s="260">
        <v>814.7</v>
      </c>
      <c r="K53" s="259">
        <v>797.5</v>
      </c>
      <c r="L53" s="259">
        <v>776</v>
      </c>
      <c r="M53" s="259">
        <v>36.998620000000003</v>
      </c>
      <c r="N53" s="1"/>
      <c r="O53" s="1"/>
    </row>
    <row r="54" spans="1:15" ht="12.75" customHeight="1">
      <c r="A54" s="227">
        <v>45</v>
      </c>
      <c r="B54" s="269" t="s">
        <v>77</v>
      </c>
      <c r="C54" s="259">
        <v>268.75</v>
      </c>
      <c r="D54" s="260">
        <v>271.2166666666667</v>
      </c>
      <c r="E54" s="260">
        <v>265.58333333333337</v>
      </c>
      <c r="F54" s="260">
        <v>262.41666666666669</v>
      </c>
      <c r="G54" s="260">
        <v>256.78333333333336</v>
      </c>
      <c r="H54" s="260">
        <v>274.38333333333338</v>
      </c>
      <c r="I54" s="260">
        <v>280.01666666666671</v>
      </c>
      <c r="J54" s="260">
        <v>283.18333333333339</v>
      </c>
      <c r="K54" s="259">
        <v>276.85000000000002</v>
      </c>
      <c r="L54" s="259">
        <v>268.05</v>
      </c>
      <c r="M54" s="259">
        <v>26.15823</v>
      </c>
      <c r="N54" s="1"/>
      <c r="O54" s="1"/>
    </row>
    <row r="55" spans="1:15" ht="12.75" customHeight="1">
      <c r="A55" s="227">
        <v>46</v>
      </c>
      <c r="B55" s="269" t="s">
        <v>78</v>
      </c>
      <c r="C55" s="259">
        <v>15572.25</v>
      </c>
      <c r="D55" s="260">
        <v>15625.75</v>
      </c>
      <c r="E55" s="260">
        <v>15411.5</v>
      </c>
      <c r="F55" s="260">
        <v>15250.75</v>
      </c>
      <c r="G55" s="260">
        <v>15036.5</v>
      </c>
      <c r="H55" s="260">
        <v>15786.5</v>
      </c>
      <c r="I55" s="260">
        <v>16000.75</v>
      </c>
      <c r="J55" s="260">
        <v>16161.5</v>
      </c>
      <c r="K55" s="259">
        <v>15840</v>
      </c>
      <c r="L55" s="259">
        <v>15465</v>
      </c>
      <c r="M55" s="259">
        <v>0.19106999999999999</v>
      </c>
      <c r="N55" s="1"/>
      <c r="O55" s="1"/>
    </row>
    <row r="56" spans="1:15" ht="12.75" customHeight="1">
      <c r="A56" s="227">
        <v>47</v>
      </c>
      <c r="B56" s="269" t="s">
        <v>81</v>
      </c>
      <c r="C56" s="259">
        <v>3727.9</v>
      </c>
      <c r="D56" s="260">
        <v>3755.5333333333333</v>
      </c>
      <c r="E56" s="260">
        <v>3690.3666666666668</v>
      </c>
      <c r="F56" s="260">
        <v>3652.8333333333335</v>
      </c>
      <c r="G56" s="260">
        <v>3587.666666666667</v>
      </c>
      <c r="H56" s="260">
        <v>3793.0666666666666</v>
      </c>
      <c r="I56" s="260">
        <v>3858.2333333333336</v>
      </c>
      <c r="J56" s="260">
        <v>3895.7666666666664</v>
      </c>
      <c r="K56" s="259">
        <v>3820.7</v>
      </c>
      <c r="L56" s="259">
        <v>3718</v>
      </c>
      <c r="M56" s="259">
        <v>2.02644</v>
      </c>
      <c r="N56" s="1"/>
      <c r="O56" s="1"/>
    </row>
    <row r="57" spans="1:15" ht="12.75" customHeight="1">
      <c r="A57" s="227">
        <v>48</v>
      </c>
      <c r="B57" s="269" t="s">
        <v>82</v>
      </c>
      <c r="C57" s="259">
        <v>222.7</v>
      </c>
      <c r="D57" s="260">
        <v>224.43333333333331</v>
      </c>
      <c r="E57" s="260">
        <v>220.16666666666663</v>
      </c>
      <c r="F57" s="260">
        <v>217.63333333333333</v>
      </c>
      <c r="G57" s="260">
        <v>213.36666666666665</v>
      </c>
      <c r="H57" s="260">
        <v>226.96666666666661</v>
      </c>
      <c r="I57" s="260">
        <v>231.23333333333332</v>
      </c>
      <c r="J57" s="260">
        <v>233.76666666666659</v>
      </c>
      <c r="K57" s="259">
        <v>228.7</v>
      </c>
      <c r="L57" s="259">
        <v>221.9</v>
      </c>
      <c r="M57" s="259">
        <v>59.22542</v>
      </c>
      <c r="N57" s="1"/>
      <c r="O57" s="1"/>
    </row>
    <row r="58" spans="1:15" ht="12.75" customHeight="1">
      <c r="A58" s="227">
        <v>49</v>
      </c>
      <c r="B58" s="269" t="s">
        <v>83</v>
      </c>
      <c r="C58" s="259">
        <v>719.2</v>
      </c>
      <c r="D58" s="260">
        <v>722.83333333333337</v>
      </c>
      <c r="E58" s="260">
        <v>712.36666666666679</v>
      </c>
      <c r="F58" s="260">
        <v>705.53333333333342</v>
      </c>
      <c r="G58" s="260">
        <v>695.06666666666683</v>
      </c>
      <c r="H58" s="260">
        <v>729.66666666666674</v>
      </c>
      <c r="I58" s="260">
        <v>740.13333333333321</v>
      </c>
      <c r="J58" s="260">
        <v>746.9666666666667</v>
      </c>
      <c r="K58" s="259">
        <v>733.3</v>
      </c>
      <c r="L58" s="259">
        <v>716</v>
      </c>
      <c r="M58" s="259">
        <v>14.010120000000001</v>
      </c>
      <c r="N58" s="1"/>
      <c r="O58" s="1"/>
    </row>
    <row r="59" spans="1:15" ht="12.75" customHeight="1">
      <c r="A59" s="227">
        <v>50</v>
      </c>
      <c r="B59" s="269" t="s">
        <v>84</v>
      </c>
      <c r="C59" s="259">
        <v>1110.0999999999999</v>
      </c>
      <c r="D59" s="260">
        <v>1113.6833333333334</v>
      </c>
      <c r="E59" s="260">
        <v>1100.2166666666667</v>
      </c>
      <c r="F59" s="260">
        <v>1090.3333333333333</v>
      </c>
      <c r="G59" s="260">
        <v>1076.8666666666666</v>
      </c>
      <c r="H59" s="260">
        <v>1123.5666666666668</v>
      </c>
      <c r="I59" s="260">
        <v>1137.0333333333335</v>
      </c>
      <c r="J59" s="260">
        <v>1146.916666666667</v>
      </c>
      <c r="K59" s="259">
        <v>1127.1500000000001</v>
      </c>
      <c r="L59" s="259">
        <v>1103.8</v>
      </c>
      <c r="M59" s="259">
        <v>15.389430000000001</v>
      </c>
      <c r="N59" s="1"/>
      <c r="O59" s="1"/>
    </row>
    <row r="60" spans="1:15" ht="12.75" customHeight="1">
      <c r="A60" s="227">
        <v>51</v>
      </c>
      <c r="B60" s="269" t="s">
        <v>828</v>
      </c>
      <c r="C60" s="259">
        <v>1642.05</v>
      </c>
      <c r="D60" s="260">
        <v>1652.6666666666667</v>
      </c>
      <c r="E60" s="260">
        <v>1629.3833333333334</v>
      </c>
      <c r="F60" s="260">
        <v>1616.7166666666667</v>
      </c>
      <c r="G60" s="260">
        <v>1593.4333333333334</v>
      </c>
      <c r="H60" s="260">
        <v>1665.3333333333335</v>
      </c>
      <c r="I60" s="260">
        <v>1688.6166666666668</v>
      </c>
      <c r="J60" s="260">
        <v>1701.2833333333335</v>
      </c>
      <c r="K60" s="259">
        <v>1675.95</v>
      </c>
      <c r="L60" s="259">
        <v>1640</v>
      </c>
      <c r="M60" s="259">
        <v>0.49661</v>
      </c>
      <c r="N60" s="1"/>
      <c r="O60" s="1"/>
    </row>
    <row r="61" spans="1:15" ht="12.75" customHeight="1">
      <c r="A61" s="227">
        <v>52</v>
      </c>
      <c r="B61" s="269" t="s">
        <v>85</v>
      </c>
      <c r="C61" s="259">
        <v>225.45</v>
      </c>
      <c r="D61" s="260">
        <v>226.79999999999998</v>
      </c>
      <c r="E61" s="260">
        <v>222.64999999999998</v>
      </c>
      <c r="F61" s="260">
        <v>219.85</v>
      </c>
      <c r="G61" s="260">
        <v>215.7</v>
      </c>
      <c r="H61" s="260">
        <v>229.59999999999997</v>
      </c>
      <c r="I61" s="260">
        <v>233.75</v>
      </c>
      <c r="J61" s="260">
        <v>236.54999999999995</v>
      </c>
      <c r="K61" s="259">
        <v>230.95</v>
      </c>
      <c r="L61" s="259">
        <v>224</v>
      </c>
      <c r="M61" s="259">
        <v>191.54740000000001</v>
      </c>
      <c r="N61" s="1"/>
      <c r="O61" s="1"/>
    </row>
    <row r="62" spans="1:15" ht="12.75" customHeight="1">
      <c r="A62" s="227">
        <v>53</v>
      </c>
      <c r="B62" s="269" t="s">
        <v>87</v>
      </c>
      <c r="C62" s="259">
        <v>3592.8</v>
      </c>
      <c r="D62" s="260">
        <v>3632.2666666666664</v>
      </c>
      <c r="E62" s="260">
        <v>3540.5333333333328</v>
      </c>
      <c r="F62" s="260">
        <v>3488.2666666666664</v>
      </c>
      <c r="G62" s="260">
        <v>3396.5333333333328</v>
      </c>
      <c r="H62" s="260">
        <v>3684.5333333333328</v>
      </c>
      <c r="I62" s="260">
        <v>3776.2666666666664</v>
      </c>
      <c r="J62" s="260">
        <v>3828.5333333333328</v>
      </c>
      <c r="K62" s="259">
        <v>3724</v>
      </c>
      <c r="L62" s="259">
        <v>3580</v>
      </c>
      <c r="M62" s="259">
        <v>4.0167599999999997</v>
      </c>
      <c r="N62" s="1"/>
      <c r="O62" s="1"/>
    </row>
    <row r="63" spans="1:15" ht="12.75" customHeight="1">
      <c r="A63" s="227">
        <v>54</v>
      </c>
      <c r="B63" s="269" t="s">
        <v>88</v>
      </c>
      <c r="C63" s="259">
        <v>1537.2</v>
      </c>
      <c r="D63" s="260">
        <v>1551.3999999999999</v>
      </c>
      <c r="E63" s="260">
        <v>1517.7999999999997</v>
      </c>
      <c r="F63" s="260">
        <v>1498.3999999999999</v>
      </c>
      <c r="G63" s="260">
        <v>1464.7999999999997</v>
      </c>
      <c r="H63" s="260">
        <v>1570.7999999999997</v>
      </c>
      <c r="I63" s="260">
        <v>1604.3999999999996</v>
      </c>
      <c r="J63" s="260">
        <v>1623.7999999999997</v>
      </c>
      <c r="K63" s="259">
        <v>1585</v>
      </c>
      <c r="L63" s="259">
        <v>1532</v>
      </c>
      <c r="M63" s="259">
        <v>2.4414099999999999</v>
      </c>
      <c r="N63" s="1"/>
      <c r="O63" s="1"/>
    </row>
    <row r="64" spans="1:15" ht="12.75" customHeight="1">
      <c r="A64" s="227">
        <v>55</v>
      </c>
      <c r="B64" s="269" t="s">
        <v>89</v>
      </c>
      <c r="C64" s="259">
        <v>691.05</v>
      </c>
      <c r="D64" s="260">
        <v>697.08333333333337</v>
      </c>
      <c r="E64" s="260">
        <v>682.36666666666679</v>
      </c>
      <c r="F64" s="260">
        <v>673.68333333333339</v>
      </c>
      <c r="G64" s="260">
        <v>658.96666666666681</v>
      </c>
      <c r="H64" s="260">
        <v>705.76666666666677</v>
      </c>
      <c r="I64" s="260">
        <v>720.48333333333323</v>
      </c>
      <c r="J64" s="260">
        <v>729.16666666666674</v>
      </c>
      <c r="K64" s="259">
        <v>711.8</v>
      </c>
      <c r="L64" s="259">
        <v>688.4</v>
      </c>
      <c r="M64" s="259">
        <v>20.74615</v>
      </c>
      <c r="N64" s="1"/>
      <c r="O64" s="1"/>
    </row>
    <row r="65" spans="1:15" ht="12.75" customHeight="1">
      <c r="A65" s="227">
        <v>56</v>
      </c>
      <c r="B65" s="269" t="s">
        <v>90</v>
      </c>
      <c r="C65" s="259">
        <v>960.75</v>
      </c>
      <c r="D65" s="260">
        <v>966.93333333333339</v>
      </c>
      <c r="E65" s="260">
        <v>948.86666666666679</v>
      </c>
      <c r="F65" s="260">
        <v>936.98333333333335</v>
      </c>
      <c r="G65" s="260">
        <v>918.91666666666674</v>
      </c>
      <c r="H65" s="260">
        <v>978.81666666666683</v>
      </c>
      <c r="I65" s="260">
        <v>996.88333333333344</v>
      </c>
      <c r="J65" s="260">
        <v>1008.7666666666669</v>
      </c>
      <c r="K65" s="259">
        <v>985</v>
      </c>
      <c r="L65" s="259">
        <v>955.05</v>
      </c>
      <c r="M65" s="259">
        <v>3.8748499999999999</v>
      </c>
      <c r="N65" s="1"/>
      <c r="O65" s="1"/>
    </row>
    <row r="66" spans="1:15" ht="12.75" customHeight="1">
      <c r="A66" s="227">
        <v>57</v>
      </c>
      <c r="B66" s="269" t="s">
        <v>249</v>
      </c>
      <c r="C66" s="259">
        <v>380.85</v>
      </c>
      <c r="D66" s="260">
        <v>385.16666666666669</v>
      </c>
      <c r="E66" s="260">
        <v>375.38333333333338</v>
      </c>
      <c r="F66" s="260">
        <v>369.91666666666669</v>
      </c>
      <c r="G66" s="260">
        <v>360.13333333333338</v>
      </c>
      <c r="H66" s="260">
        <v>390.63333333333338</v>
      </c>
      <c r="I66" s="260">
        <v>400.41666666666669</v>
      </c>
      <c r="J66" s="260">
        <v>405.88333333333338</v>
      </c>
      <c r="K66" s="259">
        <v>394.95</v>
      </c>
      <c r="L66" s="259">
        <v>379.7</v>
      </c>
      <c r="M66" s="259">
        <v>10.078889999999999</v>
      </c>
      <c r="N66" s="1"/>
      <c r="O66" s="1"/>
    </row>
    <row r="67" spans="1:15" ht="12.75" customHeight="1">
      <c r="A67" s="227">
        <v>58</v>
      </c>
      <c r="B67" s="269" t="s">
        <v>92</v>
      </c>
      <c r="C67" s="259">
        <v>1200.3</v>
      </c>
      <c r="D67" s="260">
        <v>1208.6500000000001</v>
      </c>
      <c r="E67" s="260">
        <v>1182.5500000000002</v>
      </c>
      <c r="F67" s="260">
        <v>1164.8000000000002</v>
      </c>
      <c r="G67" s="260">
        <v>1138.7000000000003</v>
      </c>
      <c r="H67" s="260">
        <v>1226.4000000000001</v>
      </c>
      <c r="I67" s="260">
        <v>1252.5</v>
      </c>
      <c r="J67" s="260">
        <v>1270.25</v>
      </c>
      <c r="K67" s="259">
        <v>1234.75</v>
      </c>
      <c r="L67" s="259">
        <v>1190.9000000000001</v>
      </c>
      <c r="M67" s="259">
        <v>2.4594900000000002</v>
      </c>
      <c r="N67" s="1"/>
      <c r="O67" s="1"/>
    </row>
    <row r="68" spans="1:15" ht="12.75" customHeight="1">
      <c r="A68" s="227">
        <v>59</v>
      </c>
      <c r="B68" s="269" t="s">
        <v>97</v>
      </c>
      <c r="C68" s="259">
        <v>358.5</v>
      </c>
      <c r="D68" s="260">
        <v>361.2833333333333</v>
      </c>
      <c r="E68" s="260">
        <v>353.71666666666658</v>
      </c>
      <c r="F68" s="260">
        <v>348.93333333333328</v>
      </c>
      <c r="G68" s="260">
        <v>341.36666666666656</v>
      </c>
      <c r="H68" s="260">
        <v>366.06666666666661</v>
      </c>
      <c r="I68" s="260">
        <v>373.63333333333333</v>
      </c>
      <c r="J68" s="260">
        <v>378.41666666666663</v>
      </c>
      <c r="K68" s="259">
        <v>368.85</v>
      </c>
      <c r="L68" s="259">
        <v>356.5</v>
      </c>
      <c r="M68" s="259">
        <v>37.27411</v>
      </c>
      <c r="N68" s="1"/>
      <c r="O68" s="1"/>
    </row>
    <row r="69" spans="1:15" ht="12.75" customHeight="1">
      <c r="A69" s="227">
        <v>60</v>
      </c>
      <c r="B69" s="269" t="s">
        <v>93</v>
      </c>
      <c r="C69" s="259">
        <v>518.95000000000005</v>
      </c>
      <c r="D69" s="260">
        <v>522.56666666666672</v>
      </c>
      <c r="E69" s="260">
        <v>513.38333333333344</v>
      </c>
      <c r="F69" s="260">
        <v>507.81666666666672</v>
      </c>
      <c r="G69" s="260">
        <v>498.63333333333344</v>
      </c>
      <c r="H69" s="260">
        <v>528.13333333333344</v>
      </c>
      <c r="I69" s="260">
        <v>537.31666666666661</v>
      </c>
      <c r="J69" s="260">
        <v>542.88333333333344</v>
      </c>
      <c r="K69" s="259">
        <v>531.75</v>
      </c>
      <c r="L69" s="259">
        <v>517</v>
      </c>
      <c r="M69" s="259">
        <v>66.28877</v>
      </c>
      <c r="N69" s="1"/>
      <c r="O69" s="1"/>
    </row>
    <row r="70" spans="1:15" ht="12.75" customHeight="1">
      <c r="A70" s="227">
        <v>61</v>
      </c>
      <c r="B70" s="269" t="s">
        <v>250</v>
      </c>
      <c r="C70" s="259">
        <v>1490.15</v>
      </c>
      <c r="D70" s="260">
        <v>1505.7166666666669</v>
      </c>
      <c r="E70" s="260">
        <v>1467.4833333333338</v>
      </c>
      <c r="F70" s="260">
        <v>1444.8166666666668</v>
      </c>
      <c r="G70" s="260">
        <v>1406.5833333333337</v>
      </c>
      <c r="H70" s="260">
        <v>1528.3833333333339</v>
      </c>
      <c r="I70" s="260">
        <v>1566.616666666667</v>
      </c>
      <c r="J70" s="260">
        <v>1589.283333333334</v>
      </c>
      <c r="K70" s="259">
        <v>1543.95</v>
      </c>
      <c r="L70" s="259">
        <v>1483.05</v>
      </c>
      <c r="M70" s="259">
        <v>1.7000500000000001</v>
      </c>
      <c r="N70" s="1"/>
      <c r="O70" s="1"/>
    </row>
    <row r="71" spans="1:15" ht="12.75" customHeight="1">
      <c r="A71" s="227">
        <v>62</v>
      </c>
      <c r="B71" s="269" t="s">
        <v>94</v>
      </c>
      <c r="C71" s="259">
        <v>2178.1999999999998</v>
      </c>
      <c r="D71" s="260">
        <v>2195.3833333333332</v>
      </c>
      <c r="E71" s="260">
        <v>2148.7666666666664</v>
      </c>
      <c r="F71" s="260">
        <v>2119.333333333333</v>
      </c>
      <c r="G71" s="260">
        <v>2072.7166666666662</v>
      </c>
      <c r="H71" s="260">
        <v>2224.8166666666666</v>
      </c>
      <c r="I71" s="260">
        <v>2271.4333333333334</v>
      </c>
      <c r="J71" s="260">
        <v>2300.8666666666668</v>
      </c>
      <c r="K71" s="259">
        <v>2242</v>
      </c>
      <c r="L71" s="259">
        <v>2165.9499999999998</v>
      </c>
      <c r="M71" s="259">
        <v>7.2471199999999998</v>
      </c>
      <c r="N71" s="1"/>
      <c r="O71" s="1"/>
    </row>
    <row r="72" spans="1:15" ht="12.75" customHeight="1">
      <c r="A72" s="227">
        <v>63</v>
      </c>
      <c r="B72" s="269" t="s">
        <v>95</v>
      </c>
      <c r="C72" s="259">
        <v>3502.2</v>
      </c>
      <c r="D72" s="260">
        <v>3565.75</v>
      </c>
      <c r="E72" s="260">
        <v>3426.45</v>
      </c>
      <c r="F72" s="260">
        <v>3350.7</v>
      </c>
      <c r="G72" s="260">
        <v>3211.3999999999996</v>
      </c>
      <c r="H72" s="260">
        <v>3641.5</v>
      </c>
      <c r="I72" s="260">
        <v>3780.8</v>
      </c>
      <c r="J72" s="260">
        <v>3856.55</v>
      </c>
      <c r="K72" s="259">
        <v>3705.05</v>
      </c>
      <c r="L72" s="259">
        <v>3490</v>
      </c>
      <c r="M72" s="259">
        <v>14.92286</v>
      </c>
      <c r="N72" s="1"/>
      <c r="O72" s="1"/>
    </row>
    <row r="73" spans="1:15" ht="12.75" customHeight="1">
      <c r="A73" s="227">
        <v>64</v>
      </c>
      <c r="B73" s="269" t="s">
        <v>252</v>
      </c>
      <c r="C73" s="259">
        <v>4259.8</v>
      </c>
      <c r="D73" s="260">
        <v>4258.3</v>
      </c>
      <c r="E73" s="260">
        <v>4231.5</v>
      </c>
      <c r="F73" s="260">
        <v>4203.2</v>
      </c>
      <c r="G73" s="260">
        <v>4176.3999999999996</v>
      </c>
      <c r="H73" s="260">
        <v>4286.6000000000004</v>
      </c>
      <c r="I73" s="260">
        <v>4313.4000000000015</v>
      </c>
      <c r="J73" s="260">
        <v>4341.7000000000007</v>
      </c>
      <c r="K73" s="259">
        <v>4285.1000000000004</v>
      </c>
      <c r="L73" s="259">
        <v>4230</v>
      </c>
      <c r="M73" s="259">
        <v>1.06538</v>
      </c>
      <c r="N73" s="1"/>
      <c r="O73" s="1"/>
    </row>
    <row r="74" spans="1:15" ht="12.75" customHeight="1">
      <c r="A74" s="227">
        <v>65</v>
      </c>
      <c r="B74" s="269" t="s">
        <v>143</v>
      </c>
      <c r="C74" s="259">
        <v>2267.3000000000002</v>
      </c>
      <c r="D74" s="260">
        <v>2296.2666666666669</v>
      </c>
      <c r="E74" s="260">
        <v>2222.5333333333338</v>
      </c>
      <c r="F74" s="260">
        <v>2177.7666666666669</v>
      </c>
      <c r="G74" s="260">
        <v>2104.0333333333338</v>
      </c>
      <c r="H74" s="260">
        <v>2341.0333333333338</v>
      </c>
      <c r="I74" s="260">
        <v>2414.7666666666664</v>
      </c>
      <c r="J74" s="260">
        <v>2459.5333333333338</v>
      </c>
      <c r="K74" s="259">
        <v>2370</v>
      </c>
      <c r="L74" s="259">
        <v>2251.5</v>
      </c>
      <c r="M74" s="259">
        <v>2.9467300000000001</v>
      </c>
      <c r="N74" s="1"/>
      <c r="O74" s="1"/>
    </row>
    <row r="75" spans="1:15" ht="12.75" customHeight="1">
      <c r="A75" s="227">
        <v>66</v>
      </c>
      <c r="B75" s="269" t="s">
        <v>98</v>
      </c>
      <c r="C75" s="259">
        <v>4282.75</v>
      </c>
      <c r="D75" s="260">
        <v>4307.583333333333</v>
      </c>
      <c r="E75" s="260">
        <v>4227.1666666666661</v>
      </c>
      <c r="F75" s="260">
        <v>4171.583333333333</v>
      </c>
      <c r="G75" s="260">
        <v>4091.1666666666661</v>
      </c>
      <c r="H75" s="260">
        <v>4363.1666666666661</v>
      </c>
      <c r="I75" s="260">
        <v>4443.5833333333321</v>
      </c>
      <c r="J75" s="260">
        <v>4499.1666666666661</v>
      </c>
      <c r="K75" s="259">
        <v>4388</v>
      </c>
      <c r="L75" s="259">
        <v>4252</v>
      </c>
      <c r="M75" s="259">
        <v>2.9738199999999999</v>
      </c>
      <c r="N75" s="1"/>
      <c r="O75" s="1"/>
    </row>
    <row r="76" spans="1:15" ht="12.75" customHeight="1">
      <c r="A76" s="227">
        <v>67</v>
      </c>
      <c r="B76" s="269" t="s">
        <v>99</v>
      </c>
      <c r="C76" s="259">
        <v>3408</v>
      </c>
      <c r="D76" s="260">
        <v>3450.3833333333332</v>
      </c>
      <c r="E76" s="260">
        <v>3350.1166666666663</v>
      </c>
      <c r="F76" s="260">
        <v>3292.2333333333331</v>
      </c>
      <c r="G76" s="260">
        <v>3191.9666666666662</v>
      </c>
      <c r="H76" s="260">
        <v>3508.2666666666664</v>
      </c>
      <c r="I76" s="260">
        <v>3608.5333333333328</v>
      </c>
      <c r="J76" s="260">
        <v>3666.4166666666665</v>
      </c>
      <c r="K76" s="259">
        <v>3550.65</v>
      </c>
      <c r="L76" s="259">
        <v>3392.5</v>
      </c>
      <c r="M76" s="259">
        <v>6.6179399999999999</v>
      </c>
      <c r="N76" s="1"/>
      <c r="O76" s="1"/>
    </row>
    <row r="77" spans="1:15" ht="12.75" customHeight="1">
      <c r="A77" s="227">
        <v>68</v>
      </c>
      <c r="B77" s="269" t="s">
        <v>253</v>
      </c>
      <c r="C77" s="259">
        <v>475.35</v>
      </c>
      <c r="D77" s="260">
        <v>477.23333333333335</v>
      </c>
      <c r="E77" s="260">
        <v>466.81666666666672</v>
      </c>
      <c r="F77" s="260">
        <v>458.28333333333336</v>
      </c>
      <c r="G77" s="260">
        <v>447.86666666666673</v>
      </c>
      <c r="H77" s="260">
        <v>485.76666666666671</v>
      </c>
      <c r="I77" s="260">
        <v>496.18333333333334</v>
      </c>
      <c r="J77" s="260">
        <v>504.7166666666667</v>
      </c>
      <c r="K77" s="259">
        <v>487.65</v>
      </c>
      <c r="L77" s="259">
        <v>468.7</v>
      </c>
      <c r="M77" s="259">
        <v>2.6324700000000001</v>
      </c>
      <c r="N77" s="1"/>
      <c r="O77" s="1"/>
    </row>
    <row r="78" spans="1:15" ht="12.75" customHeight="1">
      <c r="A78" s="227">
        <v>69</v>
      </c>
      <c r="B78" s="269" t="s">
        <v>100</v>
      </c>
      <c r="C78" s="259">
        <v>2041.25</v>
      </c>
      <c r="D78" s="260">
        <v>2061.2333333333331</v>
      </c>
      <c r="E78" s="260">
        <v>2014.5666666666662</v>
      </c>
      <c r="F78" s="260">
        <v>1987.883333333333</v>
      </c>
      <c r="G78" s="260">
        <v>1941.216666666666</v>
      </c>
      <c r="H78" s="260">
        <v>2087.9166666666661</v>
      </c>
      <c r="I78" s="260">
        <v>2134.583333333333</v>
      </c>
      <c r="J78" s="260">
        <v>2161.2666666666664</v>
      </c>
      <c r="K78" s="259">
        <v>2107.9</v>
      </c>
      <c r="L78" s="259">
        <v>2034.55</v>
      </c>
      <c r="M78" s="259">
        <v>2.2056300000000002</v>
      </c>
      <c r="N78" s="1"/>
      <c r="O78" s="1"/>
    </row>
    <row r="79" spans="1:15" ht="12.75" customHeight="1">
      <c r="A79" s="227">
        <v>70</v>
      </c>
      <c r="B79" s="269" t="s">
        <v>101</v>
      </c>
      <c r="C79" s="259">
        <v>154.25</v>
      </c>
      <c r="D79" s="260">
        <v>155.15</v>
      </c>
      <c r="E79" s="260">
        <v>152.95000000000002</v>
      </c>
      <c r="F79" s="260">
        <v>151.65</v>
      </c>
      <c r="G79" s="260">
        <v>149.45000000000002</v>
      </c>
      <c r="H79" s="260">
        <v>156.45000000000002</v>
      </c>
      <c r="I79" s="260">
        <v>158.65</v>
      </c>
      <c r="J79" s="260">
        <v>159.95000000000002</v>
      </c>
      <c r="K79" s="259">
        <v>157.35</v>
      </c>
      <c r="L79" s="259">
        <v>153.85</v>
      </c>
      <c r="M79" s="259">
        <v>11.292770000000001</v>
      </c>
      <c r="N79" s="1"/>
      <c r="O79" s="1"/>
    </row>
    <row r="80" spans="1:15" ht="12.75" customHeight="1">
      <c r="A80" s="227">
        <v>71</v>
      </c>
      <c r="B80" s="269" t="s">
        <v>829</v>
      </c>
      <c r="C80" s="259">
        <v>1260.5999999999999</v>
      </c>
      <c r="D80" s="260">
        <v>1270.5666666666666</v>
      </c>
      <c r="E80" s="260">
        <v>1246.1333333333332</v>
      </c>
      <c r="F80" s="260">
        <v>1231.6666666666665</v>
      </c>
      <c r="G80" s="260">
        <v>1207.2333333333331</v>
      </c>
      <c r="H80" s="260">
        <v>1285.0333333333333</v>
      </c>
      <c r="I80" s="260">
        <v>1309.4666666666667</v>
      </c>
      <c r="J80" s="260">
        <v>1323.9333333333334</v>
      </c>
      <c r="K80" s="259">
        <v>1295</v>
      </c>
      <c r="L80" s="259">
        <v>1256.0999999999999</v>
      </c>
      <c r="M80" s="259">
        <v>3.4672900000000002</v>
      </c>
      <c r="N80" s="1"/>
      <c r="O80" s="1"/>
    </row>
    <row r="81" spans="1:15" ht="12.75" customHeight="1">
      <c r="A81" s="227">
        <v>72</v>
      </c>
      <c r="B81" s="269" t="s">
        <v>102</v>
      </c>
      <c r="C81" s="259">
        <v>122.4</v>
      </c>
      <c r="D81" s="260">
        <v>122.55000000000001</v>
      </c>
      <c r="E81" s="260">
        <v>120.90000000000002</v>
      </c>
      <c r="F81" s="260">
        <v>119.4</v>
      </c>
      <c r="G81" s="260">
        <v>117.75000000000001</v>
      </c>
      <c r="H81" s="260">
        <v>124.05000000000003</v>
      </c>
      <c r="I81" s="260">
        <v>125.7</v>
      </c>
      <c r="J81" s="260">
        <v>127.20000000000003</v>
      </c>
      <c r="K81" s="259">
        <v>124.2</v>
      </c>
      <c r="L81" s="259">
        <v>121.05</v>
      </c>
      <c r="M81" s="259">
        <v>155.49812</v>
      </c>
      <c r="N81" s="1"/>
      <c r="O81" s="1"/>
    </row>
    <row r="82" spans="1:15" ht="12.75" customHeight="1">
      <c r="A82" s="227">
        <v>73</v>
      </c>
      <c r="B82" s="269" t="s">
        <v>255</v>
      </c>
      <c r="C82" s="259">
        <v>265.8</v>
      </c>
      <c r="D82" s="260">
        <v>267.41666666666669</v>
      </c>
      <c r="E82" s="260">
        <v>262.43333333333339</v>
      </c>
      <c r="F82" s="260">
        <v>259.06666666666672</v>
      </c>
      <c r="G82" s="260">
        <v>254.08333333333343</v>
      </c>
      <c r="H82" s="260">
        <v>270.78333333333336</v>
      </c>
      <c r="I82" s="260">
        <v>275.76666666666659</v>
      </c>
      <c r="J82" s="260">
        <v>279.13333333333333</v>
      </c>
      <c r="K82" s="259">
        <v>272.39999999999998</v>
      </c>
      <c r="L82" s="259">
        <v>264.05</v>
      </c>
      <c r="M82" s="259">
        <v>3.1057199999999998</v>
      </c>
      <c r="N82" s="1"/>
      <c r="O82" s="1"/>
    </row>
    <row r="83" spans="1:15" ht="12.75" customHeight="1">
      <c r="A83" s="227">
        <v>74</v>
      </c>
      <c r="B83" s="269" t="s">
        <v>103</v>
      </c>
      <c r="C83" s="259">
        <v>86.2</v>
      </c>
      <c r="D83" s="260">
        <v>87.100000000000009</v>
      </c>
      <c r="E83" s="260">
        <v>85.100000000000023</v>
      </c>
      <c r="F83" s="260">
        <v>84.000000000000014</v>
      </c>
      <c r="G83" s="260">
        <v>82.000000000000028</v>
      </c>
      <c r="H83" s="260">
        <v>88.200000000000017</v>
      </c>
      <c r="I83" s="260">
        <v>90.199999999999989</v>
      </c>
      <c r="J83" s="260">
        <v>91.300000000000011</v>
      </c>
      <c r="K83" s="259">
        <v>89.1</v>
      </c>
      <c r="L83" s="259">
        <v>86</v>
      </c>
      <c r="M83" s="259">
        <v>132.59938</v>
      </c>
      <c r="N83" s="1"/>
      <c r="O83" s="1"/>
    </row>
    <row r="84" spans="1:15" ht="12.75" customHeight="1">
      <c r="A84" s="227">
        <v>75</v>
      </c>
      <c r="B84" s="269" t="s">
        <v>256</v>
      </c>
      <c r="C84" s="259">
        <v>2083.6</v>
      </c>
      <c r="D84" s="260">
        <v>2073.2833333333333</v>
      </c>
      <c r="E84" s="260">
        <v>2046.5666666666666</v>
      </c>
      <c r="F84" s="260">
        <v>2009.5333333333333</v>
      </c>
      <c r="G84" s="260">
        <v>1982.8166666666666</v>
      </c>
      <c r="H84" s="260">
        <v>2110.3166666666666</v>
      </c>
      <c r="I84" s="260">
        <v>2137.0333333333328</v>
      </c>
      <c r="J84" s="260">
        <v>2174.0666666666666</v>
      </c>
      <c r="K84" s="259">
        <v>2100</v>
      </c>
      <c r="L84" s="259">
        <v>2036.25</v>
      </c>
      <c r="M84" s="259">
        <v>2.9026900000000002</v>
      </c>
      <c r="N84" s="1"/>
      <c r="O84" s="1"/>
    </row>
    <row r="85" spans="1:15" ht="12.75" customHeight="1">
      <c r="A85" s="227">
        <v>76</v>
      </c>
      <c r="B85" s="269" t="s">
        <v>104</v>
      </c>
      <c r="C85" s="259">
        <v>384.05</v>
      </c>
      <c r="D85" s="260">
        <v>386.98333333333335</v>
      </c>
      <c r="E85" s="260">
        <v>379.56666666666672</v>
      </c>
      <c r="F85" s="260">
        <v>375.08333333333337</v>
      </c>
      <c r="G85" s="260">
        <v>367.66666666666674</v>
      </c>
      <c r="H85" s="260">
        <v>391.4666666666667</v>
      </c>
      <c r="I85" s="260">
        <v>398.88333333333333</v>
      </c>
      <c r="J85" s="260">
        <v>403.36666666666667</v>
      </c>
      <c r="K85" s="259">
        <v>394.4</v>
      </c>
      <c r="L85" s="259">
        <v>382.5</v>
      </c>
      <c r="M85" s="259">
        <v>10.009169999999999</v>
      </c>
      <c r="N85" s="1"/>
      <c r="O85" s="1"/>
    </row>
    <row r="86" spans="1:15" ht="12.75" customHeight="1">
      <c r="A86" s="227">
        <v>77</v>
      </c>
      <c r="B86" s="269" t="s">
        <v>107</v>
      </c>
      <c r="C86" s="259">
        <v>824.95</v>
      </c>
      <c r="D86" s="260">
        <v>827.35</v>
      </c>
      <c r="E86" s="260">
        <v>817.7</v>
      </c>
      <c r="F86" s="260">
        <v>810.45</v>
      </c>
      <c r="G86" s="260">
        <v>800.80000000000007</v>
      </c>
      <c r="H86" s="260">
        <v>834.6</v>
      </c>
      <c r="I86" s="260">
        <v>844.24999999999989</v>
      </c>
      <c r="J86" s="260">
        <v>851.5</v>
      </c>
      <c r="K86" s="259">
        <v>837</v>
      </c>
      <c r="L86" s="259">
        <v>820.1</v>
      </c>
      <c r="M86" s="259">
        <v>11.432090000000001</v>
      </c>
      <c r="N86" s="1"/>
      <c r="O86" s="1"/>
    </row>
    <row r="87" spans="1:15" ht="12.75" customHeight="1">
      <c r="A87" s="227">
        <v>78</v>
      </c>
      <c r="B87" s="269" t="s">
        <v>108</v>
      </c>
      <c r="C87" s="259">
        <v>1175.5</v>
      </c>
      <c r="D87" s="260">
        <v>1190.6333333333332</v>
      </c>
      <c r="E87" s="260">
        <v>1156.6666666666665</v>
      </c>
      <c r="F87" s="260">
        <v>1137.8333333333333</v>
      </c>
      <c r="G87" s="260">
        <v>1103.8666666666666</v>
      </c>
      <c r="H87" s="260">
        <v>1209.4666666666665</v>
      </c>
      <c r="I87" s="260">
        <v>1243.4333333333332</v>
      </c>
      <c r="J87" s="260">
        <v>1262.2666666666664</v>
      </c>
      <c r="K87" s="259">
        <v>1224.5999999999999</v>
      </c>
      <c r="L87" s="259">
        <v>1171.8</v>
      </c>
      <c r="M87" s="259">
        <v>5.4586899999999998</v>
      </c>
      <c r="N87" s="1"/>
      <c r="O87" s="1"/>
    </row>
    <row r="88" spans="1:15" ht="12.75" customHeight="1">
      <c r="A88" s="227">
        <v>79</v>
      </c>
      <c r="B88" s="269" t="s">
        <v>110</v>
      </c>
      <c r="C88" s="259">
        <v>1644.5</v>
      </c>
      <c r="D88" s="260">
        <v>1654.5666666666666</v>
      </c>
      <c r="E88" s="260">
        <v>1627.1333333333332</v>
      </c>
      <c r="F88" s="260">
        <v>1609.7666666666667</v>
      </c>
      <c r="G88" s="260">
        <v>1582.3333333333333</v>
      </c>
      <c r="H88" s="260">
        <v>1671.9333333333332</v>
      </c>
      <c r="I88" s="260">
        <v>1699.3666666666666</v>
      </c>
      <c r="J88" s="260">
        <v>1716.7333333333331</v>
      </c>
      <c r="K88" s="259">
        <v>1682</v>
      </c>
      <c r="L88" s="259">
        <v>1637.2</v>
      </c>
      <c r="M88" s="259">
        <v>4.0783500000000004</v>
      </c>
      <c r="N88" s="1"/>
      <c r="O88" s="1"/>
    </row>
    <row r="89" spans="1:15" ht="12.75" customHeight="1">
      <c r="A89" s="227">
        <v>80</v>
      </c>
      <c r="B89" s="269" t="s">
        <v>111</v>
      </c>
      <c r="C89" s="259">
        <v>476.6</v>
      </c>
      <c r="D89" s="260">
        <v>481</v>
      </c>
      <c r="E89" s="260">
        <v>469.15</v>
      </c>
      <c r="F89" s="260">
        <v>461.7</v>
      </c>
      <c r="G89" s="260">
        <v>449.84999999999997</v>
      </c>
      <c r="H89" s="260">
        <v>488.45</v>
      </c>
      <c r="I89" s="260">
        <v>500.3</v>
      </c>
      <c r="J89" s="260">
        <v>507.75</v>
      </c>
      <c r="K89" s="259">
        <v>492.85</v>
      </c>
      <c r="L89" s="259">
        <v>473.55</v>
      </c>
      <c r="M89" s="259">
        <v>6.4972200000000004</v>
      </c>
      <c r="N89" s="1"/>
      <c r="O89" s="1"/>
    </row>
    <row r="90" spans="1:15" ht="12.75" customHeight="1">
      <c r="A90" s="227">
        <v>81</v>
      </c>
      <c r="B90" s="269" t="s">
        <v>259</v>
      </c>
      <c r="C90" s="259">
        <v>218.8</v>
      </c>
      <c r="D90" s="260">
        <v>219.41666666666666</v>
      </c>
      <c r="E90" s="260">
        <v>217.23333333333332</v>
      </c>
      <c r="F90" s="260">
        <v>215.66666666666666</v>
      </c>
      <c r="G90" s="260">
        <v>213.48333333333332</v>
      </c>
      <c r="H90" s="260">
        <v>220.98333333333332</v>
      </c>
      <c r="I90" s="260">
        <v>223.16666666666666</v>
      </c>
      <c r="J90" s="260">
        <v>224.73333333333332</v>
      </c>
      <c r="K90" s="259">
        <v>221.6</v>
      </c>
      <c r="L90" s="259">
        <v>217.85</v>
      </c>
      <c r="M90" s="259">
        <v>6.6394399999999996</v>
      </c>
      <c r="N90" s="1"/>
      <c r="O90" s="1"/>
    </row>
    <row r="91" spans="1:15" ht="12.75" customHeight="1">
      <c r="A91" s="227">
        <v>82</v>
      </c>
      <c r="B91" s="269" t="s">
        <v>113</v>
      </c>
      <c r="C91" s="259">
        <v>938.6</v>
      </c>
      <c r="D91" s="260">
        <v>948.86666666666667</v>
      </c>
      <c r="E91" s="260">
        <v>925.73333333333335</v>
      </c>
      <c r="F91" s="260">
        <v>912.86666666666667</v>
      </c>
      <c r="G91" s="260">
        <v>889.73333333333335</v>
      </c>
      <c r="H91" s="260">
        <v>961.73333333333335</v>
      </c>
      <c r="I91" s="260">
        <v>984.86666666666679</v>
      </c>
      <c r="J91" s="260">
        <v>997.73333333333335</v>
      </c>
      <c r="K91" s="259">
        <v>972</v>
      </c>
      <c r="L91" s="259">
        <v>936</v>
      </c>
      <c r="M91" s="259">
        <v>31.349689999999999</v>
      </c>
      <c r="N91" s="1"/>
      <c r="O91" s="1"/>
    </row>
    <row r="92" spans="1:15" ht="12.75" customHeight="1">
      <c r="A92" s="227">
        <v>83</v>
      </c>
      <c r="B92" s="269" t="s">
        <v>115</v>
      </c>
      <c r="C92" s="259">
        <v>1905.55</v>
      </c>
      <c r="D92" s="260">
        <v>1915.7166666666665</v>
      </c>
      <c r="E92" s="260">
        <v>1889.4333333333329</v>
      </c>
      <c r="F92" s="260">
        <v>1873.3166666666664</v>
      </c>
      <c r="G92" s="260">
        <v>1847.0333333333328</v>
      </c>
      <c r="H92" s="260">
        <v>1931.833333333333</v>
      </c>
      <c r="I92" s="260">
        <v>1958.1166666666663</v>
      </c>
      <c r="J92" s="260">
        <v>1974.2333333333331</v>
      </c>
      <c r="K92" s="259">
        <v>1942</v>
      </c>
      <c r="L92" s="259">
        <v>1899.6</v>
      </c>
      <c r="M92" s="259">
        <v>2.98319</v>
      </c>
      <c r="N92" s="1"/>
      <c r="O92" s="1"/>
    </row>
    <row r="93" spans="1:15" ht="12.75" customHeight="1">
      <c r="A93" s="227">
        <v>84</v>
      </c>
      <c r="B93" s="269" t="s">
        <v>116</v>
      </c>
      <c r="C93" s="259">
        <v>1400.65</v>
      </c>
      <c r="D93" s="260">
        <v>1405.7</v>
      </c>
      <c r="E93" s="260">
        <v>1394.4</v>
      </c>
      <c r="F93" s="260">
        <v>1388.15</v>
      </c>
      <c r="G93" s="260">
        <v>1376.8500000000001</v>
      </c>
      <c r="H93" s="260">
        <v>1411.95</v>
      </c>
      <c r="I93" s="260">
        <v>1423.2499999999998</v>
      </c>
      <c r="J93" s="260">
        <v>1429.5</v>
      </c>
      <c r="K93" s="259">
        <v>1417</v>
      </c>
      <c r="L93" s="259">
        <v>1399.45</v>
      </c>
      <c r="M93" s="259">
        <v>72.608099999999993</v>
      </c>
      <c r="N93" s="1"/>
      <c r="O93" s="1"/>
    </row>
    <row r="94" spans="1:15" ht="12.75" customHeight="1">
      <c r="A94" s="227">
        <v>85</v>
      </c>
      <c r="B94" s="269" t="s">
        <v>117</v>
      </c>
      <c r="C94" s="259">
        <v>522.54999999999995</v>
      </c>
      <c r="D94" s="260">
        <v>526.2833333333333</v>
      </c>
      <c r="E94" s="260">
        <v>517.56666666666661</v>
      </c>
      <c r="F94" s="260">
        <v>512.58333333333326</v>
      </c>
      <c r="G94" s="260">
        <v>503.86666666666656</v>
      </c>
      <c r="H94" s="260">
        <v>531.26666666666665</v>
      </c>
      <c r="I94" s="260">
        <v>539.98333333333335</v>
      </c>
      <c r="J94" s="260">
        <v>544.9666666666667</v>
      </c>
      <c r="K94" s="259">
        <v>535</v>
      </c>
      <c r="L94" s="259">
        <v>521.29999999999995</v>
      </c>
      <c r="M94" s="259">
        <v>23.581520000000001</v>
      </c>
      <c r="N94" s="1"/>
      <c r="O94" s="1"/>
    </row>
    <row r="95" spans="1:15" ht="12.75" customHeight="1">
      <c r="A95" s="227">
        <v>86</v>
      </c>
      <c r="B95" s="269" t="s">
        <v>112</v>
      </c>
      <c r="C95" s="259">
        <v>1279.4000000000001</v>
      </c>
      <c r="D95" s="260">
        <v>1302.2166666666667</v>
      </c>
      <c r="E95" s="260">
        <v>1252.2833333333333</v>
      </c>
      <c r="F95" s="260">
        <v>1225.1666666666665</v>
      </c>
      <c r="G95" s="260">
        <v>1175.2333333333331</v>
      </c>
      <c r="H95" s="260">
        <v>1329.3333333333335</v>
      </c>
      <c r="I95" s="260">
        <v>1379.2666666666669</v>
      </c>
      <c r="J95" s="260">
        <v>1406.3833333333337</v>
      </c>
      <c r="K95" s="259">
        <v>1352.15</v>
      </c>
      <c r="L95" s="259">
        <v>1275.0999999999999</v>
      </c>
      <c r="M95" s="259">
        <v>10.090059999999999</v>
      </c>
      <c r="N95" s="1"/>
      <c r="O95" s="1"/>
    </row>
    <row r="96" spans="1:15" ht="12.75" customHeight="1">
      <c r="A96" s="227">
        <v>87</v>
      </c>
      <c r="B96" s="269" t="s">
        <v>118</v>
      </c>
      <c r="C96" s="259">
        <v>2548.15</v>
      </c>
      <c r="D96" s="260">
        <v>2552.4833333333331</v>
      </c>
      <c r="E96" s="260">
        <v>2529.4666666666662</v>
      </c>
      <c r="F96" s="260">
        <v>2510.7833333333333</v>
      </c>
      <c r="G96" s="260">
        <v>2487.7666666666664</v>
      </c>
      <c r="H96" s="260">
        <v>2571.1666666666661</v>
      </c>
      <c r="I96" s="260">
        <v>2594.1833333333334</v>
      </c>
      <c r="J96" s="260">
        <v>2612.8666666666659</v>
      </c>
      <c r="K96" s="259">
        <v>2575.5</v>
      </c>
      <c r="L96" s="259">
        <v>2533.8000000000002</v>
      </c>
      <c r="M96" s="259">
        <v>4.0706800000000003</v>
      </c>
      <c r="N96" s="1"/>
      <c r="O96" s="1"/>
    </row>
    <row r="97" spans="1:15" ht="12.75" customHeight="1">
      <c r="A97" s="227">
        <v>88</v>
      </c>
      <c r="B97" s="269" t="s">
        <v>120</v>
      </c>
      <c r="C97" s="259">
        <v>396.05</v>
      </c>
      <c r="D97" s="260">
        <v>400.8</v>
      </c>
      <c r="E97" s="260">
        <v>389.15000000000003</v>
      </c>
      <c r="F97" s="260">
        <v>382.25</v>
      </c>
      <c r="G97" s="260">
        <v>370.6</v>
      </c>
      <c r="H97" s="260">
        <v>407.70000000000005</v>
      </c>
      <c r="I97" s="260">
        <v>419.35</v>
      </c>
      <c r="J97" s="260">
        <v>426.25000000000006</v>
      </c>
      <c r="K97" s="259">
        <v>412.45</v>
      </c>
      <c r="L97" s="259">
        <v>393.9</v>
      </c>
      <c r="M97" s="259">
        <v>70.546539999999993</v>
      </c>
      <c r="N97" s="1"/>
      <c r="O97" s="1"/>
    </row>
    <row r="98" spans="1:15" ht="12.75" customHeight="1">
      <c r="A98" s="227">
        <v>89</v>
      </c>
      <c r="B98" s="269" t="s">
        <v>260</v>
      </c>
      <c r="C98" s="259">
        <v>2368.8000000000002</v>
      </c>
      <c r="D98" s="260">
        <v>2393.2666666666669</v>
      </c>
      <c r="E98" s="260">
        <v>2335.5333333333338</v>
      </c>
      <c r="F98" s="260">
        <v>2302.2666666666669</v>
      </c>
      <c r="G98" s="260">
        <v>2244.5333333333338</v>
      </c>
      <c r="H98" s="260">
        <v>2426.5333333333338</v>
      </c>
      <c r="I98" s="260">
        <v>2484.2666666666664</v>
      </c>
      <c r="J98" s="260">
        <v>2517.5333333333338</v>
      </c>
      <c r="K98" s="259">
        <v>2451</v>
      </c>
      <c r="L98" s="259">
        <v>2360</v>
      </c>
      <c r="M98" s="259">
        <v>6.0569100000000002</v>
      </c>
      <c r="N98" s="1"/>
      <c r="O98" s="1"/>
    </row>
    <row r="99" spans="1:15" ht="12.75" customHeight="1">
      <c r="A99" s="227">
        <v>90</v>
      </c>
      <c r="B99" s="269" t="s">
        <v>121</v>
      </c>
      <c r="C99" s="259">
        <v>210.2</v>
      </c>
      <c r="D99" s="260">
        <v>212.03333333333333</v>
      </c>
      <c r="E99" s="260">
        <v>208.16666666666666</v>
      </c>
      <c r="F99" s="260">
        <v>206.13333333333333</v>
      </c>
      <c r="G99" s="260">
        <v>202.26666666666665</v>
      </c>
      <c r="H99" s="260">
        <v>214.06666666666666</v>
      </c>
      <c r="I99" s="260">
        <v>217.93333333333334</v>
      </c>
      <c r="J99" s="260">
        <v>219.96666666666667</v>
      </c>
      <c r="K99" s="259">
        <v>215.9</v>
      </c>
      <c r="L99" s="259">
        <v>210</v>
      </c>
      <c r="M99" s="259">
        <v>36.969499999999996</v>
      </c>
      <c r="N99" s="1"/>
      <c r="O99" s="1"/>
    </row>
    <row r="100" spans="1:15" ht="12.75" customHeight="1">
      <c r="A100" s="227">
        <v>91</v>
      </c>
      <c r="B100" s="269" t="s">
        <v>122</v>
      </c>
      <c r="C100" s="259">
        <v>2550.65</v>
      </c>
      <c r="D100" s="260">
        <v>2568.7333333333336</v>
      </c>
      <c r="E100" s="260">
        <v>2526.916666666667</v>
      </c>
      <c r="F100" s="260">
        <v>2503.1833333333334</v>
      </c>
      <c r="G100" s="260">
        <v>2461.3666666666668</v>
      </c>
      <c r="H100" s="260">
        <v>2592.4666666666672</v>
      </c>
      <c r="I100" s="260">
        <v>2634.2833333333338</v>
      </c>
      <c r="J100" s="260">
        <v>2658.0166666666673</v>
      </c>
      <c r="K100" s="259">
        <v>2610.5500000000002</v>
      </c>
      <c r="L100" s="259">
        <v>2545</v>
      </c>
      <c r="M100" s="259">
        <v>11.297829999999999</v>
      </c>
      <c r="N100" s="1"/>
      <c r="O100" s="1"/>
    </row>
    <row r="101" spans="1:15" ht="12.75" customHeight="1">
      <c r="A101" s="227">
        <v>92</v>
      </c>
      <c r="B101" s="269" t="s">
        <v>261</v>
      </c>
      <c r="C101" s="259">
        <v>286.89999999999998</v>
      </c>
      <c r="D101" s="260">
        <v>286.58333333333331</v>
      </c>
      <c r="E101" s="260">
        <v>282.56666666666661</v>
      </c>
      <c r="F101" s="260">
        <v>278.23333333333329</v>
      </c>
      <c r="G101" s="260">
        <v>274.21666666666658</v>
      </c>
      <c r="H101" s="260">
        <v>290.91666666666663</v>
      </c>
      <c r="I101" s="260">
        <v>294.93333333333339</v>
      </c>
      <c r="J101" s="260">
        <v>299.26666666666665</v>
      </c>
      <c r="K101" s="259">
        <v>290.60000000000002</v>
      </c>
      <c r="L101" s="259">
        <v>282.25</v>
      </c>
      <c r="M101" s="259">
        <v>6.3902200000000002</v>
      </c>
      <c r="N101" s="1"/>
      <c r="O101" s="1"/>
    </row>
    <row r="102" spans="1:15" ht="12.75" customHeight="1">
      <c r="A102" s="227">
        <v>93</v>
      </c>
      <c r="B102" s="269" t="s">
        <v>380</v>
      </c>
      <c r="C102" s="259">
        <v>38890.199999999997</v>
      </c>
      <c r="D102" s="260">
        <v>38976.400000000001</v>
      </c>
      <c r="E102" s="260">
        <v>38503.800000000003</v>
      </c>
      <c r="F102" s="260">
        <v>38117.4</v>
      </c>
      <c r="G102" s="260">
        <v>37644.800000000003</v>
      </c>
      <c r="H102" s="260">
        <v>39362.800000000003</v>
      </c>
      <c r="I102" s="260">
        <v>39835.399999999994</v>
      </c>
      <c r="J102" s="260">
        <v>40221.800000000003</v>
      </c>
      <c r="K102" s="259">
        <v>39449</v>
      </c>
      <c r="L102" s="259">
        <v>38590</v>
      </c>
      <c r="M102" s="259">
        <v>6.6449999999999995E-2</v>
      </c>
      <c r="N102" s="1"/>
      <c r="O102" s="1"/>
    </row>
    <row r="103" spans="1:15" ht="12.75" customHeight="1">
      <c r="A103" s="227">
        <v>94</v>
      </c>
      <c r="B103" s="269" t="s">
        <v>114</v>
      </c>
      <c r="C103" s="259">
        <v>2271.25</v>
      </c>
      <c r="D103" s="260">
        <v>2281.2833333333333</v>
      </c>
      <c r="E103" s="260">
        <v>2257.4666666666667</v>
      </c>
      <c r="F103" s="260">
        <v>2243.6833333333334</v>
      </c>
      <c r="G103" s="260">
        <v>2219.8666666666668</v>
      </c>
      <c r="H103" s="260">
        <v>2295.0666666666666</v>
      </c>
      <c r="I103" s="260">
        <v>2318.8833333333332</v>
      </c>
      <c r="J103" s="260">
        <v>2332.6666666666665</v>
      </c>
      <c r="K103" s="259">
        <v>2305.1</v>
      </c>
      <c r="L103" s="259">
        <v>2267.5</v>
      </c>
      <c r="M103" s="259">
        <v>27.037369999999999</v>
      </c>
      <c r="N103" s="1"/>
      <c r="O103" s="1"/>
    </row>
    <row r="104" spans="1:15" ht="12.75" customHeight="1">
      <c r="A104" s="227">
        <v>95</v>
      </c>
      <c r="B104" s="269" t="s">
        <v>124</v>
      </c>
      <c r="C104" s="259">
        <v>870.6</v>
      </c>
      <c r="D104" s="260">
        <v>873.1</v>
      </c>
      <c r="E104" s="260">
        <v>862.95</v>
      </c>
      <c r="F104" s="260">
        <v>855.30000000000007</v>
      </c>
      <c r="G104" s="260">
        <v>845.15000000000009</v>
      </c>
      <c r="H104" s="260">
        <v>880.75</v>
      </c>
      <c r="I104" s="260">
        <v>890.89999999999986</v>
      </c>
      <c r="J104" s="260">
        <v>898.55</v>
      </c>
      <c r="K104" s="259">
        <v>883.25</v>
      </c>
      <c r="L104" s="259">
        <v>865.45</v>
      </c>
      <c r="M104" s="259">
        <v>111.30051</v>
      </c>
      <c r="N104" s="1"/>
      <c r="O104" s="1"/>
    </row>
    <row r="105" spans="1:15" ht="12.75" customHeight="1">
      <c r="A105" s="227">
        <v>96</v>
      </c>
      <c r="B105" s="269" t="s">
        <v>125</v>
      </c>
      <c r="C105" s="259">
        <v>1135.05</v>
      </c>
      <c r="D105" s="260">
        <v>1138.05</v>
      </c>
      <c r="E105" s="260">
        <v>1123.9499999999998</v>
      </c>
      <c r="F105" s="260">
        <v>1112.8499999999999</v>
      </c>
      <c r="G105" s="260">
        <v>1098.7499999999998</v>
      </c>
      <c r="H105" s="260">
        <v>1149.1499999999999</v>
      </c>
      <c r="I105" s="260">
        <v>1163.2499999999998</v>
      </c>
      <c r="J105" s="260">
        <v>1174.3499999999999</v>
      </c>
      <c r="K105" s="259">
        <v>1152.1500000000001</v>
      </c>
      <c r="L105" s="259">
        <v>1126.95</v>
      </c>
      <c r="M105" s="259">
        <v>8.3609899999999993</v>
      </c>
      <c r="N105" s="1"/>
      <c r="O105" s="1"/>
    </row>
    <row r="106" spans="1:15" ht="12.75" customHeight="1">
      <c r="A106" s="227">
        <v>97</v>
      </c>
      <c r="B106" s="269" t="s">
        <v>126</v>
      </c>
      <c r="C106" s="259">
        <v>508.8</v>
      </c>
      <c r="D106" s="260">
        <v>512.13333333333333</v>
      </c>
      <c r="E106" s="260">
        <v>504.56666666666661</v>
      </c>
      <c r="F106" s="260">
        <v>500.33333333333326</v>
      </c>
      <c r="G106" s="260">
        <v>492.76666666666654</v>
      </c>
      <c r="H106" s="260">
        <v>516.36666666666667</v>
      </c>
      <c r="I106" s="260">
        <v>523.93333333333351</v>
      </c>
      <c r="J106" s="260">
        <v>528.16666666666674</v>
      </c>
      <c r="K106" s="259">
        <v>519.70000000000005</v>
      </c>
      <c r="L106" s="259">
        <v>507.9</v>
      </c>
      <c r="M106" s="259">
        <v>5.8516500000000002</v>
      </c>
      <c r="N106" s="1"/>
      <c r="O106" s="1"/>
    </row>
    <row r="107" spans="1:15" ht="12.75" customHeight="1">
      <c r="A107" s="227">
        <v>98</v>
      </c>
      <c r="B107" s="269" t="s">
        <v>262</v>
      </c>
      <c r="C107" s="259">
        <v>502.95</v>
      </c>
      <c r="D107" s="260">
        <v>505.15000000000003</v>
      </c>
      <c r="E107" s="260">
        <v>498.35000000000008</v>
      </c>
      <c r="F107" s="260">
        <v>493.75000000000006</v>
      </c>
      <c r="G107" s="260">
        <v>486.9500000000001</v>
      </c>
      <c r="H107" s="260">
        <v>509.75000000000006</v>
      </c>
      <c r="I107" s="260">
        <v>516.54999999999995</v>
      </c>
      <c r="J107" s="260">
        <v>521.15000000000009</v>
      </c>
      <c r="K107" s="259">
        <v>511.95</v>
      </c>
      <c r="L107" s="259">
        <v>500.55</v>
      </c>
      <c r="M107" s="259">
        <v>0.93042000000000002</v>
      </c>
      <c r="N107" s="1"/>
      <c r="O107" s="1"/>
    </row>
    <row r="108" spans="1:15" ht="12.75" customHeight="1">
      <c r="A108" s="227">
        <v>99</v>
      </c>
      <c r="B108" s="269" t="s">
        <v>383</v>
      </c>
      <c r="C108" s="259">
        <v>44.6</v>
      </c>
      <c r="D108" s="260">
        <v>45.050000000000004</v>
      </c>
      <c r="E108" s="260">
        <v>43.900000000000006</v>
      </c>
      <c r="F108" s="260">
        <v>43.2</v>
      </c>
      <c r="G108" s="260">
        <v>42.050000000000004</v>
      </c>
      <c r="H108" s="260">
        <v>45.750000000000007</v>
      </c>
      <c r="I108" s="260">
        <v>46.9</v>
      </c>
      <c r="J108" s="260">
        <v>47.600000000000009</v>
      </c>
      <c r="K108" s="259">
        <v>46.2</v>
      </c>
      <c r="L108" s="259">
        <v>44.35</v>
      </c>
      <c r="M108" s="259">
        <v>108.07306</v>
      </c>
      <c r="N108" s="1"/>
      <c r="O108" s="1"/>
    </row>
    <row r="109" spans="1:15" ht="12.75" customHeight="1">
      <c r="A109" s="227">
        <v>100</v>
      </c>
      <c r="B109" s="269" t="s">
        <v>128</v>
      </c>
      <c r="C109" s="259">
        <v>53.1</v>
      </c>
      <c r="D109" s="260">
        <v>53.5</v>
      </c>
      <c r="E109" s="260">
        <v>52.5</v>
      </c>
      <c r="F109" s="260">
        <v>51.9</v>
      </c>
      <c r="G109" s="260">
        <v>50.9</v>
      </c>
      <c r="H109" s="260">
        <v>54.1</v>
      </c>
      <c r="I109" s="260">
        <v>55.1</v>
      </c>
      <c r="J109" s="260">
        <v>55.7</v>
      </c>
      <c r="K109" s="259">
        <v>54.5</v>
      </c>
      <c r="L109" s="259">
        <v>52.9</v>
      </c>
      <c r="M109" s="259">
        <v>378.79775999999998</v>
      </c>
      <c r="N109" s="1"/>
      <c r="O109" s="1"/>
    </row>
    <row r="110" spans="1:15" ht="12.75" customHeight="1">
      <c r="A110" s="227">
        <v>101</v>
      </c>
      <c r="B110" s="269" t="s">
        <v>137</v>
      </c>
      <c r="C110" s="259">
        <v>326.3</v>
      </c>
      <c r="D110" s="260">
        <v>327.28333333333336</v>
      </c>
      <c r="E110" s="260">
        <v>324.11666666666673</v>
      </c>
      <c r="F110" s="260">
        <v>321.93333333333339</v>
      </c>
      <c r="G110" s="260">
        <v>318.76666666666677</v>
      </c>
      <c r="H110" s="260">
        <v>329.4666666666667</v>
      </c>
      <c r="I110" s="260">
        <v>332.63333333333333</v>
      </c>
      <c r="J110" s="260">
        <v>334.81666666666666</v>
      </c>
      <c r="K110" s="259">
        <v>330.45</v>
      </c>
      <c r="L110" s="259">
        <v>325.10000000000002</v>
      </c>
      <c r="M110" s="259">
        <v>106.09956</v>
      </c>
      <c r="N110" s="1"/>
      <c r="O110" s="1"/>
    </row>
    <row r="111" spans="1:15" ht="12.75" customHeight="1">
      <c r="A111" s="227">
        <v>102</v>
      </c>
      <c r="B111" s="269" t="s">
        <v>263</v>
      </c>
      <c r="C111" s="259">
        <v>4391.95</v>
      </c>
      <c r="D111" s="260">
        <v>4426.083333333333</v>
      </c>
      <c r="E111" s="260">
        <v>4321.9166666666661</v>
      </c>
      <c r="F111" s="260">
        <v>4251.8833333333332</v>
      </c>
      <c r="G111" s="260">
        <v>4147.7166666666662</v>
      </c>
      <c r="H111" s="260">
        <v>4496.1166666666659</v>
      </c>
      <c r="I111" s="260">
        <v>4600.2833333333319</v>
      </c>
      <c r="J111" s="260">
        <v>4670.3166666666657</v>
      </c>
      <c r="K111" s="259">
        <v>4530.25</v>
      </c>
      <c r="L111" s="259">
        <v>4356.05</v>
      </c>
      <c r="M111" s="259">
        <v>0.78205999999999998</v>
      </c>
      <c r="N111" s="1"/>
      <c r="O111" s="1"/>
    </row>
    <row r="112" spans="1:15" ht="12.75" customHeight="1">
      <c r="A112" s="227">
        <v>103</v>
      </c>
      <c r="B112" s="269" t="s">
        <v>393</v>
      </c>
      <c r="C112" s="259">
        <v>191.85</v>
      </c>
      <c r="D112" s="260">
        <v>193.73333333333335</v>
      </c>
      <c r="E112" s="260">
        <v>188.1166666666667</v>
      </c>
      <c r="F112" s="260">
        <v>184.38333333333335</v>
      </c>
      <c r="G112" s="260">
        <v>178.76666666666671</v>
      </c>
      <c r="H112" s="260">
        <v>197.4666666666667</v>
      </c>
      <c r="I112" s="260">
        <v>203.08333333333337</v>
      </c>
      <c r="J112" s="260">
        <v>206.81666666666669</v>
      </c>
      <c r="K112" s="259">
        <v>199.35</v>
      </c>
      <c r="L112" s="259">
        <v>190</v>
      </c>
      <c r="M112" s="259">
        <v>6.3348800000000001</v>
      </c>
      <c r="N112" s="1"/>
      <c r="O112" s="1"/>
    </row>
    <row r="113" spans="1:15" ht="12.75" customHeight="1">
      <c r="A113" s="227">
        <v>104</v>
      </c>
      <c r="B113" s="269" t="s">
        <v>394</v>
      </c>
      <c r="C113" s="259">
        <v>141</v>
      </c>
      <c r="D113" s="260">
        <v>141.83333333333334</v>
      </c>
      <c r="E113" s="260">
        <v>139.26666666666668</v>
      </c>
      <c r="F113" s="260">
        <v>137.53333333333333</v>
      </c>
      <c r="G113" s="260">
        <v>134.96666666666667</v>
      </c>
      <c r="H113" s="260">
        <v>143.56666666666669</v>
      </c>
      <c r="I113" s="260">
        <v>146.13333333333335</v>
      </c>
      <c r="J113" s="260">
        <v>147.8666666666667</v>
      </c>
      <c r="K113" s="259">
        <v>144.4</v>
      </c>
      <c r="L113" s="259">
        <v>140.1</v>
      </c>
      <c r="M113" s="259">
        <v>39.147329999999997</v>
      </c>
      <c r="N113" s="1"/>
      <c r="O113" s="1"/>
    </row>
    <row r="114" spans="1:15" ht="12.75" customHeight="1">
      <c r="A114" s="227">
        <v>105</v>
      </c>
      <c r="B114" s="269" t="s">
        <v>130</v>
      </c>
      <c r="C114" s="259">
        <v>330.35</v>
      </c>
      <c r="D114" s="260">
        <v>333.16666666666669</v>
      </c>
      <c r="E114" s="260">
        <v>325.88333333333338</v>
      </c>
      <c r="F114" s="260">
        <v>321.41666666666669</v>
      </c>
      <c r="G114" s="260">
        <v>314.13333333333338</v>
      </c>
      <c r="H114" s="260">
        <v>337.63333333333338</v>
      </c>
      <c r="I114" s="260">
        <v>344.91666666666669</v>
      </c>
      <c r="J114" s="260">
        <v>349.38333333333338</v>
      </c>
      <c r="K114" s="259">
        <v>340.45</v>
      </c>
      <c r="L114" s="259">
        <v>328.7</v>
      </c>
      <c r="M114" s="259">
        <v>48.801299999999998</v>
      </c>
      <c r="N114" s="1"/>
      <c r="O114" s="1"/>
    </row>
    <row r="115" spans="1:15" ht="12.75" customHeight="1">
      <c r="A115" s="227">
        <v>106</v>
      </c>
      <c r="B115" s="269" t="s">
        <v>135</v>
      </c>
      <c r="C115" s="259">
        <v>65.95</v>
      </c>
      <c r="D115" s="260">
        <v>66.483333333333334</v>
      </c>
      <c r="E115" s="260">
        <v>65.266666666666666</v>
      </c>
      <c r="F115" s="260">
        <v>64.583333333333329</v>
      </c>
      <c r="G115" s="260">
        <v>63.36666666666666</v>
      </c>
      <c r="H115" s="260">
        <v>67.166666666666671</v>
      </c>
      <c r="I115" s="260">
        <v>68.38333333333334</v>
      </c>
      <c r="J115" s="260">
        <v>69.066666666666677</v>
      </c>
      <c r="K115" s="259">
        <v>67.7</v>
      </c>
      <c r="L115" s="259">
        <v>65.8</v>
      </c>
      <c r="M115" s="259">
        <v>149.05741</v>
      </c>
      <c r="N115" s="1"/>
      <c r="O115" s="1"/>
    </row>
    <row r="116" spans="1:15" ht="12.75" customHeight="1">
      <c r="A116" s="227">
        <v>107</v>
      </c>
      <c r="B116" s="269" t="s">
        <v>136</v>
      </c>
      <c r="C116" s="259">
        <v>725.6</v>
      </c>
      <c r="D116" s="260">
        <v>731.1</v>
      </c>
      <c r="E116" s="260">
        <v>715.6</v>
      </c>
      <c r="F116" s="260">
        <v>705.6</v>
      </c>
      <c r="G116" s="260">
        <v>690.1</v>
      </c>
      <c r="H116" s="260">
        <v>741.1</v>
      </c>
      <c r="I116" s="260">
        <v>756.6</v>
      </c>
      <c r="J116" s="260">
        <v>766.6</v>
      </c>
      <c r="K116" s="259">
        <v>746.6</v>
      </c>
      <c r="L116" s="259">
        <v>721.1</v>
      </c>
      <c r="M116" s="259">
        <v>37.476509999999998</v>
      </c>
      <c r="N116" s="1"/>
      <c r="O116" s="1"/>
    </row>
    <row r="117" spans="1:15" ht="12.75" customHeight="1">
      <c r="A117" s="227">
        <v>108</v>
      </c>
      <c r="B117" s="269" t="s">
        <v>129</v>
      </c>
      <c r="C117" s="259">
        <v>367.35</v>
      </c>
      <c r="D117" s="260">
        <v>370.7166666666667</v>
      </c>
      <c r="E117" s="260">
        <v>362.63333333333338</v>
      </c>
      <c r="F117" s="260">
        <v>357.91666666666669</v>
      </c>
      <c r="G117" s="260">
        <v>349.83333333333337</v>
      </c>
      <c r="H117" s="260">
        <v>375.43333333333339</v>
      </c>
      <c r="I117" s="260">
        <v>383.51666666666665</v>
      </c>
      <c r="J117" s="260">
        <v>388.23333333333341</v>
      </c>
      <c r="K117" s="259">
        <v>378.8</v>
      </c>
      <c r="L117" s="259">
        <v>366</v>
      </c>
      <c r="M117" s="259">
        <v>15.5692</v>
      </c>
      <c r="N117" s="1"/>
      <c r="O117" s="1"/>
    </row>
    <row r="118" spans="1:15" ht="12.75" customHeight="1">
      <c r="A118" s="227">
        <v>109</v>
      </c>
      <c r="B118" s="269" t="s">
        <v>133</v>
      </c>
      <c r="C118" s="259">
        <v>190.4</v>
      </c>
      <c r="D118" s="260">
        <v>192.68333333333331</v>
      </c>
      <c r="E118" s="260">
        <v>187.26666666666662</v>
      </c>
      <c r="F118" s="260">
        <v>184.13333333333333</v>
      </c>
      <c r="G118" s="260">
        <v>178.71666666666664</v>
      </c>
      <c r="H118" s="260">
        <v>195.81666666666661</v>
      </c>
      <c r="I118" s="260">
        <v>201.23333333333329</v>
      </c>
      <c r="J118" s="260">
        <v>204.36666666666659</v>
      </c>
      <c r="K118" s="259">
        <v>198.1</v>
      </c>
      <c r="L118" s="259">
        <v>189.55</v>
      </c>
      <c r="M118" s="259">
        <v>18.271380000000001</v>
      </c>
      <c r="N118" s="1"/>
      <c r="O118" s="1"/>
    </row>
    <row r="119" spans="1:15" ht="12.75" customHeight="1">
      <c r="A119" s="227">
        <v>110</v>
      </c>
      <c r="B119" s="269" t="s">
        <v>132</v>
      </c>
      <c r="C119" s="259">
        <v>1164.5999999999999</v>
      </c>
      <c r="D119" s="260">
        <v>1180.8500000000001</v>
      </c>
      <c r="E119" s="260">
        <v>1145.7500000000002</v>
      </c>
      <c r="F119" s="260">
        <v>1126.9000000000001</v>
      </c>
      <c r="G119" s="260">
        <v>1091.8000000000002</v>
      </c>
      <c r="H119" s="260">
        <v>1199.7000000000003</v>
      </c>
      <c r="I119" s="260">
        <v>1234.8000000000002</v>
      </c>
      <c r="J119" s="260">
        <v>1253.6500000000003</v>
      </c>
      <c r="K119" s="259">
        <v>1215.95</v>
      </c>
      <c r="L119" s="259">
        <v>1162</v>
      </c>
      <c r="M119" s="259">
        <v>216.64338000000001</v>
      </c>
      <c r="N119" s="1"/>
      <c r="O119" s="1"/>
    </row>
    <row r="120" spans="1:15" ht="12.75" customHeight="1">
      <c r="A120" s="227">
        <v>111</v>
      </c>
      <c r="B120" s="269" t="s">
        <v>164</v>
      </c>
      <c r="C120" s="259">
        <v>3763.7</v>
      </c>
      <c r="D120" s="260">
        <v>3796.4</v>
      </c>
      <c r="E120" s="260">
        <v>3708.3</v>
      </c>
      <c r="F120" s="260">
        <v>3652.9</v>
      </c>
      <c r="G120" s="260">
        <v>3564.8</v>
      </c>
      <c r="H120" s="260">
        <v>3851.8</v>
      </c>
      <c r="I120" s="260">
        <v>3939.8999999999996</v>
      </c>
      <c r="J120" s="260">
        <v>3995.3</v>
      </c>
      <c r="K120" s="259">
        <v>3884.5</v>
      </c>
      <c r="L120" s="259">
        <v>3741</v>
      </c>
      <c r="M120" s="259">
        <v>3.1047899999999999</v>
      </c>
      <c r="N120" s="1"/>
      <c r="O120" s="1"/>
    </row>
    <row r="121" spans="1:15" ht="12.75" customHeight="1">
      <c r="A121" s="227">
        <v>112</v>
      </c>
      <c r="B121" s="269" t="s">
        <v>134</v>
      </c>
      <c r="C121" s="259">
        <v>1423.8</v>
      </c>
      <c r="D121" s="260">
        <v>1441.1833333333332</v>
      </c>
      <c r="E121" s="260">
        <v>1402.7166666666662</v>
      </c>
      <c r="F121" s="260">
        <v>1381.633333333333</v>
      </c>
      <c r="G121" s="260">
        <v>1343.1666666666661</v>
      </c>
      <c r="H121" s="260">
        <v>1462.2666666666664</v>
      </c>
      <c r="I121" s="260">
        <v>1500.7333333333331</v>
      </c>
      <c r="J121" s="260">
        <v>1521.8166666666666</v>
      </c>
      <c r="K121" s="259">
        <v>1479.65</v>
      </c>
      <c r="L121" s="259">
        <v>1420.1</v>
      </c>
      <c r="M121" s="259">
        <v>128.24773999999999</v>
      </c>
      <c r="N121" s="1"/>
      <c r="O121" s="1"/>
    </row>
    <row r="122" spans="1:15" ht="12.75" customHeight="1">
      <c r="A122" s="227">
        <v>113</v>
      </c>
      <c r="B122" s="269" t="s">
        <v>131</v>
      </c>
      <c r="C122" s="259">
        <v>1769.95</v>
      </c>
      <c r="D122" s="260">
        <v>1775.4166666666667</v>
      </c>
      <c r="E122" s="260">
        <v>1754.5833333333335</v>
      </c>
      <c r="F122" s="260">
        <v>1739.2166666666667</v>
      </c>
      <c r="G122" s="260">
        <v>1718.3833333333334</v>
      </c>
      <c r="H122" s="260">
        <v>1790.7833333333335</v>
      </c>
      <c r="I122" s="260">
        <v>1811.616666666667</v>
      </c>
      <c r="J122" s="260">
        <v>1826.9833333333336</v>
      </c>
      <c r="K122" s="259">
        <v>1796.25</v>
      </c>
      <c r="L122" s="259">
        <v>1760.05</v>
      </c>
      <c r="M122" s="259">
        <v>6.2947199999999999</v>
      </c>
      <c r="N122" s="1"/>
      <c r="O122" s="1"/>
    </row>
    <row r="123" spans="1:15" ht="12.75" customHeight="1">
      <c r="A123" s="227">
        <v>114</v>
      </c>
      <c r="B123" s="269" t="s">
        <v>264</v>
      </c>
      <c r="C123" s="259">
        <v>897.55</v>
      </c>
      <c r="D123" s="260">
        <v>901.73333333333323</v>
      </c>
      <c r="E123" s="260">
        <v>886.81666666666649</v>
      </c>
      <c r="F123" s="260">
        <v>876.08333333333326</v>
      </c>
      <c r="G123" s="260">
        <v>861.16666666666652</v>
      </c>
      <c r="H123" s="260">
        <v>912.46666666666647</v>
      </c>
      <c r="I123" s="260">
        <v>927.38333333333321</v>
      </c>
      <c r="J123" s="260">
        <v>938.11666666666645</v>
      </c>
      <c r="K123" s="259">
        <v>916.65</v>
      </c>
      <c r="L123" s="259">
        <v>891</v>
      </c>
      <c r="M123" s="259">
        <v>1.5769299999999999</v>
      </c>
      <c r="N123" s="1"/>
      <c r="O123" s="1"/>
    </row>
    <row r="124" spans="1:15" ht="12.75" customHeight="1">
      <c r="A124" s="227">
        <v>115</v>
      </c>
      <c r="B124" s="269" t="s">
        <v>265</v>
      </c>
      <c r="C124" s="259">
        <v>326.85000000000002</v>
      </c>
      <c r="D124" s="260">
        <v>333.48333333333335</v>
      </c>
      <c r="E124" s="260">
        <v>315.4666666666667</v>
      </c>
      <c r="F124" s="260">
        <v>304.08333333333337</v>
      </c>
      <c r="G124" s="260">
        <v>286.06666666666672</v>
      </c>
      <c r="H124" s="260">
        <v>344.86666666666667</v>
      </c>
      <c r="I124" s="260">
        <v>362.88333333333333</v>
      </c>
      <c r="J124" s="260">
        <v>374.26666666666665</v>
      </c>
      <c r="K124" s="259">
        <v>351.5</v>
      </c>
      <c r="L124" s="259">
        <v>322.10000000000002</v>
      </c>
      <c r="M124" s="259">
        <v>19.648489999999999</v>
      </c>
      <c r="N124" s="1"/>
      <c r="O124" s="1"/>
    </row>
    <row r="125" spans="1:15" ht="12.75" customHeight="1">
      <c r="A125" s="227">
        <v>116</v>
      </c>
      <c r="B125" s="269" t="s">
        <v>139</v>
      </c>
      <c r="C125" s="259">
        <v>642.75</v>
      </c>
      <c r="D125" s="260">
        <v>650.69999999999993</v>
      </c>
      <c r="E125" s="260">
        <v>632.04999999999984</v>
      </c>
      <c r="F125" s="260">
        <v>621.34999999999991</v>
      </c>
      <c r="G125" s="260">
        <v>602.69999999999982</v>
      </c>
      <c r="H125" s="260">
        <v>661.39999999999986</v>
      </c>
      <c r="I125" s="260">
        <v>680.05</v>
      </c>
      <c r="J125" s="260">
        <v>690.74999999999989</v>
      </c>
      <c r="K125" s="259">
        <v>669.35</v>
      </c>
      <c r="L125" s="259">
        <v>640</v>
      </c>
      <c r="M125" s="259">
        <v>16.440470000000001</v>
      </c>
      <c r="N125" s="1"/>
      <c r="O125" s="1"/>
    </row>
    <row r="126" spans="1:15" ht="12.75" customHeight="1">
      <c r="A126" s="227">
        <v>117</v>
      </c>
      <c r="B126" s="269" t="s">
        <v>138</v>
      </c>
      <c r="C126" s="259">
        <v>428.55</v>
      </c>
      <c r="D126" s="260">
        <v>434.51666666666671</v>
      </c>
      <c r="E126" s="260">
        <v>420.13333333333344</v>
      </c>
      <c r="F126" s="260">
        <v>411.71666666666675</v>
      </c>
      <c r="G126" s="260">
        <v>397.33333333333348</v>
      </c>
      <c r="H126" s="260">
        <v>442.93333333333339</v>
      </c>
      <c r="I126" s="260">
        <v>457.31666666666672</v>
      </c>
      <c r="J126" s="260">
        <v>465.73333333333335</v>
      </c>
      <c r="K126" s="259">
        <v>448.9</v>
      </c>
      <c r="L126" s="259">
        <v>426.1</v>
      </c>
      <c r="M126" s="259">
        <v>35.906100000000002</v>
      </c>
      <c r="N126" s="1"/>
      <c r="O126" s="1"/>
    </row>
    <row r="127" spans="1:15" ht="12.75" customHeight="1">
      <c r="A127" s="227">
        <v>118</v>
      </c>
      <c r="B127" s="269" t="s">
        <v>140</v>
      </c>
      <c r="C127" s="259">
        <v>600.20000000000005</v>
      </c>
      <c r="D127" s="260">
        <v>605.5</v>
      </c>
      <c r="E127" s="260">
        <v>591.79999999999995</v>
      </c>
      <c r="F127" s="260">
        <v>583.4</v>
      </c>
      <c r="G127" s="260">
        <v>569.69999999999993</v>
      </c>
      <c r="H127" s="260">
        <v>613.9</v>
      </c>
      <c r="I127" s="260">
        <v>627.6</v>
      </c>
      <c r="J127" s="260">
        <v>636</v>
      </c>
      <c r="K127" s="259">
        <v>619.20000000000005</v>
      </c>
      <c r="L127" s="259">
        <v>597.1</v>
      </c>
      <c r="M127" s="259">
        <v>36.512799999999999</v>
      </c>
      <c r="N127" s="1"/>
      <c r="O127" s="1"/>
    </row>
    <row r="128" spans="1:15" ht="12.75" customHeight="1">
      <c r="A128" s="227">
        <v>119</v>
      </c>
      <c r="B128" s="269" t="s">
        <v>141</v>
      </c>
      <c r="C128" s="259">
        <v>1787.9</v>
      </c>
      <c r="D128" s="260">
        <v>1793.6833333333334</v>
      </c>
      <c r="E128" s="260">
        <v>1777.5166666666669</v>
      </c>
      <c r="F128" s="260">
        <v>1767.1333333333334</v>
      </c>
      <c r="G128" s="260">
        <v>1750.9666666666669</v>
      </c>
      <c r="H128" s="260">
        <v>1804.0666666666668</v>
      </c>
      <c r="I128" s="260">
        <v>1820.2333333333333</v>
      </c>
      <c r="J128" s="260">
        <v>1830.6166666666668</v>
      </c>
      <c r="K128" s="259">
        <v>1809.85</v>
      </c>
      <c r="L128" s="259">
        <v>1783.3</v>
      </c>
      <c r="M128" s="259">
        <v>14.967180000000001</v>
      </c>
      <c r="N128" s="1"/>
      <c r="O128" s="1"/>
    </row>
    <row r="129" spans="1:15" ht="12.75" customHeight="1">
      <c r="A129" s="227">
        <v>120</v>
      </c>
      <c r="B129" s="269" t="s">
        <v>142</v>
      </c>
      <c r="C129" s="259">
        <v>75</v>
      </c>
      <c r="D129" s="260">
        <v>75.55</v>
      </c>
      <c r="E129" s="260">
        <v>74</v>
      </c>
      <c r="F129" s="260">
        <v>73</v>
      </c>
      <c r="G129" s="260">
        <v>71.45</v>
      </c>
      <c r="H129" s="260">
        <v>76.55</v>
      </c>
      <c r="I129" s="260">
        <v>78.09999999999998</v>
      </c>
      <c r="J129" s="260">
        <v>79.099999999999994</v>
      </c>
      <c r="K129" s="259">
        <v>77.099999999999994</v>
      </c>
      <c r="L129" s="259">
        <v>74.55</v>
      </c>
      <c r="M129" s="259">
        <v>35.055970000000002</v>
      </c>
      <c r="N129" s="1"/>
      <c r="O129" s="1"/>
    </row>
    <row r="130" spans="1:15" ht="12.75" customHeight="1">
      <c r="A130" s="227">
        <v>121</v>
      </c>
      <c r="B130" s="269" t="s">
        <v>147</v>
      </c>
      <c r="C130" s="259">
        <v>3555.65</v>
      </c>
      <c r="D130" s="260">
        <v>3583.1</v>
      </c>
      <c r="E130" s="260">
        <v>3504.5499999999997</v>
      </c>
      <c r="F130" s="260">
        <v>3453.45</v>
      </c>
      <c r="G130" s="260">
        <v>3374.8999999999996</v>
      </c>
      <c r="H130" s="260">
        <v>3634.2</v>
      </c>
      <c r="I130" s="260">
        <v>3712.75</v>
      </c>
      <c r="J130" s="260">
        <v>3763.85</v>
      </c>
      <c r="K130" s="259">
        <v>3661.65</v>
      </c>
      <c r="L130" s="259">
        <v>3532</v>
      </c>
      <c r="M130" s="259">
        <v>2.3573599999999999</v>
      </c>
      <c r="N130" s="1"/>
      <c r="O130" s="1"/>
    </row>
    <row r="131" spans="1:15" ht="12.75" customHeight="1">
      <c r="A131" s="227">
        <v>122</v>
      </c>
      <c r="B131" s="269" t="s">
        <v>144</v>
      </c>
      <c r="C131" s="259">
        <v>404.6</v>
      </c>
      <c r="D131" s="260">
        <v>408.63333333333338</v>
      </c>
      <c r="E131" s="260">
        <v>399.51666666666677</v>
      </c>
      <c r="F131" s="260">
        <v>394.43333333333339</v>
      </c>
      <c r="G131" s="260">
        <v>385.31666666666678</v>
      </c>
      <c r="H131" s="260">
        <v>413.71666666666675</v>
      </c>
      <c r="I131" s="260">
        <v>422.83333333333343</v>
      </c>
      <c r="J131" s="260">
        <v>427.91666666666674</v>
      </c>
      <c r="K131" s="259">
        <v>417.75</v>
      </c>
      <c r="L131" s="259">
        <v>403.55</v>
      </c>
      <c r="M131" s="259">
        <v>10.087009999999999</v>
      </c>
      <c r="N131" s="1"/>
      <c r="O131" s="1"/>
    </row>
    <row r="132" spans="1:15" ht="12.75" customHeight="1">
      <c r="A132" s="227">
        <v>123</v>
      </c>
      <c r="B132" s="269" t="s">
        <v>146</v>
      </c>
      <c r="C132" s="259">
        <v>4604.7</v>
      </c>
      <c r="D132" s="260">
        <v>4647.6499999999996</v>
      </c>
      <c r="E132" s="260">
        <v>4538.3999999999996</v>
      </c>
      <c r="F132" s="260">
        <v>4472.1000000000004</v>
      </c>
      <c r="G132" s="260">
        <v>4362.8500000000004</v>
      </c>
      <c r="H132" s="260">
        <v>4713.9499999999989</v>
      </c>
      <c r="I132" s="260">
        <v>4823.1999999999989</v>
      </c>
      <c r="J132" s="260">
        <v>4889.4999999999982</v>
      </c>
      <c r="K132" s="259">
        <v>4756.8999999999996</v>
      </c>
      <c r="L132" s="259">
        <v>4581.3500000000004</v>
      </c>
      <c r="M132" s="259">
        <v>3.3232599999999999</v>
      </c>
      <c r="N132" s="1"/>
      <c r="O132" s="1"/>
    </row>
    <row r="133" spans="1:15" ht="12.75" customHeight="1">
      <c r="A133" s="227">
        <v>124</v>
      </c>
      <c r="B133" s="269" t="s">
        <v>145</v>
      </c>
      <c r="C133" s="259">
        <v>1878.95</v>
      </c>
      <c r="D133" s="260">
        <v>1891.3333333333333</v>
      </c>
      <c r="E133" s="260">
        <v>1858.8666666666666</v>
      </c>
      <c r="F133" s="260">
        <v>1838.7833333333333</v>
      </c>
      <c r="G133" s="260">
        <v>1806.3166666666666</v>
      </c>
      <c r="H133" s="260">
        <v>1911.4166666666665</v>
      </c>
      <c r="I133" s="260">
        <v>1943.8833333333332</v>
      </c>
      <c r="J133" s="260">
        <v>1963.9666666666665</v>
      </c>
      <c r="K133" s="259">
        <v>1923.8</v>
      </c>
      <c r="L133" s="259">
        <v>1871.25</v>
      </c>
      <c r="M133" s="259">
        <v>10.47963</v>
      </c>
      <c r="N133" s="1"/>
      <c r="O133" s="1"/>
    </row>
    <row r="134" spans="1:15" ht="12.75" customHeight="1">
      <c r="A134" s="227">
        <v>125</v>
      </c>
      <c r="B134" s="269" t="s">
        <v>266</v>
      </c>
      <c r="C134" s="259">
        <v>512.15</v>
      </c>
      <c r="D134" s="260">
        <v>516.4666666666667</v>
      </c>
      <c r="E134" s="260">
        <v>506.18333333333339</v>
      </c>
      <c r="F134" s="260">
        <v>500.2166666666667</v>
      </c>
      <c r="G134" s="260">
        <v>489.93333333333339</v>
      </c>
      <c r="H134" s="260">
        <v>522.43333333333339</v>
      </c>
      <c r="I134" s="260">
        <v>532.7166666666667</v>
      </c>
      <c r="J134" s="260">
        <v>538.68333333333339</v>
      </c>
      <c r="K134" s="259">
        <v>526.75</v>
      </c>
      <c r="L134" s="259">
        <v>510.5</v>
      </c>
      <c r="M134" s="259">
        <v>9.8255099999999995</v>
      </c>
      <c r="N134" s="1"/>
      <c r="O134" s="1"/>
    </row>
    <row r="135" spans="1:15" ht="12.75" customHeight="1">
      <c r="A135" s="227">
        <v>126</v>
      </c>
      <c r="B135" s="269" t="s">
        <v>148</v>
      </c>
      <c r="C135" s="259">
        <v>680.95</v>
      </c>
      <c r="D135" s="260">
        <v>690.18333333333339</v>
      </c>
      <c r="E135" s="260">
        <v>670.36666666666679</v>
      </c>
      <c r="F135" s="260">
        <v>659.78333333333342</v>
      </c>
      <c r="G135" s="260">
        <v>639.96666666666681</v>
      </c>
      <c r="H135" s="260">
        <v>700.76666666666677</v>
      </c>
      <c r="I135" s="260">
        <v>720.58333333333337</v>
      </c>
      <c r="J135" s="260">
        <v>731.16666666666674</v>
      </c>
      <c r="K135" s="259">
        <v>710</v>
      </c>
      <c r="L135" s="259">
        <v>679.6</v>
      </c>
      <c r="M135" s="259">
        <v>16.874379999999999</v>
      </c>
      <c r="N135" s="1"/>
      <c r="O135" s="1"/>
    </row>
    <row r="136" spans="1:15" ht="12.75" customHeight="1">
      <c r="A136" s="227">
        <v>127</v>
      </c>
      <c r="B136" s="269" t="s">
        <v>160</v>
      </c>
      <c r="C136" s="259">
        <v>81081.05</v>
      </c>
      <c r="D136" s="260">
        <v>81633.083333333328</v>
      </c>
      <c r="E136" s="260">
        <v>80183.21666666666</v>
      </c>
      <c r="F136" s="260">
        <v>79285.383333333331</v>
      </c>
      <c r="G136" s="260">
        <v>77835.516666666663</v>
      </c>
      <c r="H136" s="260">
        <v>82530.916666666657</v>
      </c>
      <c r="I136" s="260">
        <v>83980.783333333326</v>
      </c>
      <c r="J136" s="260">
        <v>84878.616666666654</v>
      </c>
      <c r="K136" s="259">
        <v>83082.95</v>
      </c>
      <c r="L136" s="259">
        <v>80735.25</v>
      </c>
      <c r="M136" s="259">
        <v>0.10868999999999999</v>
      </c>
      <c r="N136" s="1"/>
      <c r="O136" s="1"/>
    </row>
    <row r="137" spans="1:15" ht="12.75" customHeight="1">
      <c r="A137" s="227">
        <v>128</v>
      </c>
      <c r="B137" s="269" t="s">
        <v>150</v>
      </c>
      <c r="C137" s="259">
        <v>199.65</v>
      </c>
      <c r="D137" s="260">
        <v>201.35000000000002</v>
      </c>
      <c r="E137" s="260">
        <v>196.90000000000003</v>
      </c>
      <c r="F137" s="260">
        <v>194.15</v>
      </c>
      <c r="G137" s="260">
        <v>189.70000000000002</v>
      </c>
      <c r="H137" s="260">
        <v>204.10000000000005</v>
      </c>
      <c r="I137" s="260">
        <v>208.55000000000004</v>
      </c>
      <c r="J137" s="260">
        <v>211.30000000000007</v>
      </c>
      <c r="K137" s="259">
        <v>205.8</v>
      </c>
      <c r="L137" s="259">
        <v>198.6</v>
      </c>
      <c r="M137" s="259">
        <v>29.72504</v>
      </c>
      <c r="N137" s="1"/>
      <c r="O137" s="1"/>
    </row>
    <row r="138" spans="1:15" ht="12.75" customHeight="1">
      <c r="A138" s="227">
        <v>129</v>
      </c>
      <c r="B138" s="269" t="s">
        <v>149</v>
      </c>
      <c r="C138" s="259">
        <v>1229.55</v>
      </c>
      <c r="D138" s="260">
        <v>1234.7666666666667</v>
      </c>
      <c r="E138" s="260">
        <v>1220.2833333333333</v>
      </c>
      <c r="F138" s="260">
        <v>1211.0166666666667</v>
      </c>
      <c r="G138" s="260">
        <v>1196.5333333333333</v>
      </c>
      <c r="H138" s="260">
        <v>1244.0333333333333</v>
      </c>
      <c r="I138" s="260">
        <v>1258.5166666666664</v>
      </c>
      <c r="J138" s="260">
        <v>1267.7833333333333</v>
      </c>
      <c r="K138" s="259">
        <v>1249.25</v>
      </c>
      <c r="L138" s="259">
        <v>1225.5</v>
      </c>
      <c r="M138" s="259">
        <v>15.69478</v>
      </c>
      <c r="N138" s="1"/>
      <c r="O138" s="1"/>
    </row>
    <row r="139" spans="1:15" ht="12.75" customHeight="1">
      <c r="A139" s="227">
        <v>130</v>
      </c>
      <c r="B139" s="269" t="s">
        <v>151</v>
      </c>
      <c r="C139" s="259">
        <v>99.2</v>
      </c>
      <c r="D139" s="260">
        <v>100.10000000000001</v>
      </c>
      <c r="E139" s="260">
        <v>98.000000000000014</v>
      </c>
      <c r="F139" s="260">
        <v>96.800000000000011</v>
      </c>
      <c r="G139" s="260">
        <v>94.700000000000017</v>
      </c>
      <c r="H139" s="260">
        <v>101.30000000000001</v>
      </c>
      <c r="I139" s="260">
        <v>103.4</v>
      </c>
      <c r="J139" s="260">
        <v>104.60000000000001</v>
      </c>
      <c r="K139" s="259">
        <v>102.2</v>
      </c>
      <c r="L139" s="259">
        <v>98.9</v>
      </c>
      <c r="M139" s="259">
        <v>33.243969999999997</v>
      </c>
      <c r="N139" s="1"/>
      <c r="O139" s="1"/>
    </row>
    <row r="140" spans="1:15" ht="12.75" customHeight="1">
      <c r="A140" s="227">
        <v>131</v>
      </c>
      <c r="B140" s="269" t="s">
        <v>152</v>
      </c>
      <c r="C140" s="259">
        <v>506.85</v>
      </c>
      <c r="D140" s="260">
        <v>508.8</v>
      </c>
      <c r="E140" s="260">
        <v>500.15</v>
      </c>
      <c r="F140" s="260">
        <v>493.45</v>
      </c>
      <c r="G140" s="260">
        <v>484.79999999999995</v>
      </c>
      <c r="H140" s="260">
        <v>515.5</v>
      </c>
      <c r="I140" s="260">
        <v>524.15</v>
      </c>
      <c r="J140" s="260">
        <v>530.85</v>
      </c>
      <c r="K140" s="259">
        <v>517.45000000000005</v>
      </c>
      <c r="L140" s="259">
        <v>502.1</v>
      </c>
      <c r="M140" s="259">
        <v>14.84169</v>
      </c>
      <c r="N140" s="1"/>
      <c r="O140" s="1"/>
    </row>
    <row r="141" spans="1:15" ht="12.75" customHeight="1">
      <c r="A141" s="227">
        <v>132</v>
      </c>
      <c r="B141" s="269" t="s">
        <v>153</v>
      </c>
      <c r="C141" s="259">
        <v>8684.15</v>
      </c>
      <c r="D141" s="260">
        <v>8733.0500000000011</v>
      </c>
      <c r="E141" s="260">
        <v>8616.1000000000022</v>
      </c>
      <c r="F141" s="260">
        <v>8548.0500000000011</v>
      </c>
      <c r="G141" s="260">
        <v>8431.1000000000022</v>
      </c>
      <c r="H141" s="260">
        <v>8801.1000000000022</v>
      </c>
      <c r="I141" s="260">
        <v>8918.0500000000029</v>
      </c>
      <c r="J141" s="260">
        <v>8986.1000000000022</v>
      </c>
      <c r="K141" s="259">
        <v>8850</v>
      </c>
      <c r="L141" s="259">
        <v>8665</v>
      </c>
      <c r="M141" s="259">
        <v>4.2260999999999997</v>
      </c>
      <c r="N141" s="1"/>
      <c r="O141" s="1"/>
    </row>
    <row r="142" spans="1:15" ht="12.75" customHeight="1">
      <c r="A142" s="227">
        <v>133</v>
      </c>
      <c r="B142" s="269" t="s">
        <v>156</v>
      </c>
      <c r="C142" s="259">
        <v>750.8</v>
      </c>
      <c r="D142" s="260">
        <v>752.05000000000007</v>
      </c>
      <c r="E142" s="260">
        <v>743.10000000000014</v>
      </c>
      <c r="F142" s="260">
        <v>735.40000000000009</v>
      </c>
      <c r="G142" s="260">
        <v>726.45000000000016</v>
      </c>
      <c r="H142" s="260">
        <v>759.75000000000011</v>
      </c>
      <c r="I142" s="260">
        <v>768.70000000000016</v>
      </c>
      <c r="J142" s="260">
        <v>776.40000000000009</v>
      </c>
      <c r="K142" s="259">
        <v>761</v>
      </c>
      <c r="L142" s="259">
        <v>744.35</v>
      </c>
      <c r="M142" s="259">
        <v>7.1108799999999999</v>
      </c>
      <c r="N142" s="1"/>
      <c r="O142" s="1"/>
    </row>
    <row r="143" spans="1:15" ht="12.75" customHeight="1">
      <c r="A143" s="227">
        <v>134</v>
      </c>
      <c r="B143" s="269" t="s">
        <v>429</v>
      </c>
      <c r="C143" s="259">
        <v>410.75</v>
      </c>
      <c r="D143" s="260">
        <v>411.05</v>
      </c>
      <c r="E143" s="260">
        <v>408.20000000000005</v>
      </c>
      <c r="F143" s="260">
        <v>405.65000000000003</v>
      </c>
      <c r="G143" s="260">
        <v>402.80000000000007</v>
      </c>
      <c r="H143" s="260">
        <v>413.6</v>
      </c>
      <c r="I143" s="260">
        <v>416.45000000000005</v>
      </c>
      <c r="J143" s="260">
        <v>419</v>
      </c>
      <c r="K143" s="259">
        <v>413.9</v>
      </c>
      <c r="L143" s="259">
        <v>408.5</v>
      </c>
      <c r="M143" s="259">
        <v>13.88503</v>
      </c>
      <c r="N143" s="1"/>
      <c r="O143" s="1"/>
    </row>
    <row r="144" spans="1:15" ht="12.75" customHeight="1">
      <c r="A144" s="227">
        <v>135</v>
      </c>
      <c r="B144" s="269" t="s">
        <v>155</v>
      </c>
      <c r="C144" s="259">
        <v>1548.7</v>
      </c>
      <c r="D144" s="260">
        <v>1551.5833333333333</v>
      </c>
      <c r="E144" s="260">
        <v>1539.3166666666666</v>
      </c>
      <c r="F144" s="260">
        <v>1529.9333333333334</v>
      </c>
      <c r="G144" s="260">
        <v>1517.6666666666667</v>
      </c>
      <c r="H144" s="260">
        <v>1560.9666666666665</v>
      </c>
      <c r="I144" s="260">
        <v>1573.2333333333333</v>
      </c>
      <c r="J144" s="260">
        <v>1582.6166666666663</v>
      </c>
      <c r="K144" s="259">
        <v>1563.85</v>
      </c>
      <c r="L144" s="259">
        <v>1542.2</v>
      </c>
      <c r="M144" s="259">
        <v>2.2020400000000002</v>
      </c>
      <c r="N144" s="1"/>
      <c r="O144" s="1"/>
    </row>
    <row r="145" spans="1:15" ht="12.75" customHeight="1">
      <c r="A145" s="227">
        <v>136</v>
      </c>
      <c r="B145" s="269" t="s">
        <v>158</v>
      </c>
      <c r="C145" s="259">
        <v>3310.4</v>
      </c>
      <c r="D145" s="260">
        <v>3338.6333333333332</v>
      </c>
      <c r="E145" s="260">
        <v>3268.2666666666664</v>
      </c>
      <c r="F145" s="260">
        <v>3226.1333333333332</v>
      </c>
      <c r="G145" s="260">
        <v>3155.7666666666664</v>
      </c>
      <c r="H145" s="260">
        <v>3380.7666666666664</v>
      </c>
      <c r="I145" s="260">
        <v>3451.1333333333332</v>
      </c>
      <c r="J145" s="260">
        <v>3493.2666666666664</v>
      </c>
      <c r="K145" s="259">
        <v>3409</v>
      </c>
      <c r="L145" s="259">
        <v>3296.5</v>
      </c>
      <c r="M145" s="259">
        <v>11.78975</v>
      </c>
      <c r="N145" s="1"/>
      <c r="O145" s="1"/>
    </row>
    <row r="146" spans="1:15" ht="12.75" customHeight="1">
      <c r="A146" s="227">
        <v>137</v>
      </c>
      <c r="B146" s="269" t="s">
        <v>159</v>
      </c>
      <c r="C146" s="259">
        <v>2093.8000000000002</v>
      </c>
      <c r="D146" s="260">
        <v>2109.1333333333332</v>
      </c>
      <c r="E146" s="260">
        <v>2064.6666666666665</v>
      </c>
      <c r="F146" s="260">
        <v>2035.5333333333333</v>
      </c>
      <c r="G146" s="260">
        <v>1991.0666666666666</v>
      </c>
      <c r="H146" s="260">
        <v>2138.2666666666664</v>
      </c>
      <c r="I146" s="260">
        <v>2182.7333333333336</v>
      </c>
      <c r="J146" s="260">
        <v>2211.8666666666663</v>
      </c>
      <c r="K146" s="259">
        <v>2153.6</v>
      </c>
      <c r="L146" s="259">
        <v>2080</v>
      </c>
      <c r="M146" s="259">
        <v>6.0196899999999998</v>
      </c>
      <c r="N146" s="1"/>
      <c r="O146" s="1"/>
    </row>
    <row r="147" spans="1:15" ht="12.75" customHeight="1">
      <c r="A147" s="227">
        <v>138</v>
      </c>
      <c r="B147" s="269" t="s">
        <v>161</v>
      </c>
      <c r="C147" s="259">
        <v>1027.3</v>
      </c>
      <c r="D147" s="260">
        <v>1034.9499999999998</v>
      </c>
      <c r="E147" s="260">
        <v>1017.5499999999997</v>
      </c>
      <c r="F147" s="260">
        <v>1007.8</v>
      </c>
      <c r="G147" s="260">
        <v>990.39999999999986</v>
      </c>
      <c r="H147" s="260">
        <v>1044.6999999999996</v>
      </c>
      <c r="I147" s="260">
        <v>1062.0999999999997</v>
      </c>
      <c r="J147" s="260">
        <v>1071.8499999999995</v>
      </c>
      <c r="K147" s="259">
        <v>1052.3499999999999</v>
      </c>
      <c r="L147" s="259">
        <v>1025.2</v>
      </c>
      <c r="M147" s="259">
        <v>6.0851499999999996</v>
      </c>
      <c r="N147" s="1"/>
      <c r="O147" s="1"/>
    </row>
    <row r="148" spans="1:15" ht="12.75" customHeight="1">
      <c r="A148" s="227">
        <v>139</v>
      </c>
      <c r="B148" s="269" t="s">
        <v>167</v>
      </c>
      <c r="C148" s="259">
        <v>130.85</v>
      </c>
      <c r="D148" s="260">
        <v>132.88333333333333</v>
      </c>
      <c r="E148" s="260">
        <v>128.31666666666666</v>
      </c>
      <c r="F148" s="260">
        <v>125.78333333333333</v>
      </c>
      <c r="G148" s="260">
        <v>121.21666666666667</v>
      </c>
      <c r="H148" s="260">
        <v>135.41666666666666</v>
      </c>
      <c r="I148" s="260">
        <v>139.98333333333332</v>
      </c>
      <c r="J148" s="260">
        <v>142.51666666666665</v>
      </c>
      <c r="K148" s="259">
        <v>137.44999999999999</v>
      </c>
      <c r="L148" s="259">
        <v>130.35</v>
      </c>
      <c r="M148" s="259">
        <v>78.559780000000003</v>
      </c>
      <c r="N148" s="1"/>
      <c r="O148" s="1"/>
    </row>
    <row r="149" spans="1:15" ht="12.75" customHeight="1">
      <c r="A149" s="227">
        <v>140</v>
      </c>
      <c r="B149" s="269" t="s">
        <v>169</v>
      </c>
      <c r="C149" s="259">
        <v>161.05000000000001</v>
      </c>
      <c r="D149" s="260">
        <v>161.91666666666669</v>
      </c>
      <c r="E149" s="260">
        <v>159.43333333333337</v>
      </c>
      <c r="F149" s="260">
        <v>157.81666666666669</v>
      </c>
      <c r="G149" s="260">
        <v>155.33333333333337</v>
      </c>
      <c r="H149" s="260">
        <v>163.53333333333336</v>
      </c>
      <c r="I149" s="260">
        <v>166.01666666666671</v>
      </c>
      <c r="J149" s="260">
        <v>167.63333333333335</v>
      </c>
      <c r="K149" s="259">
        <v>164.4</v>
      </c>
      <c r="L149" s="259">
        <v>160.30000000000001</v>
      </c>
      <c r="M149" s="259">
        <v>138.05741</v>
      </c>
      <c r="N149" s="1"/>
      <c r="O149" s="1"/>
    </row>
    <row r="150" spans="1:15" ht="12.75" customHeight="1">
      <c r="A150" s="227">
        <v>141</v>
      </c>
      <c r="B150" s="269" t="s">
        <v>163</v>
      </c>
      <c r="C150" s="259">
        <v>70.099999999999994</v>
      </c>
      <c r="D150" s="260">
        <v>71.016666666666666</v>
      </c>
      <c r="E150" s="260">
        <v>68.983333333333334</v>
      </c>
      <c r="F150" s="260">
        <v>67.866666666666674</v>
      </c>
      <c r="G150" s="260">
        <v>65.833333333333343</v>
      </c>
      <c r="H150" s="260">
        <v>72.133333333333326</v>
      </c>
      <c r="I150" s="260">
        <v>74.166666666666657</v>
      </c>
      <c r="J150" s="260">
        <v>75.283333333333317</v>
      </c>
      <c r="K150" s="259">
        <v>73.05</v>
      </c>
      <c r="L150" s="259">
        <v>69.900000000000006</v>
      </c>
      <c r="M150" s="259">
        <v>105.78567</v>
      </c>
      <c r="N150" s="1"/>
      <c r="O150" s="1"/>
    </row>
    <row r="151" spans="1:15" ht="12.75" customHeight="1">
      <c r="A151" s="227">
        <v>142</v>
      </c>
      <c r="B151" s="269" t="s">
        <v>165</v>
      </c>
      <c r="C151" s="259">
        <v>4577.3</v>
      </c>
      <c r="D151" s="260">
        <v>4605.3833333333341</v>
      </c>
      <c r="E151" s="260">
        <v>4525.8666666666686</v>
      </c>
      <c r="F151" s="260">
        <v>4474.4333333333343</v>
      </c>
      <c r="G151" s="260">
        <v>4394.9166666666688</v>
      </c>
      <c r="H151" s="260">
        <v>4656.8166666666684</v>
      </c>
      <c r="I151" s="260">
        <v>4736.333333333333</v>
      </c>
      <c r="J151" s="260">
        <v>4787.7666666666682</v>
      </c>
      <c r="K151" s="259">
        <v>4684.8999999999996</v>
      </c>
      <c r="L151" s="259">
        <v>4553.95</v>
      </c>
      <c r="M151" s="259">
        <v>1.5075700000000001</v>
      </c>
      <c r="N151" s="1"/>
      <c r="O151" s="1"/>
    </row>
    <row r="152" spans="1:15" ht="12.75" customHeight="1">
      <c r="A152" s="227">
        <v>143</v>
      </c>
      <c r="B152" s="269" t="s">
        <v>166</v>
      </c>
      <c r="C152" s="259">
        <v>18449.95</v>
      </c>
      <c r="D152" s="260">
        <v>18691.616666666669</v>
      </c>
      <c r="E152" s="260">
        <v>18168.583333333336</v>
      </c>
      <c r="F152" s="260">
        <v>17887.216666666667</v>
      </c>
      <c r="G152" s="260">
        <v>17364.183333333334</v>
      </c>
      <c r="H152" s="260">
        <v>18972.983333333337</v>
      </c>
      <c r="I152" s="260">
        <v>19496.01666666667</v>
      </c>
      <c r="J152" s="260">
        <v>19777.383333333339</v>
      </c>
      <c r="K152" s="259">
        <v>19214.650000000001</v>
      </c>
      <c r="L152" s="259">
        <v>18410.25</v>
      </c>
      <c r="M152" s="259">
        <v>0.54925999999999997</v>
      </c>
      <c r="N152" s="1"/>
      <c r="O152" s="1"/>
    </row>
    <row r="153" spans="1:15" ht="12.75" customHeight="1">
      <c r="A153" s="227">
        <v>144</v>
      </c>
      <c r="B153" s="269" t="s">
        <v>162</v>
      </c>
      <c r="C153" s="259">
        <v>266.7</v>
      </c>
      <c r="D153" s="260">
        <v>269.06666666666666</v>
      </c>
      <c r="E153" s="260">
        <v>262.63333333333333</v>
      </c>
      <c r="F153" s="260">
        <v>258.56666666666666</v>
      </c>
      <c r="G153" s="260">
        <v>252.13333333333333</v>
      </c>
      <c r="H153" s="260">
        <v>273.13333333333333</v>
      </c>
      <c r="I153" s="260">
        <v>279.56666666666661</v>
      </c>
      <c r="J153" s="260">
        <v>283.63333333333333</v>
      </c>
      <c r="K153" s="259">
        <v>275.5</v>
      </c>
      <c r="L153" s="259">
        <v>265</v>
      </c>
      <c r="M153" s="259">
        <v>3.1487699999999998</v>
      </c>
      <c r="N153" s="1"/>
      <c r="O153" s="1"/>
    </row>
    <row r="154" spans="1:15" ht="12.75" customHeight="1">
      <c r="A154" s="227">
        <v>145</v>
      </c>
      <c r="B154" s="269" t="s">
        <v>268</v>
      </c>
      <c r="C154" s="259">
        <v>894.55</v>
      </c>
      <c r="D154" s="260">
        <v>904.2166666666667</v>
      </c>
      <c r="E154" s="260">
        <v>879.33333333333337</v>
      </c>
      <c r="F154" s="260">
        <v>864.11666666666667</v>
      </c>
      <c r="G154" s="260">
        <v>839.23333333333335</v>
      </c>
      <c r="H154" s="260">
        <v>919.43333333333339</v>
      </c>
      <c r="I154" s="260">
        <v>944.31666666666661</v>
      </c>
      <c r="J154" s="260">
        <v>959.53333333333342</v>
      </c>
      <c r="K154" s="259">
        <v>929.1</v>
      </c>
      <c r="L154" s="259">
        <v>889</v>
      </c>
      <c r="M154" s="259">
        <v>10.32483</v>
      </c>
      <c r="N154" s="1"/>
      <c r="O154" s="1"/>
    </row>
    <row r="155" spans="1:15" ht="12.75" customHeight="1">
      <c r="A155" s="227">
        <v>146</v>
      </c>
      <c r="B155" s="269" t="s">
        <v>170</v>
      </c>
      <c r="C155" s="259">
        <v>131.1</v>
      </c>
      <c r="D155" s="260">
        <v>131.61666666666667</v>
      </c>
      <c r="E155" s="260">
        <v>129.73333333333335</v>
      </c>
      <c r="F155" s="260">
        <v>128.36666666666667</v>
      </c>
      <c r="G155" s="260">
        <v>126.48333333333335</v>
      </c>
      <c r="H155" s="260">
        <v>132.98333333333335</v>
      </c>
      <c r="I155" s="260">
        <v>134.86666666666667</v>
      </c>
      <c r="J155" s="260">
        <v>136.23333333333335</v>
      </c>
      <c r="K155" s="259">
        <v>133.5</v>
      </c>
      <c r="L155" s="259">
        <v>130.25</v>
      </c>
      <c r="M155" s="259">
        <v>131.76461</v>
      </c>
      <c r="N155" s="1"/>
      <c r="O155" s="1"/>
    </row>
    <row r="156" spans="1:15" ht="12.75" customHeight="1">
      <c r="A156" s="227">
        <v>147</v>
      </c>
      <c r="B156" s="269" t="s">
        <v>269</v>
      </c>
      <c r="C156" s="259">
        <v>187.25</v>
      </c>
      <c r="D156" s="260">
        <v>187</v>
      </c>
      <c r="E156" s="260">
        <v>184.85</v>
      </c>
      <c r="F156" s="260">
        <v>182.45</v>
      </c>
      <c r="G156" s="260">
        <v>180.29999999999998</v>
      </c>
      <c r="H156" s="260">
        <v>189.4</v>
      </c>
      <c r="I156" s="260">
        <v>191.54999999999998</v>
      </c>
      <c r="J156" s="260">
        <v>193.95000000000002</v>
      </c>
      <c r="K156" s="259">
        <v>189.15</v>
      </c>
      <c r="L156" s="259">
        <v>184.6</v>
      </c>
      <c r="M156" s="259">
        <v>17.030449999999998</v>
      </c>
      <c r="N156" s="1"/>
      <c r="O156" s="1"/>
    </row>
    <row r="157" spans="1:15" ht="12.75" customHeight="1">
      <c r="A157" s="227">
        <v>148</v>
      </c>
      <c r="B157" s="269" t="s">
        <v>830</v>
      </c>
      <c r="C157" s="259">
        <v>708.1</v>
      </c>
      <c r="D157" s="260">
        <v>717.11666666666667</v>
      </c>
      <c r="E157" s="260">
        <v>696.88333333333333</v>
      </c>
      <c r="F157" s="260">
        <v>685.66666666666663</v>
      </c>
      <c r="G157" s="260">
        <v>665.43333333333328</v>
      </c>
      <c r="H157" s="260">
        <v>728.33333333333337</v>
      </c>
      <c r="I157" s="260">
        <v>748.56666666666672</v>
      </c>
      <c r="J157" s="260">
        <v>759.78333333333342</v>
      </c>
      <c r="K157" s="259">
        <v>737.35</v>
      </c>
      <c r="L157" s="259">
        <v>705.9</v>
      </c>
      <c r="M157" s="259">
        <v>10.779</v>
      </c>
      <c r="N157" s="1"/>
      <c r="O157" s="1"/>
    </row>
    <row r="158" spans="1:15" ht="12.75" customHeight="1">
      <c r="A158" s="227">
        <v>149</v>
      </c>
      <c r="B158" s="269" t="s">
        <v>442</v>
      </c>
      <c r="C158" s="259">
        <v>2909.15</v>
      </c>
      <c r="D158" s="260">
        <v>2931.9500000000003</v>
      </c>
      <c r="E158" s="260">
        <v>2881.2000000000007</v>
      </c>
      <c r="F158" s="260">
        <v>2853.2500000000005</v>
      </c>
      <c r="G158" s="260">
        <v>2802.5000000000009</v>
      </c>
      <c r="H158" s="260">
        <v>2959.9000000000005</v>
      </c>
      <c r="I158" s="260">
        <v>3010.6499999999996</v>
      </c>
      <c r="J158" s="260">
        <v>3038.6000000000004</v>
      </c>
      <c r="K158" s="259">
        <v>2982.7</v>
      </c>
      <c r="L158" s="259">
        <v>2904</v>
      </c>
      <c r="M158" s="259">
        <v>1.0555399999999999</v>
      </c>
      <c r="N158" s="1"/>
      <c r="O158" s="1"/>
    </row>
    <row r="159" spans="1:15" ht="12.75" customHeight="1">
      <c r="A159" s="227">
        <v>150</v>
      </c>
      <c r="B159" s="269" t="s">
        <v>831</v>
      </c>
      <c r="C159" s="259">
        <v>467.65</v>
      </c>
      <c r="D159" s="260">
        <v>471.45</v>
      </c>
      <c r="E159" s="260">
        <v>461.34999999999997</v>
      </c>
      <c r="F159" s="260">
        <v>455.04999999999995</v>
      </c>
      <c r="G159" s="260">
        <v>444.94999999999993</v>
      </c>
      <c r="H159" s="260">
        <v>477.75</v>
      </c>
      <c r="I159" s="260">
        <v>487.85</v>
      </c>
      <c r="J159" s="260">
        <v>494.15000000000003</v>
      </c>
      <c r="K159" s="259">
        <v>481.55</v>
      </c>
      <c r="L159" s="259">
        <v>465.15</v>
      </c>
      <c r="M159" s="259">
        <v>1.74773</v>
      </c>
      <c r="N159" s="1"/>
      <c r="O159" s="1"/>
    </row>
    <row r="160" spans="1:15" ht="12.75" customHeight="1">
      <c r="A160" s="227">
        <v>151</v>
      </c>
      <c r="B160" s="269" t="s">
        <v>177</v>
      </c>
      <c r="C160" s="259">
        <v>2964.5</v>
      </c>
      <c r="D160" s="260">
        <v>2976.2000000000003</v>
      </c>
      <c r="E160" s="260">
        <v>2938.3000000000006</v>
      </c>
      <c r="F160" s="260">
        <v>2912.1000000000004</v>
      </c>
      <c r="G160" s="260">
        <v>2874.2000000000007</v>
      </c>
      <c r="H160" s="260">
        <v>3002.4000000000005</v>
      </c>
      <c r="I160" s="260">
        <v>3040.3</v>
      </c>
      <c r="J160" s="260">
        <v>3066.5000000000005</v>
      </c>
      <c r="K160" s="259">
        <v>3014.1</v>
      </c>
      <c r="L160" s="259">
        <v>2950</v>
      </c>
      <c r="M160" s="259">
        <v>1.6324099999999999</v>
      </c>
      <c r="N160" s="1"/>
      <c r="O160" s="1"/>
    </row>
    <row r="161" spans="1:15" ht="12.75" customHeight="1">
      <c r="A161" s="227">
        <v>152</v>
      </c>
      <c r="B161" s="269" t="s">
        <v>171</v>
      </c>
      <c r="C161" s="259">
        <v>51306.2</v>
      </c>
      <c r="D161" s="260">
        <v>51670.083333333336</v>
      </c>
      <c r="E161" s="260">
        <v>50541.066666666673</v>
      </c>
      <c r="F161" s="260">
        <v>49775.933333333334</v>
      </c>
      <c r="G161" s="260">
        <v>48646.916666666672</v>
      </c>
      <c r="H161" s="260">
        <v>52435.216666666674</v>
      </c>
      <c r="I161" s="260">
        <v>53564.233333333337</v>
      </c>
      <c r="J161" s="260">
        <v>54329.366666666676</v>
      </c>
      <c r="K161" s="259">
        <v>52799.1</v>
      </c>
      <c r="L161" s="259">
        <v>50904.95</v>
      </c>
      <c r="M161" s="259">
        <v>0.19818</v>
      </c>
      <c r="N161" s="1"/>
      <c r="O161" s="1"/>
    </row>
    <row r="162" spans="1:15" ht="12.75" customHeight="1">
      <c r="A162" s="227">
        <v>153</v>
      </c>
      <c r="B162" s="269" t="s">
        <v>447</v>
      </c>
      <c r="C162" s="259">
        <v>3541.9</v>
      </c>
      <c r="D162" s="260">
        <v>3566.2666666666664</v>
      </c>
      <c r="E162" s="260">
        <v>3493.0333333333328</v>
      </c>
      <c r="F162" s="260">
        <v>3444.1666666666665</v>
      </c>
      <c r="G162" s="260">
        <v>3370.9333333333329</v>
      </c>
      <c r="H162" s="260">
        <v>3615.1333333333328</v>
      </c>
      <c r="I162" s="260">
        <v>3688.3666666666663</v>
      </c>
      <c r="J162" s="260">
        <v>3737.2333333333327</v>
      </c>
      <c r="K162" s="259">
        <v>3639.5</v>
      </c>
      <c r="L162" s="259">
        <v>3517.4</v>
      </c>
      <c r="M162" s="259">
        <v>4.4552199999999997</v>
      </c>
      <c r="N162" s="1"/>
      <c r="O162" s="1"/>
    </row>
    <row r="163" spans="1:15" ht="12.75" customHeight="1">
      <c r="A163" s="227">
        <v>154</v>
      </c>
      <c r="B163" s="269" t="s">
        <v>173</v>
      </c>
      <c r="C163" s="259">
        <v>198.75</v>
      </c>
      <c r="D163" s="260">
        <v>200.23333333333335</v>
      </c>
      <c r="E163" s="260">
        <v>196.7166666666667</v>
      </c>
      <c r="F163" s="260">
        <v>194.68333333333334</v>
      </c>
      <c r="G163" s="260">
        <v>191.16666666666669</v>
      </c>
      <c r="H163" s="260">
        <v>202.26666666666671</v>
      </c>
      <c r="I163" s="260">
        <v>205.78333333333336</v>
      </c>
      <c r="J163" s="260">
        <v>207.81666666666672</v>
      </c>
      <c r="K163" s="259">
        <v>203.75</v>
      </c>
      <c r="L163" s="259">
        <v>198.2</v>
      </c>
      <c r="M163" s="259">
        <v>14.090350000000001</v>
      </c>
      <c r="N163" s="1"/>
      <c r="O163" s="1"/>
    </row>
    <row r="164" spans="1:15" ht="12.75" customHeight="1">
      <c r="A164" s="227">
        <v>155</v>
      </c>
      <c r="B164" s="269" t="s">
        <v>176</v>
      </c>
      <c r="C164" s="259">
        <v>2612</v>
      </c>
      <c r="D164" s="260">
        <v>2630.25</v>
      </c>
      <c r="E164" s="260">
        <v>2587.75</v>
      </c>
      <c r="F164" s="260">
        <v>2563.5</v>
      </c>
      <c r="G164" s="260">
        <v>2521</v>
      </c>
      <c r="H164" s="260">
        <v>2654.5</v>
      </c>
      <c r="I164" s="260">
        <v>2697</v>
      </c>
      <c r="J164" s="260">
        <v>2721.25</v>
      </c>
      <c r="K164" s="259">
        <v>2672.75</v>
      </c>
      <c r="L164" s="259">
        <v>2606</v>
      </c>
      <c r="M164" s="259">
        <v>2.3052899999999998</v>
      </c>
      <c r="N164" s="1"/>
      <c r="O164" s="1"/>
    </row>
    <row r="165" spans="1:15" ht="12.75" customHeight="1">
      <c r="A165" s="227">
        <v>156</v>
      </c>
      <c r="B165" s="269" t="s">
        <v>172</v>
      </c>
      <c r="C165" s="259">
        <v>806.25</v>
      </c>
      <c r="D165" s="260">
        <v>812.86666666666667</v>
      </c>
      <c r="E165" s="260">
        <v>796.48333333333335</v>
      </c>
      <c r="F165" s="260">
        <v>786.7166666666667</v>
      </c>
      <c r="G165" s="260">
        <v>770.33333333333337</v>
      </c>
      <c r="H165" s="260">
        <v>822.63333333333333</v>
      </c>
      <c r="I165" s="260">
        <v>839.01666666666677</v>
      </c>
      <c r="J165" s="260">
        <v>848.7833333333333</v>
      </c>
      <c r="K165" s="259">
        <v>829.25</v>
      </c>
      <c r="L165" s="259">
        <v>803.1</v>
      </c>
      <c r="M165" s="259">
        <v>10.43961</v>
      </c>
      <c r="N165" s="1"/>
      <c r="O165" s="1"/>
    </row>
    <row r="166" spans="1:15" ht="12.75" customHeight="1">
      <c r="A166" s="227">
        <v>157</v>
      </c>
      <c r="B166" s="269" t="s">
        <v>270</v>
      </c>
      <c r="C166" s="259">
        <v>2584.9499999999998</v>
      </c>
      <c r="D166" s="260">
        <v>2594.65</v>
      </c>
      <c r="E166" s="260">
        <v>2545.3000000000002</v>
      </c>
      <c r="F166" s="260">
        <v>2505.65</v>
      </c>
      <c r="G166" s="260">
        <v>2456.3000000000002</v>
      </c>
      <c r="H166" s="260">
        <v>2634.3</v>
      </c>
      <c r="I166" s="260">
        <v>2683.6499999999996</v>
      </c>
      <c r="J166" s="260">
        <v>2723.3</v>
      </c>
      <c r="K166" s="259">
        <v>2644</v>
      </c>
      <c r="L166" s="259">
        <v>2555</v>
      </c>
      <c r="M166" s="259">
        <v>2.0442800000000001</v>
      </c>
      <c r="N166" s="1"/>
      <c r="O166" s="1"/>
    </row>
    <row r="167" spans="1:15" ht="12.75" customHeight="1">
      <c r="A167" s="227">
        <v>158</v>
      </c>
      <c r="B167" s="269" t="s">
        <v>174</v>
      </c>
      <c r="C167" s="259">
        <v>102.65</v>
      </c>
      <c r="D167" s="260">
        <v>103.21666666666665</v>
      </c>
      <c r="E167" s="260">
        <v>101.83333333333331</v>
      </c>
      <c r="F167" s="260">
        <v>101.01666666666667</v>
      </c>
      <c r="G167" s="260">
        <v>99.633333333333326</v>
      </c>
      <c r="H167" s="260">
        <v>104.0333333333333</v>
      </c>
      <c r="I167" s="260">
        <v>105.41666666666666</v>
      </c>
      <c r="J167" s="260">
        <v>106.23333333333329</v>
      </c>
      <c r="K167" s="259">
        <v>104.6</v>
      </c>
      <c r="L167" s="259">
        <v>102.4</v>
      </c>
      <c r="M167" s="259">
        <v>40.663899999999998</v>
      </c>
      <c r="N167" s="1"/>
      <c r="O167" s="1"/>
    </row>
    <row r="168" spans="1:15" ht="12.75" customHeight="1">
      <c r="A168" s="227">
        <v>159</v>
      </c>
      <c r="B168" s="269" t="s">
        <v>179</v>
      </c>
      <c r="C168" s="259">
        <v>208.35</v>
      </c>
      <c r="D168" s="260">
        <v>208.7833333333333</v>
      </c>
      <c r="E168" s="260">
        <v>206.11666666666662</v>
      </c>
      <c r="F168" s="260">
        <v>203.88333333333333</v>
      </c>
      <c r="G168" s="260">
        <v>201.21666666666664</v>
      </c>
      <c r="H168" s="260">
        <v>211.01666666666659</v>
      </c>
      <c r="I168" s="260">
        <v>213.68333333333328</v>
      </c>
      <c r="J168" s="260">
        <v>215.91666666666657</v>
      </c>
      <c r="K168" s="259">
        <v>211.45</v>
      </c>
      <c r="L168" s="259">
        <v>206.55</v>
      </c>
      <c r="M168" s="259">
        <v>133.55372</v>
      </c>
      <c r="N168" s="1"/>
      <c r="O168" s="1"/>
    </row>
    <row r="169" spans="1:15" ht="12.75" customHeight="1">
      <c r="A169" s="227">
        <v>160</v>
      </c>
      <c r="B169" s="269" t="s">
        <v>271</v>
      </c>
      <c r="C169" s="259">
        <v>438.65</v>
      </c>
      <c r="D169" s="260">
        <v>443.5</v>
      </c>
      <c r="E169" s="260">
        <v>430.3</v>
      </c>
      <c r="F169" s="260">
        <v>421.95</v>
      </c>
      <c r="G169" s="260">
        <v>408.75</v>
      </c>
      <c r="H169" s="260">
        <v>451.85</v>
      </c>
      <c r="I169" s="260">
        <v>465.05000000000007</v>
      </c>
      <c r="J169" s="260">
        <v>473.40000000000003</v>
      </c>
      <c r="K169" s="259">
        <v>456.7</v>
      </c>
      <c r="L169" s="259">
        <v>435.15</v>
      </c>
      <c r="M169" s="259">
        <v>10.37453</v>
      </c>
      <c r="N169" s="1"/>
      <c r="O169" s="1"/>
    </row>
    <row r="170" spans="1:15" ht="12.75" customHeight="1">
      <c r="A170" s="227">
        <v>161</v>
      </c>
      <c r="B170" s="269" t="s">
        <v>272</v>
      </c>
      <c r="C170" s="259">
        <v>13823.6</v>
      </c>
      <c r="D170" s="260">
        <v>13884.533333333333</v>
      </c>
      <c r="E170" s="260">
        <v>13739.066666666666</v>
      </c>
      <c r="F170" s="260">
        <v>13654.533333333333</v>
      </c>
      <c r="G170" s="260">
        <v>13509.066666666666</v>
      </c>
      <c r="H170" s="260">
        <v>13969.066666666666</v>
      </c>
      <c r="I170" s="260">
        <v>14114.533333333333</v>
      </c>
      <c r="J170" s="260">
        <v>14199.066666666666</v>
      </c>
      <c r="K170" s="259">
        <v>14030</v>
      </c>
      <c r="L170" s="259">
        <v>13800</v>
      </c>
      <c r="M170" s="259">
        <v>4.9579999999999999E-2</v>
      </c>
      <c r="N170" s="1"/>
      <c r="O170" s="1"/>
    </row>
    <row r="171" spans="1:15" ht="12.75" customHeight="1">
      <c r="A171" s="227">
        <v>162</v>
      </c>
      <c r="B171" s="269" t="s">
        <v>178</v>
      </c>
      <c r="C171" s="259">
        <v>35.700000000000003</v>
      </c>
      <c r="D171" s="260">
        <v>36.033333333333331</v>
      </c>
      <c r="E171" s="260">
        <v>35.266666666666666</v>
      </c>
      <c r="F171" s="260">
        <v>34.833333333333336</v>
      </c>
      <c r="G171" s="260">
        <v>34.06666666666667</v>
      </c>
      <c r="H171" s="260">
        <v>36.466666666666661</v>
      </c>
      <c r="I171" s="260">
        <v>37.233333333333327</v>
      </c>
      <c r="J171" s="260">
        <v>37.666666666666657</v>
      </c>
      <c r="K171" s="259">
        <v>36.799999999999997</v>
      </c>
      <c r="L171" s="259">
        <v>35.6</v>
      </c>
      <c r="M171" s="259">
        <v>354.36581999999999</v>
      </c>
      <c r="N171" s="1"/>
      <c r="O171" s="1"/>
    </row>
    <row r="172" spans="1:15" ht="12.75" customHeight="1">
      <c r="A172" s="227">
        <v>163</v>
      </c>
      <c r="B172" s="269" t="s">
        <v>184</v>
      </c>
      <c r="C172" s="259">
        <v>92.05</v>
      </c>
      <c r="D172" s="260">
        <v>92.45</v>
      </c>
      <c r="E172" s="260">
        <v>91.5</v>
      </c>
      <c r="F172" s="260">
        <v>90.95</v>
      </c>
      <c r="G172" s="260">
        <v>90</v>
      </c>
      <c r="H172" s="260">
        <v>93</v>
      </c>
      <c r="I172" s="260">
        <v>93.950000000000017</v>
      </c>
      <c r="J172" s="260">
        <v>94.5</v>
      </c>
      <c r="K172" s="259">
        <v>93.4</v>
      </c>
      <c r="L172" s="259">
        <v>91.9</v>
      </c>
      <c r="M172" s="259">
        <v>41.628419999999998</v>
      </c>
      <c r="N172" s="1"/>
      <c r="O172" s="1"/>
    </row>
    <row r="173" spans="1:15" ht="12.75" customHeight="1">
      <c r="A173" s="227">
        <v>164</v>
      </c>
      <c r="B173" s="269" t="s">
        <v>185</v>
      </c>
      <c r="C173" s="259">
        <v>2357.9</v>
      </c>
      <c r="D173" s="260">
        <v>2374.3333333333335</v>
      </c>
      <c r="E173" s="260">
        <v>2334.666666666667</v>
      </c>
      <c r="F173" s="260">
        <v>2311.4333333333334</v>
      </c>
      <c r="G173" s="260">
        <v>2271.7666666666669</v>
      </c>
      <c r="H173" s="260">
        <v>2397.5666666666671</v>
      </c>
      <c r="I173" s="260">
        <v>2437.233333333334</v>
      </c>
      <c r="J173" s="260">
        <v>2460.4666666666672</v>
      </c>
      <c r="K173" s="259">
        <v>2414</v>
      </c>
      <c r="L173" s="259">
        <v>2351.1</v>
      </c>
      <c r="M173" s="259">
        <v>42.528030000000001</v>
      </c>
      <c r="N173" s="1"/>
      <c r="O173" s="1"/>
    </row>
    <row r="174" spans="1:15" ht="12.75" customHeight="1">
      <c r="A174" s="227">
        <v>165</v>
      </c>
      <c r="B174" s="269" t="s">
        <v>273</v>
      </c>
      <c r="C174" s="259">
        <v>872.5</v>
      </c>
      <c r="D174" s="260">
        <v>877.06666666666661</v>
      </c>
      <c r="E174" s="260">
        <v>864.43333333333317</v>
      </c>
      <c r="F174" s="260">
        <v>856.36666666666656</v>
      </c>
      <c r="G174" s="260">
        <v>843.73333333333312</v>
      </c>
      <c r="H174" s="260">
        <v>885.13333333333321</v>
      </c>
      <c r="I174" s="260">
        <v>897.76666666666665</v>
      </c>
      <c r="J174" s="260">
        <v>905.83333333333326</v>
      </c>
      <c r="K174" s="259">
        <v>889.7</v>
      </c>
      <c r="L174" s="259">
        <v>869</v>
      </c>
      <c r="M174" s="259">
        <v>5.8043899999999997</v>
      </c>
      <c r="N174" s="1"/>
      <c r="O174" s="1"/>
    </row>
    <row r="175" spans="1:15" ht="12.75" customHeight="1">
      <c r="A175" s="227">
        <v>166</v>
      </c>
      <c r="B175" s="269" t="s">
        <v>187</v>
      </c>
      <c r="C175" s="259">
        <v>1206.3499999999999</v>
      </c>
      <c r="D175" s="260">
        <v>1216.5</v>
      </c>
      <c r="E175" s="260">
        <v>1190</v>
      </c>
      <c r="F175" s="260">
        <v>1173.6500000000001</v>
      </c>
      <c r="G175" s="260">
        <v>1147.1500000000001</v>
      </c>
      <c r="H175" s="260">
        <v>1232.8499999999999</v>
      </c>
      <c r="I175" s="260">
        <v>1259.3499999999999</v>
      </c>
      <c r="J175" s="260">
        <v>1275.6999999999998</v>
      </c>
      <c r="K175" s="259">
        <v>1243</v>
      </c>
      <c r="L175" s="259">
        <v>1200.1500000000001</v>
      </c>
      <c r="M175" s="259">
        <v>7.1246099999999997</v>
      </c>
      <c r="N175" s="1"/>
      <c r="O175" s="1"/>
    </row>
    <row r="176" spans="1:15" ht="12.75" customHeight="1">
      <c r="A176" s="227">
        <v>167</v>
      </c>
      <c r="B176" s="269" t="s">
        <v>191</v>
      </c>
      <c r="C176" s="259">
        <v>2501.6999999999998</v>
      </c>
      <c r="D176" s="260">
        <v>2518.7333333333331</v>
      </c>
      <c r="E176" s="260">
        <v>2467.9666666666662</v>
      </c>
      <c r="F176" s="260">
        <v>2434.2333333333331</v>
      </c>
      <c r="G176" s="260">
        <v>2383.4666666666662</v>
      </c>
      <c r="H176" s="260">
        <v>2552.4666666666662</v>
      </c>
      <c r="I176" s="260">
        <v>2603.2333333333336</v>
      </c>
      <c r="J176" s="260">
        <v>2636.9666666666662</v>
      </c>
      <c r="K176" s="259">
        <v>2569.5</v>
      </c>
      <c r="L176" s="259">
        <v>2485</v>
      </c>
      <c r="M176" s="259">
        <v>4.7769700000000004</v>
      </c>
      <c r="N176" s="1"/>
      <c r="O176" s="1"/>
    </row>
    <row r="177" spans="1:15" ht="12.75" customHeight="1">
      <c r="A177" s="227">
        <v>168</v>
      </c>
      <c r="B177" s="269" t="s">
        <v>189</v>
      </c>
      <c r="C177" s="259">
        <v>20802.099999999999</v>
      </c>
      <c r="D177" s="260">
        <v>20924.366666666665</v>
      </c>
      <c r="E177" s="260">
        <v>20598.73333333333</v>
      </c>
      <c r="F177" s="260">
        <v>20395.366666666665</v>
      </c>
      <c r="G177" s="260">
        <v>20069.73333333333</v>
      </c>
      <c r="H177" s="260">
        <v>21127.73333333333</v>
      </c>
      <c r="I177" s="260">
        <v>21453.366666666669</v>
      </c>
      <c r="J177" s="260">
        <v>21656.73333333333</v>
      </c>
      <c r="K177" s="259">
        <v>21250</v>
      </c>
      <c r="L177" s="259">
        <v>20721</v>
      </c>
      <c r="M177" s="259">
        <v>0.47400999999999999</v>
      </c>
      <c r="N177" s="1"/>
      <c r="O177" s="1"/>
    </row>
    <row r="178" spans="1:15" ht="12.75" customHeight="1">
      <c r="A178" s="227">
        <v>169</v>
      </c>
      <c r="B178" s="269" t="s">
        <v>192</v>
      </c>
      <c r="C178" s="259">
        <v>1173.8499999999999</v>
      </c>
      <c r="D178" s="260">
        <v>1179.3500000000001</v>
      </c>
      <c r="E178" s="260">
        <v>1164.4500000000003</v>
      </c>
      <c r="F178" s="260">
        <v>1155.0500000000002</v>
      </c>
      <c r="G178" s="260">
        <v>1140.1500000000003</v>
      </c>
      <c r="H178" s="260">
        <v>1188.7500000000002</v>
      </c>
      <c r="I178" s="260">
        <v>1203.6500000000003</v>
      </c>
      <c r="J178" s="260">
        <v>1213.0500000000002</v>
      </c>
      <c r="K178" s="259">
        <v>1194.25</v>
      </c>
      <c r="L178" s="259">
        <v>1169.95</v>
      </c>
      <c r="M178" s="259">
        <v>4.1727600000000002</v>
      </c>
      <c r="N178" s="1"/>
      <c r="O178" s="1"/>
    </row>
    <row r="179" spans="1:15" ht="12.75" customHeight="1">
      <c r="A179" s="227">
        <v>170</v>
      </c>
      <c r="B179" s="269" t="s">
        <v>190</v>
      </c>
      <c r="C179" s="259">
        <v>2726.35</v>
      </c>
      <c r="D179" s="260">
        <v>2746.4333333333329</v>
      </c>
      <c r="E179" s="260">
        <v>2699.3166666666657</v>
      </c>
      <c r="F179" s="260">
        <v>2672.2833333333328</v>
      </c>
      <c r="G179" s="260">
        <v>2625.1666666666656</v>
      </c>
      <c r="H179" s="260">
        <v>2773.4666666666658</v>
      </c>
      <c r="I179" s="260">
        <v>2820.5833333333335</v>
      </c>
      <c r="J179" s="260">
        <v>2847.6166666666659</v>
      </c>
      <c r="K179" s="259">
        <v>2793.55</v>
      </c>
      <c r="L179" s="259">
        <v>2719.4</v>
      </c>
      <c r="M179" s="259">
        <v>1.4874499999999999</v>
      </c>
      <c r="N179" s="1"/>
      <c r="O179" s="1"/>
    </row>
    <row r="180" spans="1:15" ht="12.75" customHeight="1">
      <c r="A180" s="227">
        <v>171</v>
      </c>
      <c r="B180" s="269" t="s">
        <v>822</v>
      </c>
      <c r="C180" s="259">
        <v>461.05</v>
      </c>
      <c r="D180" s="260">
        <v>463.68333333333334</v>
      </c>
      <c r="E180" s="260">
        <v>456.36666666666667</v>
      </c>
      <c r="F180" s="260">
        <v>451.68333333333334</v>
      </c>
      <c r="G180" s="260">
        <v>444.36666666666667</v>
      </c>
      <c r="H180" s="260">
        <v>468.36666666666667</v>
      </c>
      <c r="I180" s="260">
        <v>475.68333333333339</v>
      </c>
      <c r="J180" s="260">
        <v>480.36666666666667</v>
      </c>
      <c r="K180" s="259">
        <v>471</v>
      </c>
      <c r="L180" s="259">
        <v>459</v>
      </c>
      <c r="M180" s="259">
        <v>5.6112599999999997</v>
      </c>
      <c r="N180" s="1"/>
      <c r="O180" s="1"/>
    </row>
    <row r="181" spans="1:15" ht="12.75" customHeight="1">
      <c r="A181" s="227">
        <v>172</v>
      </c>
      <c r="B181" s="269" t="s">
        <v>188</v>
      </c>
      <c r="C181" s="259">
        <v>527.4</v>
      </c>
      <c r="D181" s="260">
        <v>528.86666666666667</v>
      </c>
      <c r="E181" s="260">
        <v>524.0333333333333</v>
      </c>
      <c r="F181" s="260">
        <v>520.66666666666663</v>
      </c>
      <c r="G181" s="260">
        <v>515.83333333333326</v>
      </c>
      <c r="H181" s="260">
        <v>532.23333333333335</v>
      </c>
      <c r="I181" s="260">
        <v>537.06666666666661</v>
      </c>
      <c r="J181" s="260">
        <v>540.43333333333339</v>
      </c>
      <c r="K181" s="259">
        <v>533.70000000000005</v>
      </c>
      <c r="L181" s="259">
        <v>525.5</v>
      </c>
      <c r="M181" s="259">
        <v>108.2544</v>
      </c>
      <c r="N181" s="1"/>
      <c r="O181" s="1"/>
    </row>
    <row r="182" spans="1:15" ht="12.75" customHeight="1">
      <c r="A182" s="227">
        <v>173</v>
      </c>
      <c r="B182" s="269" t="s">
        <v>186</v>
      </c>
      <c r="C182" s="259">
        <v>79.349999999999994</v>
      </c>
      <c r="D182" s="260">
        <v>80.083333333333329</v>
      </c>
      <c r="E182" s="260">
        <v>77.966666666666654</v>
      </c>
      <c r="F182" s="260">
        <v>76.583333333333329</v>
      </c>
      <c r="G182" s="260">
        <v>74.466666666666654</v>
      </c>
      <c r="H182" s="260">
        <v>81.466666666666654</v>
      </c>
      <c r="I182" s="260">
        <v>83.583333333333329</v>
      </c>
      <c r="J182" s="260">
        <v>84.966666666666654</v>
      </c>
      <c r="K182" s="259">
        <v>82.2</v>
      </c>
      <c r="L182" s="259">
        <v>78.7</v>
      </c>
      <c r="M182" s="259">
        <v>152.70762999999999</v>
      </c>
      <c r="N182" s="1"/>
      <c r="O182" s="1"/>
    </row>
    <row r="183" spans="1:15" ht="12.75" customHeight="1">
      <c r="A183" s="227">
        <v>174</v>
      </c>
      <c r="B183" s="269" t="s">
        <v>193</v>
      </c>
      <c r="C183" s="259">
        <v>944.75</v>
      </c>
      <c r="D183" s="260">
        <v>945.55000000000007</v>
      </c>
      <c r="E183" s="260">
        <v>939.20000000000016</v>
      </c>
      <c r="F183" s="260">
        <v>933.65000000000009</v>
      </c>
      <c r="G183" s="260">
        <v>927.30000000000018</v>
      </c>
      <c r="H183" s="260">
        <v>951.10000000000014</v>
      </c>
      <c r="I183" s="260">
        <v>957.45</v>
      </c>
      <c r="J183" s="260">
        <v>963.00000000000011</v>
      </c>
      <c r="K183" s="259">
        <v>951.9</v>
      </c>
      <c r="L183" s="259">
        <v>940</v>
      </c>
      <c r="M183" s="259">
        <v>24.269349999999999</v>
      </c>
      <c r="N183" s="1"/>
      <c r="O183" s="1"/>
    </row>
    <row r="184" spans="1:15" ht="12.75" customHeight="1">
      <c r="A184" s="227">
        <v>175</v>
      </c>
      <c r="B184" s="269" t="s">
        <v>194</v>
      </c>
      <c r="C184" s="259">
        <v>530.9</v>
      </c>
      <c r="D184" s="260">
        <v>528.4</v>
      </c>
      <c r="E184" s="260">
        <v>521.79999999999995</v>
      </c>
      <c r="F184" s="260">
        <v>512.69999999999993</v>
      </c>
      <c r="G184" s="260">
        <v>506.09999999999991</v>
      </c>
      <c r="H184" s="260">
        <v>537.5</v>
      </c>
      <c r="I184" s="260">
        <v>544.10000000000014</v>
      </c>
      <c r="J184" s="260">
        <v>553.20000000000005</v>
      </c>
      <c r="K184" s="259">
        <v>535</v>
      </c>
      <c r="L184" s="259">
        <v>519.29999999999995</v>
      </c>
      <c r="M184" s="259">
        <v>24.677230000000002</v>
      </c>
      <c r="N184" s="1"/>
      <c r="O184" s="1"/>
    </row>
    <row r="185" spans="1:15" ht="12.75" customHeight="1">
      <c r="A185" s="227">
        <v>176</v>
      </c>
      <c r="B185" s="269" t="s">
        <v>275</v>
      </c>
      <c r="C185" s="259">
        <v>564.9</v>
      </c>
      <c r="D185" s="260">
        <v>563.46666666666658</v>
      </c>
      <c r="E185" s="260">
        <v>557.88333333333321</v>
      </c>
      <c r="F185" s="260">
        <v>550.86666666666667</v>
      </c>
      <c r="G185" s="260">
        <v>545.2833333333333</v>
      </c>
      <c r="H185" s="260">
        <v>570.48333333333312</v>
      </c>
      <c r="I185" s="260">
        <v>576.06666666666638</v>
      </c>
      <c r="J185" s="260">
        <v>583.08333333333303</v>
      </c>
      <c r="K185" s="259">
        <v>569.04999999999995</v>
      </c>
      <c r="L185" s="259">
        <v>556.45000000000005</v>
      </c>
      <c r="M185" s="259">
        <v>9.0186899999999994</v>
      </c>
      <c r="N185" s="1"/>
      <c r="O185" s="1"/>
    </row>
    <row r="186" spans="1:15" ht="12.75" customHeight="1">
      <c r="A186" s="227">
        <v>177</v>
      </c>
      <c r="B186" s="269" t="s">
        <v>206</v>
      </c>
      <c r="C186" s="259">
        <v>1055.2</v>
      </c>
      <c r="D186" s="260">
        <v>1058.1000000000001</v>
      </c>
      <c r="E186" s="260">
        <v>1045.8500000000004</v>
      </c>
      <c r="F186" s="260">
        <v>1036.5000000000002</v>
      </c>
      <c r="G186" s="260">
        <v>1024.2500000000005</v>
      </c>
      <c r="H186" s="260">
        <v>1067.4500000000003</v>
      </c>
      <c r="I186" s="260">
        <v>1079.6999999999998</v>
      </c>
      <c r="J186" s="260">
        <v>1089.0500000000002</v>
      </c>
      <c r="K186" s="259">
        <v>1070.3499999999999</v>
      </c>
      <c r="L186" s="259">
        <v>1048.75</v>
      </c>
      <c r="M186" s="259">
        <v>9.2874599999999994</v>
      </c>
      <c r="N186" s="1"/>
      <c r="O186" s="1"/>
    </row>
    <row r="187" spans="1:15" ht="12.75" customHeight="1">
      <c r="A187" s="227">
        <v>178</v>
      </c>
      <c r="B187" s="269" t="s">
        <v>195</v>
      </c>
      <c r="C187" s="259">
        <v>1164.3499999999999</v>
      </c>
      <c r="D187" s="260">
        <v>1179.6333333333334</v>
      </c>
      <c r="E187" s="260">
        <v>1144.3666666666668</v>
      </c>
      <c r="F187" s="260">
        <v>1124.3833333333334</v>
      </c>
      <c r="G187" s="260">
        <v>1089.1166666666668</v>
      </c>
      <c r="H187" s="260">
        <v>1199.6166666666668</v>
      </c>
      <c r="I187" s="260">
        <v>1234.8833333333337</v>
      </c>
      <c r="J187" s="260">
        <v>1254.8666666666668</v>
      </c>
      <c r="K187" s="259">
        <v>1214.9000000000001</v>
      </c>
      <c r="L187" s="259">
        <v>1159.6500000000001</v>
      </c>
      <c r="M187" s="259">
        <v>28.719609999999999</v>
      </c>
      <c r="N187" s="1"/>
      <c r="O187" s="1"/>
    </row>
    <row r="188" spans="1:15" ht="12.75" customHeight="1">
      <c r="A188" s="227">
        <v>179</v>
      </c>
      <c r="B188" s="269" t="s">
        <v>502</v>
      </c>
      <c r="C188" s="259">
        <v>1176.55</v>
      </c>
      <c r="D188" s="260">
        <v>1194.0833333333333</v>
      </c>
      <c r="E188" s="260">
        <v>1155.9666666666665</v>
      </c>
      <c r="F188" s="260">
        <v>1135.3833333333332</v>
      </c>
      <c r="G188" s="260">
        <v>1097.2666666666664</v>
      </c>
      <c r="H188" s="260">
        <v>1214.6666666666665</v>
      </c>
      <c r="I188" s="260">
        <v>1252.7833333333333</v>
      </c>
      <c r="J188" s="260">
        <v>1273.3666666666666</v>
      </c>
      <c r="K188" s="259">
        <v>1232.2</v>
      </c>
      <c r="L188" s="259">
        <v>1173.5</v>
      </c>
      <c r="M188" s="259">
        <v>3.16866</v>
      </c>
      <c r="N188" s="1"/>
      <c r="O188" s="1"/>
    </row>
    <row r="189" spans="1:15" ht="12.75" customHeight="1">
      <c r="A189" s="227">
        <v>180</v>
      </c>
      <c r="B189" s="269" t="s">
        <v>200</v>
      </c>
      <c r="C189" s="259">
        <v>3069.55</v>
      </c>
      <c r="D189" s="260">
        <v>3089.2999999999997</v>
      </c>
      <c r="E189" s="260">
        <v>3033.5999999999995</v>
      </c>
      <c r="F189" s="260">
        <v>2997.6499999999996</v>
      </c>
      <c r="G189" s="260">
        <v>2941.9499999999994</v>
      </c>
      <c r="H189" s="260">
        <v>3125.2499999999995</v>
      </c>
      <c r="I189" s="260">
        <v>3180.9499999999994</v>
      </c>
      <c r="J189" s="260">
        <v>3216.8999999999996</v>
      </c>
      <c r="K189" s="259">
        <v>3145</v>
      </c>
      <c r="L189" s="259">
        <v>3053.35</v>
      </c>
      <c r="M189" s="259">
        <v>47.306449999999998</v>
      </c>
      <c r="N189" s="1"/>
      <c r="O189" s="1"/>
    </row>
    <row r="190" spans="1:15" ht="12.75" customHeight="1">
      <c r="A190" s="227">
        <v>181</v>
      </c>
      <c r="B190" s="269" t="s">
        <v>196</v>
      </c>
      <c r="C190" s="259">
        <v>742.6</v>
      </c>
      <c r="D190" s="260">
        <v>747.56666666666661</v>
      </c>
      <c r="E190" s="260">
        <v>735.28333333333319</v>
      </c>
      <c r="F190" s="260">
        <v>727.96666666666658</v>
      </c>
      <c r="G190" s="260">
        <v>715.68333333333317</v>
      </c>
      <c r="H190" s="260">
        <v>754.88333333333321</v>
      </c>
      <c r="I190" s="260">
        <v>767.16666666666652</v>
      </c>
      <c r="J190" s="260">
        <v>774.48333333333323</v>
      </c>
      <c r="K190" s="259">
        <v>759.85</v>
      </c>
      <c r="L190" s="259">
        <v>740.25</v>
      </c>
      <c r="M190" s="259">
        <v>19.568239999999999</v>
      </c>
      <c r="N190" s="1"/>
      <c r="O190" s="1"/>
    </row>
    <row r="191" spans="1:15" ht="12.75" customHeight="1">
      <c r="A191" s="227">
        <v>182</v>
      </c>
      <c r="B191" s="269" t="s">
        <v>276</v>
      </c>
      <c r="C191" s="259">
        <v>8509.9</v>
      </c>
      <c r="D191" s="260">
        <v>8558.3166666666675</v>
      </c>
      <c r="E191" s="260">
        <v>8431.633333333335</v>
      </c>
      <c r="F191" s="260">
        <v>8353.3666666666668</v>
      </c>
      <c r="G191" s="260">
        <v>8226.6833333333343</v>
      </c>
      <c r="H191" s="260">
        <v>8636.5833333333358</v>
      </c>
      <c r="I191" s="260">
        <v>8763.2666666666664</v>
      </c>
      <c r="J191" s="260">
        <v>8841.5333333333365</v>
      </c>
      <c r="K191" s="259">
        <v>8685</v>
      </c>
      <c r="L191" s="259">
        <v>8480.0499999999993</v>
      </c>
      <c r="M191" s="259">
        <v>1.17106</v>
      </c>
      <c r="N191" s="1"/>
      <c r="O191" s="1"/>
    </row>
    <row r="192" spans="1:15" ht="12.75" customHeight="1">
      <c r="A192" s="227">
        <v>183</v>
      </c>
      <c r="B192" s="269" t="s">
        <v>197</v>
      </c>
      <c r="C192" s="259">
        <v>393.35</v>
      </c>
      <c r="D192" s="260">
        <v>394.7166666666667</v>
      </c>
      <c r="E192" s="260">
        <v>389.93333333333339</v>
      </c>
      <c r="F192" s="260">
        <v>386.51666666666671</v>
      </c>
      <c r="G192" s="260">
        <v>381.73333333333341</v>
      </c>
      <c r="H192" s="260">
        <v>398.13333333333338</v>
      </c>
      <c r="I192" s="260">
        <v>402.91666666666669</v>
      </c>
      <c r="J192" s="260">
        <v>406.33333333333337</v>
      </c>
      <c r="K192" s="259">
        <v>399.5</v>
      </c>
      <c r="L192" s="259">
        <v>391.3</v>
      </c>
      <c r="M192" s="259">
        <v>146.41301000000001</v>
      </c>
      <c r="N192" s="1"/>
      <c r="O192" s="1"/>
    </row>
    <row r="193" spans="1:15" ht="12.75" customHeight="1">
      <c r="A193" s="227">
        <v>184</v>
      </c>
      <c r="B193" s="269" t="s">
        <v>198</v>
      </c>
      <c r="C193" s="259">
        <v>217.15</v>
      </c>
      <c r="D193" s="260">
        <v>218.63333333333333</v>
      </c>
      <c r="E193" s="260">
        <v>215.01666666666665</v>
      </c>
      <c r="F193" s="260">
        <v>212.88333333333333</v>
      </c>
      <c r="G193" s="260">
        <v>209.26666666666665</v>
      </c>
      <c r="H193" s="260">
        <v>220.76666666666665</v>
      </c>
      <c r="I193" s="260">
        <v>224.38333333333333</v>
      </c>
      <c r="J193" s="260">
        <v>226.51666666666665</v>
      </c>
      <c r="K193" s="259">
        <v>222.25</v>
      </c>
      <c r="L193" s="259">
        <v>216.5</v>
      </c>
      <c r="M193" s="259">
        <v>90.062070000000006</v>
      </c>
      <c r="N193" s="1"/>
      <c r="O193" s="1"/>
    </row>
    <row r="194" spans="1:15" ht="12.75" customHeight="1">
      <c r="A194" s="227">
        <v>185</v>
      </c>
      <c r="B194" s="269" t="s">
        <v>199</v>
      </c>
      <c r="C194" s="259">
        <v>100.35</v>
      </c>
      <c r="D194" s="260">
        <v>101.26666666666667</v>
      </c>
      <c r="E194" s="260">
        <v>98.883333333333326</v>
      </c>
      <c r="F194" s="260">
        <v>97.416666666666657</v>
      </c>
      <c r="G194" s="260">
        <v>95.033333333333317</v>
      </c>
      <c r="H194" s="260">
        <v>102.73333333333333</v>
      </c>
      <c r="I194" s="260">
        <v>105.11666666666669</v>
      </c>
      <c r="J194" s="260">
        <v>106.58333333333334</v>
      </c>
      <c r="K194" s="259">
        <v>103.65</v>
      </c>
      <c r="L194" s="259">
        <v>99.8</v>
      </c>
      <c r="M194" s="259">
        <v>410.83733999999998</v>
      </c>
      <c r="N194" s="1"/>
      <c r="O194" s="1"/>
    </row>
    <row r="195" spans="1:15" ht="12.75" customHeight="1">
      <c r="A195" s="227">
        <v>186</v>
      </c>
      <c r="B195" s="269" t="s">
        <v>201</v>
      </c>
      <c r="C195" s="259">
        <v>1004.85</v>
      </c>
      <c r="D195" s="260">
        <v>1013.4666666666666</v>
      </c>
      <c r="E195" s="260">
        <v>991.93333333333317</v>
      </c>
      <c r="F195" s="260">
        <v>979.01666666666654</v>
      </c>
      <c r="G195" s="260">
        <v>957.48333333333312</v>
      </c>
      <c r="H195" s="260">
        <v>1026.3833333333332</v>
      </c>
      <c r="I195" s="260">
        <v>1047.9166666666667</v>
      </c>
      <c r="J195" s="260">
        <v>1060.8333333333333</v>
      </c>
      <c r="K195" s="259">
        <v>1035</v>
      </c>
      <c r="L195" s="259">
        <v>1000.55</v>
      </c>
      <c r="M195" s="259">
        <v>23.10765</v>
      </c>
      <c r="N195" s="1"/>
      <c r="O195" s="1"/>
    </row>
    <row r="196" spans="1:15" ht="12.75" customHeight="1">
      <c r="A196" s="227">
        <v>187</v>
      </c>
      <c r="B196" s="269" t="s">
        <v>182</v>
      </c>
      <c r="C196" s="259">
        <v>707.15</v>
      </c>
      <c r="D196" s="260">
        <v>713.38333333333333</v>
      </c>
      <c r="E196" s="260">
        <v>697.01666666666665</v>
      </c>
      <c r="F196" s="260">
        <v>686.88333333333333</v>
      </c>
      <c r="G196" s="260">
        <v>670.51666666666665</v>
      </c>
      <c r="H196" s="260">
        <v>723.51666666666665</v>
      </c>
      <c r="I196" s="260">
        <v>739.88333333333321</v>
      </c>
      <c r="J196" s="260">
        <v>750.01666666666665</v>
      </c>
      <c r="K196" s="259">
        <v>729.75</v>
      </c>
      <c r="L196" s="259">
        <v>703.25</v>
      </c>
      <c r="M196" s="259">
        <v>10.70851</v>
      </c>
      <c r="N196" s="1"/>
      <c r="O196" s="1"/>
    </row>
    <row r="197" spans="1:15" ht="12.75" customHeight="1">
      <c r="A197" s="227">
        <v>188</v>
      </c>
      <c r="B197" s="269" t="s">
        <v>202</v>
      </c>
      <c r="C197" s="259">
        <v>2624.5</v>
      </c>
      <c r="D197" s="260">
        <v>2644.9666666666667</v>
      </c>
      <c r="E197" s="260">
        <v>2595.9333333333334</v>
      </c>
      <c r="F197" s="260">
        <v>2567.3666666666668</v>
      </c>
      <c r="G197" s="260">
        <v>2518.3333333333335</v>
      </c>
      <c r="H197" s="260">
        <v>2673.5333333333333</v>
      </c>
      <c r="I197" s="260">
        <v>2722.5666666666671</v>
      </c>
      <c r="J197" s="260">
        <v>2751.1333333333332</v>
      </c>
      <c r="K197" s="259">
        <v>2694</v>
      </c>
      <c r="L197" s="259">
        <v>2616.4</v>
      </c>
      <c r="M197" s="259">
        <v>10.676259999999999</v>
      </c>
      <c r="N197" s="1"/>
      <c r="O197" s="1"/>
    </row>
    <row r="198" spans="1:15" ht="12.75" customHeight="1">
      <c r="A198" s="227">
        <v>189</v>
      </c>
      <c r="B198" s="269" t="s">
        <v>203</v>
      </c>
      <c r="C198" s="259">
        <v>1588.1</v>
      </c>
      <c r="D198" s="260">
        <v>1593.9333333333332</v>
      </c>
      <c r="E198" s="260">
        <v>1574.7666666666664</v>
      </c>
      <c r="F198" s="260">
        <v>1561.4333333333332</v>
      </c>
      <c r="G198" s="260">
        <v>1542.2666666666664</v>
      </c>
      <c r="H198" s="260">
        <v>1607.2666666666664</v>
      </c>
      <c r="I198" s="260">
        <v>1626.4333333333329</v>
      </c>
      <c r="J198" s="260">
        <v>1639.7666666666664</v>
      </c>
      <c r="K198" s="259">
        <v>1613.1</v>
      </c>
      <c r="L198" s="259">
        <v>1580.6</v>
      </c>
      <c r="M198" s="259">
        <v>2.6727799999999999</v>
      </c>
      <c r="N198" s="1"/>
      <c r="O198" s="1"/>
    </row>
    <row r="199" spans="1:15" ht="12.75" customHeight="1">
      <c r="A199" s="227">
        <v>190</v>
      </c>
      <c r="B199" s="269" t="s">
        <v>204</v>
      </c>
      <c r="C199" s="259">
        <v>480.5</v>
      </c>
      <c r="D199" s="260">
        <v>484.65000000000003</v>
      </c>
      <c r="E199" s="260">
        <v>475.45000000000005</v>
      </c>
      <c r="F199" s="260">
        <v>470.40000000000003</v>
      </c>
      <c r="G199" s="260">
        <v>461.20000000000005</v>
      </c>
      <c r="H199" s="260">
        <v>489.70000000000005</v>
      </c>
      <c r="I199" s="260">
        <v>498.9</v>
      </c>
      <c r="J199" s="260">
        <v>503.95000000000005</v>
      </c>
      <c r="K199" s="259">
        <v>493.85</v>
      </c>
      <c r="L199" s="259">
        <v>479.6</v>
      </c>
      <c r="M199" s="259">
        <v>2.12229</v>
      </c>
      <c r="N199" s="1"/>
      <c r="O199" s="1"/>
    </row>
    <row r="200" spans="1:15" ht="12.75" customHeight="1">
      <c r="A200" s="227">
        <v>191</v>
      </c>
      <c r="B200" s="269" t="s">
        <v>205</v>
      </c>
      <c r="C200" s="259">
        <v>1423.05</v>
      </c>
      <c r="D200" s="260">
        <v>1429.6499999999999</v>
      </c>
      <c r="E200" s="260">
        <v>1399.6499999999996</v>
      </c>
      <c r="F200" s="260">
        <v>1376.2499999999998</v>
      </c>
      <c r="G200" s="260">
        <v>1346.2499999999995</v>
      </c>
      <c r="H200" s="260">
        <v>1453.0499999999997</v>
      </c>
      <c r="I200" s="260">
        <v>1483.0500000000002</v>
      </c>
      <c r="J200" s="260">
        <v>1506.4499999999998</v>
      </c>
      <c r="K200" s="259">
        <v>1459.65</v>
      </c>
      <c r="L200" s="259">
        <v>1406.25</v>
      </c>
      <c r="M200" s="259">
        <v>6.7016799999999996</v>
      </c>
      <c r="N200" s="1"/>
      <c r="O200" s="1"/>
    </row>
    <row r="201" spans="1:15" ht="12.75" customHeight="1">
      <c r="A201" s="227">
        <v>192</v>
      </c>
      <c r="B201" s="269" t="s">
        <v>509</v>
      </c>
      <c r="C201" s="259">
        <v>36.799999999999997</v>
      </c>
      <c r="D201" s="260">
        <v>37.050000000000004</v>
      </c>
      <c r="E201" s="260">
        <v>36.400000000000006</v>
      </c>
      <c r="F201" s="260">
        <v>36</v>
      </c>
      <c r="G201" s="260">
        <v>35.35</v>
      </c>
      <c r="H201" s="260">
        <v>37.45000000000001</v>
      </c>
      <c r="I201" s="260">
        <v>38.1</v>
      </c>
      <c r="J201" s="260">
        <v>38.500000000000014</v>
      </c>
      <c r="K201" s="259">
        <v>37.700000000000003</v>
      </c>
      <c r="L201" s="259">
        <v>36.65</v>
      </c>
      <c r="M201" s="259">
        <v>48.563789999999997</v>
      </c>
      <c r="N201" s="1"/>
      <c r="O201" s="1"/>
    </row>
    <row r="202" spans="1:15" ht="12.75" customHeight="1">
      <c r="A202" s="227">
        <v>193</v>
      </c>
      <c r="B202" s="269" t="s">
        <v>209</v>
      </c>
      <c r="C202" s="259">
        <v>664.15</v>
      </c>
      <c r="D202" s="260">
        <v>670.26666666666665</v>
      </c>
      <c r="E202" s="260">
        <v>654.08333333333326</v>
      </c>
      <c r="F202" s="260">
        <v>644.01666666666665</v>
      </c>
      <c r="G202" s="260">
        <v>627.83333333333326</v>
      </c>
      <c r="H202" s="260">
        <v>680.33333333333326</v>
      </c>
      <c r="I202" s="260">
        <v>696.51666666666665</v>
      </c>
      <c r="J202" s="260">
        <v>706.58333333333326</v>
      </c>
      <c r="K202" s="259">
        <v>686.45</v>
      </c>
      <c r="L202" s="259">
        <v>660.2</v>
      </c>
      <c r="M202" s="259">
        <v>12.57522</v>
      </c>
      <c r="N202" s="1"/>
      <c r="O202" s="1"/>
    </row>
    <row r="203" spans="1:15" ht="12.75" customHeight="1">
      <c r="A203" s="227">
        <v>194</v>
      </c>
      <c r="B203" s="269" t="s">
        <v>208</v>
      </c>
      <c r="C203" s="259">
        <v>6076.75</v>
      </c>
      <c r="D203" s="260">
        <v>6114.1166666666659</v>
      </c>
      <c r="E203" s="260">
        <v>6023.2333333333318</v>
      </c>
      <c r="F203" s="260">
        <v>5969.7166666666662</v>
      </c>
      <c r="G203" s="260">
        <v>5878.8333333333321</v>
      </c>
      <c r="H203" s="260">
        <v>6167.6333333333314</v>
      </c>
      <c r="I203" s="260">
        <v>6258.5166666666646</v>
      </c>
      <c r="J203" s="260">
        <v>6312.033333333331</v>
      </c>
      <c r="K203" s="259">
        <v>6205</v>
      </c>
      <c r="L203" s="259">
        <v>6060.6</v>
      </c>
      <c r="M203" s="259">
        <v>2.76525</v>
      </c>
      <c r="N203" s="1"/>
      <c r="O203" s="1"/>
    </row>
    <row r="204" spans="1:15" ht="12.75" customHeight="1">
      <c r="A204" s="227">
        <v>195</v>
      </c>
      <c r="B204" s="269" t="s">
        <v>277</v>
      </c>
      <c r="C204" s="259">
        <v>43</v>
      </c>
      <c r="D204" s="260">
        <v>43.300000000000004</v>
      </c>
      <c r="E204" s="260">
        <v>42.45000000000001</v>
      </c>
      <c r="F204" s="260">
        <v>41.900000000000006</v>
      </c>
      <c r="G204" s="260">
        <v>41.050000000000011</v>
      </c>
      <c r="H204" s="260">
        <v>43.850000000000009</v>
      </c>
      <c r="I204" s="260">
        <v>44.7</v>
      </c>
      <c r="J204" s="260">
        <v>45.250000000000007</v>
      </c>
      <c r="K204" s="259">
        <v>44.15</v>
      </c>
      <c r="L204" s="259">
        <v>42.75</v>
      </c>
      <c r="M204" s="259">
        <v>40.225830000000002</v>
      </c>
      <c r="N204" s="1"/>
      <c r="O204" s="1"/>
    </row>
    <row r="205" spans="1:15" ht="12.75" customHeight="1">
      <c r="A205" s="227">
        <v>196</v>
      </c>
      <c r="B205" s="269" t="s">
        <v>207</v>
      </c>
      <c r="C205" s="259">
        <v>1650.95</v>
      </c>
      <c r="D205" s="260">
        <v>1664.7333333333336</v>
      </c>
      <c r="E205" s="260">
        <v>1622.3666666666672</v>
      </c>
      <c r="F205" s="260">
        <v>1593.7833333333338</v>
      </c>
      <c r="G205" s="260">
        <v>1551.4166666666674</v>
      </c>
      <c r="H205" s="260">
        <v>1693.3166666666671</v>
      </c>
      <c r="I205" s="260">
        <v>1735.6833333333334</v>
      </c>
      <c r="J205" s="260">
        <v>1764.2666666666669</v>
      </c>
      <c r="K205" s="259">
        <v>1707.1</v>
      </c>
      <c r="L205" s="259">
        <v>1636.15</v>
      </c>
      <c r="M205" s="259">
        <v>3.6934300000000002</v>
      </c>
      <c r="N205" s="1"/>
      <c r="O205" s="1"/>
    </row>
    <row r="206" spans="1:15" ht="12.75" customHeight="1">
      <c r="A206" s="227">
        <v>197</v>
      </c>
      <c r="B206" s="269" t="s">
        <v>154</v>
      </c>
      <c r="C206" s="259">
        <v>815.6</v>
      </c>
      <c r="D206" s="260">
        <v>828.19999999999993</v>
      </c>
      <c r="E206" s="260">
        <v>795.39999999999986</v>
      </c>
      <c r="F206" s="260">
        <v>775.19999999999993</v>
      </c>
      <c r="G206" s="260">
        <v>742.39999999999986</v>
      </c>
      <c r="H206" s="260">
        <v>848.39999999999986</v>
      </c>
      <c r="I206" s="260">
        <v>881.19999999999982</v>
      </c>
      <c r="J206" s="260">
        <v>901.39999999999986</v>
      </c>
      <c r="K206" s="259">
        <v>861</v>
      </c>
      <c r="L206" s="259">
        <v>808</v>
      </c>
      <c r="M206" s="259">
        <v>23.679970000000001</v>
      </c>
      <c r="N206" s="1"/>
      <c r="O206" s="1"/>
    </row>
    <row r="207" spans="1:15" ht="12.75" customHeight="1">
      <c r="A207" s="227">
        <v>198</v>
      </c>
      <c r="B207" s="269" t="s">
        <v>279</v>
      </c>
      <c r="C207" s="259">
        <v>1045.3</v>
      </c>
      <c r="D207" s="260">
        <v>1061.2666666666667</v>
      </c>
      <c r="E207" s="260">
        <v>1024.0333333333333</v>
      </c>
      <c r="F207" s="260">
        <v>1002.7666666666667</v>
      </c>
      <c r="G207" s="260">
        <v>965.5333333333333</v>
      </c>
      <c r="H207" s="260">
        <v>1082.5333333333333</v>
      </c>
      <c r="I207" s="260">
        <v>1119.7666666666664</v>
      </c>
      <c r="J207" s="260">
        <v>1141.0333333333333</v>
      </c>
      <c r="K207" s="259">
        <v>1098.5</v>
      </c>
      <c r="L207" s="259">
        <v>1040</v>
      </c>
      <c r="M207" s="259">
        <v>14.727499999999999</v>
      </c>
      <c r="N207" s="1"/>
      <c r="O207" s="1"/>
    </row>
    <row r="208" spans="1:15" ht="12.75" customHeight="1">
      <c r="A208" s="227">
        <v>199</v>
      </c>
      <c r="B208" s="269" t="s">
        <v>210</v>
      </c>
      <c r="C208" s="259">
        <v>286.05</v>
      </c>
      <c r="D208" s="260">
        <v>292.18333333333334</v>
      </c>
      <c r="E208" s="260">
        <v>278.86666666666667</v>
      </c>
      <c r="F208" s="260">
        <v>271.68333333333334</v>
      </c>
      <c r="G208" s="260">
        <v>258.36666666666667</v>
      </c>
      <c r="H208" s="260">
        <v>299.36666666666667</v>
      </c>
      <c r="I208" s="260">
        <v>312.68333333333339</v>
      </c>
      <c r="J208" s="260">
        <v>319.86666666666667</v>
      </c>
      <c r="K208" s="259">
        <v>305.5</v>
      </c>
      <c r="L208" s="259">
        <v>285</v>
      </c>
      <c r="M208" s="259">
        <v>210.39535000000001</v>
      </c>
      <c r="N208" s="1"/>
      <c r="O208" s="1"/>
    </row>
    <row r="209" spans="1:15" ht="12.75" customHeight="1">
      <c r="A209" s="227">
        <v>200</v>
      </c>
      <c r="B209" s="269" t="s">
        <v>127</v>
      </c>
      <c r="C209" s="259">
        <v>8.65</v>
      </c>
      <c r="D209" s="260">
        <v>8.7166666666666668</v>
      </c>
      <c r="E209" s="260">
        <v>8.4833333333333343</v>
      </c>
      <c r="F209" s="260">
        <v>8.3166666666666682</v>
      </c>
      <c r="G209" s="260">
        <v>8.0833333333333357</v>
      </c>
      <c r="H209" s="260">
        <v>8.8833333333333329</v>
      </c>
      <c r="I209" s="260">
        <v>9.1166666666666636</v>
      </c>
      <c r="J209" s="260">
        <v>9.2833333333333314</v>
      </c>
      <c r="K209" s="259">
        <v>8.9499999999999993</v>
      </c>
      <c r="L209" s="259">
        <v>8.5500000000000007</v>
      </c>
      <c r="M209" s="259">
        <v>1257.7346399999999</v>
      </c>
      <c r="N209" s="1"/>
      <c r="O209" s="1"/>
    </row>
    <row r="210" spans="1:15" ht="12.75" customHeight="1">
      <c r="A210" s="227">
        <v>201</v>
      </c>
      <c r="B210" s="269" t="s">
        <v>211</v>
      </c>
      <c r="C210" s="259">
        <v>873.6</v>
      </c>
      <c r="D210" s="260">
        <v>881.96666666666658</v>
      </c>
      <c r="E210" s="260">
        <v>862.18333333333317</v>
      </c>
      <c r="F210" s="260">
        <v>850.76666666666654</v>
      </c>
      <c r="G210" s="260">
        <v>830.98333333333312</v>
      </c>
      <c r="H210" s="260">
        <v>893.38333333333321</v>
      </c>
      <c r="I210" s="260">
        <v>913.16666666666674</v>
      </c>
      <c r="J210" s="260">
        <v>924.58333333333326</v>
      </c>
      <c r="K210" s="259">
        <v>901.75</v>
      </c>
      <c r="L210" s="259">
        <v>870.55</v>
      </c>
      <c r="M210" s="259">
        <v>17.476939999999999</v>
      </c>
      <c r="N210" s="1"/>
      <c r="O210" s="1"/>
    </row>
    <row r="211" spans="1:15" ht="12.75" customHeight="1">
      <c r="A211" s="227">
        <v>202</v>
      </c>
      <c r="B211" s="269" t="s">
        <v>280</v>
      </c>
      <c r="C211" s="259">
        <v>1622.65</v>
      </c>
      <c r="D211" s="260">
        <v>1627.3500000000001</v>
      </c>
      <c r="E211" s="260">
        <v>1600.3000000000002</v>
      </c>
      <c r="F211" s="260">
        <v>1577.95</v>
      </c>
      <c r="G211" s="260">
        <v>1550.9</v>
      </c>
      <c r="H211" s="260">
        <v>1649.7000000000003</v>
      </c>
      <c r="I211" s="260">
        <v>1676.75</v>
      </c>
      <c r="J211" s="260">
        <v>1699.1000000000004</v>
      </c>
      <c r="K211" s="259">
        <v>1654.4</v>
      </c>
      <c r="L211" s="259">
        <v>1605</v>
      </c>
      <c r="M211" s="259">
        <v>1.5346200000000001</v>
      </c>
      <c r="N211" s="1"/>
      <c r="O211" s="1"/>
    </row>
    <row r="212" spans="1:15" ht="12.75" customHeight="1">
      <c r="A212" s="227">
        <v>203</v>
      </c>
      <c r="B212" s="269" t="s">
        <v>212</v>
      </c>
      <c r="C212" s="259">
        <v>404.4</v>
      </c>
      <c r="D212" s="260">
        <v>408.2</v>
      </c>
      <c r="E212" s="260">
        <v>398.5</v>
      </c>
      <c r="F212" s="260">
        <v>392.6</v>
      </c>
      <c r="G212" s="260">
        <v>382.90000000000003</v>
      </c>
      <c r="H212" s="260">
        <v>414.09999999999997</v>
      </c>
      <c r="I212" s="260">
        <v>423.7999999999999</v>
      </c>
      <c r="J212" s="260">
        <v>429.69999999999993</v>
      </c>
      <c r="K212" s="259">
        <v>417.9</v>
      </c>
      <c r="L212" s="259">
        <v>402.3</v>
      </c>
      <c r="M212" s="259">
        <v>113.61646</v>
      </c>
      <c r="N212" s="1"/>
      <c r="O212" s="1"/>
    </row>
    <row r="213" spans="1:15" ht="12.75" customHeight="1">
      <c r="A213" s="227">
        <v>204</v>
      </c>
      <c r="B213" s="269" t="s">
        <v>281</v>
      </c>
      <c r="C213" s="259">
        <v>16.149999999999999</v>
      </c>
      <c r="D213" s="260">
        <v>16.266666666666666</v>
      </c>
      <c r="E213" s="260">
        <v>15.93333333333333</v>
      </c>
      <c r="F213" s="260">
        <v>15.716666666666665</v>
      </c>
      <c r="G213" s="260">
        <v>15.383333333333329</v>
      </c>
      <c r="H213" s="260">
        <v>16.483333333333331</v>
      </c>
      <c r="I213" s="260">
        <v>16.816666666666666</v>
      </c>
      <c r="J213" s="260">
        <v>17.033333333333331</v>
      </c>
      <c r="K213" s="259">
        <v>16.600000000000001</v>
      </c>
      <c r="L213" s="259">
        <v>16.05</v>
      </c>
      <c r="M213" s="259">
        <v>483.98743999999999</v>
      </c>
      <c r="N213" s="1"/>
      <c r="O213" s="1"/>
    </row>
    <row r="214" spans="1:15" ht="12.75" customHeight="1">
      <c r="A214" s="227">
        <v>205</v>
      </c>
      <c r="B214" s="269" t="s">
        <v>213</v>
      </c>
      <c r="C214" s="259">
        <v>272.64999999999998</v>
      </c>
      <c r="D214" s="260">
        <v>274.13333333333333</v>
      </c>
      <c r="E214" s="260">
        <v>267.36666666666667</v>
      </c>
      <c r="F214" s="260">
        <v>262.08333333333337</v>
      </c>
      <c r="G214" s="260">
        <v>255.31666666666672</v>
      </c>
      <c r="H214" s="260">
        <v>279.41666666666663</v>
      </c>
      <c r="I214" s="260">
        <v>286.18333333333328</v>
      </c>
      <c r="J214" s="260">
        <v>291.46666666666658</v>
      </c>
      <c r="K214" s="259">
        <v>280.89999999999998</v>
      </c>
      <c r="L214" s="259">
        <v>268.85000000000002</v>
      </c>
      <c r="M214" s="259">
        <v>114.5735</v>
      </c>
      <c r="N214" s="1"/>
      <c r="O214" s="1"/>
    </row>
    <row r="215" spans="1:15" ht="12.75" customHeight="1">
      <c r="A215" s="227">
        <v>206</v>
      </c>
      <c r="B215" s="269" t="s">
        <v>832</v>
      </c>
      <c r="C215" s="259">
        <v>65.55</v>
      </c>
      <c r="D215" s="260">
        <v>66.583333333333329</v>
      </c>
      <c r="E215" s="260">
        <v>63.966666666666654</v>
      </c>
      <c r="F215" s="260">
        <v>62.383333333333326</v>
      </c>
      <c r="G215" s="260">
        <v>59.766666666666652</v>
      </c>
      <c r="H215" s="260">
        <v>68.166666666666657</v>
      </c>
      <c r="I215" s="260">
        <v>70.783333333333331</v>
      </c>
      <c r="J215" s="260">
        <v>72.36666666666666</v>
      </c>
      <c r="K215" s="259">
        <v>69.2</v>
      </c>
      <c r="L215" s="259">
        <v>65</v>
      </c>
      <c r="M215" s="259">
        <v>701.71064000000001</v>
      </c>
      <c r="N215" s="1"/>
      <c r="O215" s="1"/>
    </row>
    <row r="216" spans="1:15" ht="12.75" customHeight="1">
      <c r="A216" s="227">
        <v>207</v>
      </c>
      <c r="B216" s="269" t="s">
        <v>823</v>
      </c>
      <c r="C216" s="259">
        <v>415.9</v>
      </c>
      <c r="D216" s="260">
        <v>418.91666666666669</v>
      </c>
      <c r="E216" s="260">
        <v>410.98333333333335</v>
      </c>
      <c r="F216" s="260">
        <v>406.06666666666666</v>
      </c>
      <c r="G216" s="260">
        <v>398.13333333333333</v>
      </c>
      <c r="H216" s="260">
        <v>423.83333333333337</v>
      </c>
      <c r="I216" s="260">
        <v>431.76666666666665</v>
      </c>
      <c r="J216" s="260">
        <v>436.68333333333339</v>
      </c>
      <c r="K216" s="259">
        <v>426.85</v>
      </c>
      <c r="L216" s="259">
        <v>414</v>
      </c>
      <c r="M216" s="259">
        <v>13.308249999999999</v>
      </c>
      <c r="N216" s="1"/>
      <c r="O216" s="1"/>
    </row>
    <row r="217" spans="1:15" ht="12.75" customHeight="1">
      <c r="A217" s="342"/>
      <c r="B217" s="343"/>
      <c r="C217" s="344"/>
      <c r="D217" s="344"/>
      <c r="E217" s="344"/>
      <c r="F217" s="344"/>
      <c r="G217" s="344"/>
      <c r="H217" s="344"/>
      <c r="I217" s="344"/>
      <c r="J217" s="344"/>
      <c r="K217" s="344"/>
      <c r="L217" s="344"/>
      <c r="M217" s="344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282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283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284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214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215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216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217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218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219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220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221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222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223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224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225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226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227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228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2"/>
  <sheetViews>
    <sheetView zoomScale="85" zoomScaleNormal="85" workbookViewId="0">
      <pane ySplit="10" topLeftCell="A11" activePane="bottomLeft" state="frozen"/>
      <selection pane="bottomLeft" activeCell="H18" sqref="H18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07"/>
      <c r="B1" s="408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73" t="s">
        <v>285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44846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00" t="s">
        <v>16</v>
      </c>
      <c r="B9" s="402" t="s">
        <v>18</v>
      </c>
      <c r="C9" s="406" t="s">
        <v>20</v>
      </c>
      <c r="D9" s="406" t="s">
        <v>21</v>
      </c>
      <c r="E9" s="397" t="s">
        <v>22</v>
      </c>
      <c r="F9" s="398"/>
      <c r="G9" s="399"/>
      <c r="H9" s="397" t="s">
        <v>23</v>
      </c>
      <c r="I9" s="398"/>
      <c r="J9" s="399"/>
      <c r="K9" s="23"/>
      <c r="L9" s="24"/>
      <c r="M9" s="50"/>
      <c r="N9" s="1"/>
      <c r="O9" s="1"/>
    </row>
    <row r="10" spans="1:15" ht="42.75" customHeight="1">
      <c r="A10" s="404"/>
      <c r="B10" s="405"/>
      <c r="C10" s="405"/>
      <c r="D10" s="405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268" t="s">
        <v>287</v>
      </c>
      <c r="C11" s="259">
        <v>23748.1</v>
      </c>
      <c r="D11" s="260">
        <v>23875.133333333331</v>
      </c>
      <c r="E11" s="260">
        <v>23352.316666666662</v>
      </c>
      <c r="F11" s="260">
        <v>22956.533333333329</v>
      </c>
      <c r="G11" s="260">
        <v>22433.71666666666</v>
      </c>
      <c r="H11" s="260">
        <v>24270.916666666664</v>
      </c>
      <c r="I11" s="260">
        <v>24793.73333333333</v>
      </c>
      <c r="J11" s="260">
        <v>25189.516666666666</v>
      </c>
      <c r="K11" s="259">
        <v>24397.95</v>
      </c>
      <c r="L11" s="259">
        <v>23479.35</v>
      </c>
      <c r="M11" s="259">
        <v>7.825E-2</v>
      </c>
      <c r="N11" s="1"/>
      <c r="O11" s="1"/>
    </row>
    <row r="12" spans="1:15" ht="12" customHeight="1">
      <c r="A12" s="30">
        <v>2</v>
      </c>
      <c r="B12" s="269" t="s">
        <v>288</v>
      </c>
      <c r="C12" s="259">
        <v>3197.05</v>
      </c>
      <c r="D12" s="260">
        <v>3224.35</v>
      </c>
      <c r="E12" s="260">
        <v>3157.7</v>
      </c>
      <c r="F12" s="260">
        <v>3118.35</v>
      </c>
      <c r="G12" s="260">
        <v>3051.7</v>
      </c>
      <c r="H12" s="260">
        <v>3263.7</v>
      </c>
      <c r="I12" s="260">
        <v>3330.3500000000004</v>
      </c>
      <c r="J12" s="260">
        <v>3369.7</v>
      </c>
      <c r="K12" s="259">
        <v>3291</v>
      </c>
      <c r="L12" s="259">
        <v>3185</v>
      </c>
      <c r="M12" s="259">
        <v>2.9494400000000001</v>
      </c>
      <c r="N12" s="1"/>
      <c r="O12" s="1"/>
    </row>
    <row r="13" spans="1:15" ht="12" customHeight="1">
      <c r="A13" s="30">
        <v>3</v>
      </c>
      <c r="B13" s="269" t="s">
        <v>43</v>
      </c>
      <c r="C13" s="259">
        <v>2311.65</v>
      </c>
      <c r="D13" s="260">
        <v>2331.3666666666663</v>
      </c>
      <c r="E13" s="260">
        <v>2285.9833333333327</v>
      </c>
      <c r="F13" s="260">
        <v>2260.3166666666662</v>
      </c>
      <c r="G13" s="260">
        <v>2214.9333333333325</v>
      </c>
      <c r="H13" s="260">
        <v>2357.0333333333328</v>
      </c>
      <c r="I13" s="260">
        <v>2402.416666666667</v>
      </c>
      <c r="J13" s="260">
        <v>2428.083333333333</v>
      </c>
      <c r="K13" s="259">
        <v>2376.75</v>
      </c>
      <c r="L13" s="259">
        <v>2305.6999999999998</v>
      </c>
      <c r="M13" s="259">
        <v>3.8089300000000001</v>
      </c>
      <c r="N13" s="1"/>
      <c r="O13" s="1"/>
    </row>
    <row r="14" spans="1:15" ht="12" customHeight="1">
      <c r="A14" s="30">
        <v>4</v>
      </c>
      <c r="B14" s="269" t="s">
        <v>290</v>
      </c>
      <c r="C14" s="259">
        <v>2553.9</v>
      </c>
      <c r="D14" s="260">
        <v>2555.4833333333336</v>
      </c>
      <c r="E14" s="260">
        <v>2508.416666666667</v>
      </c>
      <c r="F14" s="260">
        <v>2462.9333333333334</v>
      </c>
      <c r="G14" s="260">
        <v>2415.8666666666668</v>
      </c>
      <c r="H14" s="260">
        <v>2600.9666666666672</v>
      </c>
      <c r="I14" s="260">
        <v>2648.0333333333338</v>
      </c>
      <c r="J14" s="260">
        <v>2693.5166666666673</v>
      </c>
      <c r="K14" s="259">
        <v>2602.5500000000002</v>
      </c>
      <c r="L14" s="259">
        <v>2510</v>
      </c>
      <c r="M14" s="259">
        <v>0.83164000000000005</v>
      </c>
      <c r="N14" s="1"/>
      <c r="O14" s="1"/>
    </row>
    <row r="15" spans="1:15" ht="12" customHeight="1">
      <c r="A15" s="30">
        <v>5</v>
      </c>
      <c r="B15" s="269" t="s">
        <v>291</v>
      </c>
      <c r="C15" s="259">
        <v>1091.55</v>
      </c>
      <c r="D15" s="260">
        <v>1100.5</v>
      </c>
      <c r="E15" s="260">
        <v>1071.05</v>
      </c>
      <c r="F15" s="260">
        <v>1050.55</v>
      </c>
      <c r="G15" s="260">
        <v>1021.0999999999999</v>
      </c>
      <c r="H15" s="260">
        <v>1121</v>
      </c>
      <c r="I15" s="260">
        <v>1150.4499999999998</v>
      </c>
      <c r="J15" s="260">
        <v>1170.95</v>
      </c>
      <c r="K15" s="259">
        <v>1129.95</v>
      </c>
      <c r="L15" s="259">
        <v>1080</v>
      </c>
      <c r="M15" s="259">
        <v>2.5285199999999999</v>
      </c>
      <c r="N15" s="1"/>
      <c r="O15" s="1"/>
    </row>
    <row r="16" spans="1:15" ht="12" customHeight="1">
      <c r="A16" s="30">
        <v>6</v>
      </c>
      <c r="B16" s="269" t="s">
        <v>59</v>
      </c>
      <c r="C16" s="259">
        <v>582.79999999999995</v>
      </c>
      <c r="D16" s="260">
        <v>583.96666666666658</v>
      </c>
      <c r="E16" s="260">
        <v>577.63333333333321</v>
      </c>
      <c r="F16" s="260">
        <v>572.46666666666658</v>
      </c>
      <c r="G16" s="260">
        <v>566.13333333333321</v>
      </c>
      <c r="H16" s="260">
        <v>589.13333333333321</v>
      </c>
      <c r="I16" s="260">
        <v>595.46666666666647</v>
      </c>
      <c r="J16" s="260">
        <v>600.63333333333321</v>
      </c>
      <c r="K16" s="259">
        <v>590.29999999999995</v>
      </c>
      <c r="L16" s="259">
        <v>578.79999999999995</v>
      </c>
      <c r="M16" s="259">
        <v>26.13081</v>
      </c>
      <c r="N16" s="1"/>
      <c r="O16" s="1"/>
    </row>
    <row r="17" spans="1:15" ht="12" customHeight="1">
      <c r="A17" s="30">
        <v>7</v>
      </c>
      <c r="B17" s="269" t="s">
        <v>292</v>
      </c>
      <c r="C17" s="259">
        <v>461.45</v>
      </c>
      <c r="D17" s="260">
        <v>469.05</v>
      </c>
      <c r="E17" s="260">
        <v>452.40000000000003</v>
      </c>
      <c r="F17" s="260">
        <v>443.35</v>
      </c>
      <c r="G17" s="260">
        <v>426.70000000000005</v>
      </c>
      <c r="H17" s="260">
        <v>478.1</v>
      </c>
      <c r="I17" s="260">
        <v>494.75</v>
      </c>
      <c r="J17" s="260">
        <v>503.8</v>
      </c>
      <c r="K17" s="259">
        <v>485.7</v>
      </c>
      <c r="L17" s="259">
        <v>460</v>
      </c>
      <c r="M17" s="259">
        <v>2.22071</v>
      </c>
      <c r="N17" s="1"/>
      <c r="O17" s="1"/>
    </row>
    <row r="18" spans="1:15" ht="12" customHeight="1">
      <c r="A18" s="30">
        <v>8</v>
      </c>
      <c r="B18" s="269" t="s">
        <v>293</v>
      </c>
      <c r="C18" s="259">
        <v>2048.3000000000002</v>
      </c>
      <c r="D18" s="260">
        <v>2052.7999999999997</v>
      </c>
      <c r="E18" s="260">
        <v>2012.2499999999995</v>
      </c>
      <c r="F18" s="260">
        <v>1976.1999999999998</v>
      </c>
      <c r="G18" s="260">
        <v>1935.6499999999996</v>
      </c>
      <c r="H18" s="260">
        <v>2088.8499999999995</v>
      </c>
      <c r="I18" s="260">
        <v>2129.3999999999996</v>
      </c>
      <c r="J18" s="260">
        <v>2165.4499999999994</v>
      </c>
      <c r="K18" s="259">
        <v>2093.35</v>
      </c>
      <c r="L18" s="259">
        <v>2016.75</v>
      </c>
      <c r="M18" s="259">
        <v>0.75353000000000003</v>
      </c>
      <c r="N18" s="1"/>
      <c r="O18" s="1"/>
    </row>
    <row r="19" spans="1:15" ht="12" customHeight="1">
      <c r="A19" s="30">
        <v>9</v>
      </c>
      <c r="B19" s="269" t="s">
        <v>237</v>
      </c>
      <c r="C19" s="259">
        <v>18563.650000000001</v>
      </c>
      <c r="D19" s="260">
        <v>18626.483333333334</v>
      </c>
      <c r="E19" s="260">
        <v>18341.166666666668</v>
      </c>
      <c r="F19" s="260">
        <v>18118.683333333334</v>
      </c>
      <c r="G19" s="260">
        <v>17833.366666666669</v>
      </c>
      <c r="H19" s="260">
        <v>18848.966666666667</v>
      </c>
      <c r="I19" s="260">
        <v>19134.283333333333</v>
      </c>
      <c r="J19" s="260">
        <v>19356.766666666666</v>
      </c>
      <c r="K19" s="259">
        <v>18911.8</v>
      </c>
      <c r="L19" s="259">
        <v>18404</v>
      </c>
      <c r="M19" s="259">
        <v>0.11468</v>
      </c>
      <c r="N19" s="1"/>
      <c r="O19" s="1"/>
    </row>
    <row r="20" spans="1:15" ht="12" customHeight="1">
      <c r="A20" s="30">
        <v>10</v>
      </c>
      <c r="B20" s="269" t="s">
        <v>45</v>
      </c>
      <c r="C20" s="259">
        <v>3273.95</v>
      </c>
      <c r="D20" s="260">
        <v>3286.9833333333336</v>
      </c>
      <c r="E20" s="260">
        <v>3235.9666666666672</v>
      </c>
      <c r="F20" s="260">
        <v>3197.9833333333336</v>
      </c>
      <c r="G20" s="260">
        <v>3146.9666666666672</v>
      </c>
      <c r="H20" s="260">
        <v>3324.9666666666672</v>
      </c>
      <c r="I20" s="260">
        <v>3375.9833333333336</v>
      </c>
      <c r="J20" s="260">
        <v>3413.9666666666672</v>
      </c>
      <c r="K20" s="259">
        <v>3338</v>
      </c>
      <c r="L20" s="259">
        <v>3249</v>
      </c>
      <c r="M20" s="259">
        <v>25.443940000000001</v>
      </c>
      <c r="N20" s="1"/>
      <c r="O20" s="1"/>
    </row>
    <row r="21" spans="1:15" ht="12" customHeight="1">
      <c r="A21" s="30">
        <v>11</v>
      </c>
      <c r="B21" s="269" t="s">
        <v>238</v>
      </c>
      <c r="C21" s="259">
        <v>2128.8000000000002</v>
      </c>
      <c r="D21" s="260">
        <v>2146.6333333333332</v>
      </c>
      <c r="E21" s="260">
        <v>2094.2666666666664</v>
      </c>
      <c r="F21" s="260">
        <v>2059.7333333333331</v>
      </c>
      <c r="G21" s="260">
        <v>2007.3666666666663</v>
      </c>
      <c r="H21" s="260">
        <v>2181.1666666666665</v>
      </c>
      <c r="I21" s="260">
        <v>2233.5333333333333</v>
      </c>
      <c r="J21" s="260">
        <v>2268.0666666666666</v>
      </c>
      <c r="K21" s="259">
        <v>2199</v>
      </c>
      <c r="L21" s="259">
        <v>2112.1</v>
      </c>
      <c r="M21" s="259">
        <v>13.52289</v>
      </c>
      <c r="N21" s="1"/>
      <c r="O21" s="1"/>
    </row>
    <row r="22" spans="1:15" ht="12" customHeight="1">
      <c r="A22" s="30">
        <v>12</v>
      </c>
      <c r="B22" s="269" t="s">
        <v>46</v>
      </c>
      <c r="C22" s="259">
        <v>797.35</v>
      </c>
      <c r="D22" s="260">
        <v>804.4</v>
      </c>
      <c r="E22" s="260">
        <v>788.19999999999993</v>
      </c>
      <c r="F22" s="260">
        <v>779.05</v>
      </c>
      <c r="G22" s="260">
        <v>762.84999999999991</v>
      </c>
      <c r="H22" s="260">
        <v>813.55</v>
      </c>
      <c r="I22" s="260">
        <v>829.75</v>
      </c>
      <c r="J22" s="260">
        <v>838.9</v>
      </c>
      <c r="K22" s="259">
        <v>820.6</v>
      </c>
      <c r="L22" s="259">
        <v>795.25</v>
      </c>
      <c r="M22" s="259">
        <v>61.933880000000002</v>
      </c>
      <c r="N22" s="1"/>
      <c r="O22" s="1"/>
    </row>
    <row r="23" spans="1:15" ht="12.75" customHeight="1">
      <c r="A23" s="30">
        <v>13</v>
      </c>
      <c r="B23" s="269" t="s">
        <v>239</v>
      </c>
      <c r="C23" s="259">
        <v>3173.6</v>
      </c>
      <c r="D23" s="260">
        <v>3181.1833333333329</v>
      </c>
      <c r="E23" s="260">
        <v>3142.4166666666661</v>
      </c>
      <c r="F23" s="260">
        <v>3111.2333333333331</v>
      </c>
      <c r="G23" s="260">
        <v>3072.4666666666662</v>
      </c>
      <c r="H23" s="260">
        <v>3212.3666666666659</v>
      </c>
      <c r="I23" s="260">
        <v>3251.1333333333332</v>
      </c>
      <c r="J23" s="260">
        <v>3282.3166666666657</v>
      </c>
      <c r="K23" s="259">
        <v>3219.95</v>
      </c>
      <c r="L23" s="259">
        <v>3150</v>
      </c>
      <c r="M23" s="259">
        <v>2.9617300000000002</v>
      </c>
      <c r="N23" s="1"/>
      <c r="O23" s="1"/>
    </row>
    <row r="24" spans="1:15" ht="12.75" customHeight="1">
      <c r="A24" s="30">
        <v>14</v>
      </c>
      <c r="B24" s="269" t="s">
        <v>240</v>
      </c>
      <c r="C24" s="259">
        <v>3154.35</v>
      </c>
      <c r="D24" s="260">
        <v>3177.6833333333329</v>
      </c>
      <c r="E24" s="260">
        <v>3106.6666666666661</v>
      </c>
      <c r="F24" s="260">
        <v>3058.9833333333331</v>
      </c>
      <c r="G24" s="260">
        <v>2987.9666666666662</v>
      </c>
      <c r="H24" s="260">
        <v>3225.3666666666659</v>
      </c>
      <c r="I24" s="260">
        <v>3296.3833333333332</v>
      </c>
      <c r="J24" s="260">
        <v>3344.0666666666657</v>
      </c>
      <c r="K24" s="259">
        <v>3248.7</v>
      </c>
      <c r="L24" s="259">
        <v>3130</v>
      </c>
      <c r="M24" s="259">
        <v>3.62412</v>
      </c>
      <c r="N24" s="1"/>
      <c r="O24" s="1"/>
    </row>
    <row r="25" spans="1:15" ht="12.75" customHeight="1">
      <c r="A25" s="30">
        <v>15</v>
      </c>
      <c r="B25" s="269" t="s">
        <v>241</v>
      </c>
      <c r="C25" s="259">
        <v>111.85</v>
      </c>
      <c r="D25" s="260">
        <v>112.71666666666665</v>
      </c>
      <c r="E25" s="260">
        <v>110.18333333333331</v>
      </c>
      <c r="F25" s="260">
        <v>108.51666666666665</v>
      </c>
      <c r="G25" s="260">
        <v>105.98333333333331</v>
      </c>
      <c r="H25" s="260">
        <v>114.38333333333331</v>
      </c>
      <c r="I25" s="260">
        <v>116.91666666666664</v>
      </c>
      <c r="J25" s="260">
        <v>118.58333333333331</v>
      </c>
      <c r="K25" s="259">
        <v>115.25</v>
      </c>
      <c r="L25" s="259">
        <v>111.05</v>
      </c>
      <c r="M25" s="259">
        <v>17.574539999999999</v>
      </c>
      <c r="N25" s="1"/>
      <c r="O25" s="1"/>
    </row>
    <row r="26" spans="1:15" ht="12.75" customHeight="1">
      <c r="A26" s="30">
        <v>16</v>
      </c>
      <c r="B26" s="269" t="s">
        <v>41</v>
      </c>
      <c r="C26" s="259">
        <v>331.9</v>
      </c>
      <c r="D26" s="260">
        <v>335.13333333333333</v>
      </c>
      <c r="E26" s="260">
        <v>326.86666666666667</v>
      </c>
      <c r="F26" s="260">
        <v>321.83333333333337</v>
      </c>
      <c r="G26" s="260">
        <v>313.56666666666672</v>
      </c>
      <c r="H26" s="260">
        <v>340.16666666666663</v>
      </c>
      <c r="I26" s="260">
        <v>348.43333333333328</v>
      </c>
      <c r="J26" s="260">
        <v>353.46666666666658</v>
      </c>
      <c r="K26" s="259">
        <v>343.4</v>
      </c>
      <c r="L26" s="259">
        <v>330.1</v>
      </c>
      <c r="M26" s="259">
        <v>16.773949999999999</v>
      </c>
      <c r="N26" s="1"/>
      <c r="O26" s="1"/>
    </row>
    <row r="27" spans="1:15" ht="12.75" customHeight="1">
      <c r="A27" s="30">
        <v>17</v>
      </c>
      <c r="B27" s="269" t="s">
        <v>833</v>
      </c>
      <c r="C27" s="259">
        <v>440.5</v>
      </c>
      <c r="D27" s="260">
        <v>441.25</v>
      </c>
      <c r="E27" s="260">
        <v>437.4</v>
      </c>
      <c r="F27" s="260">
        <v>434.29999999999995</v>
      </c>
      <c r="G27" s="260">
        <v>430.44999999999993</v>
      </c>
      <c r="H27" s="260">
        <v>444.35</v>
      </c>
      <c r="I27" s="260">
        <v>448.20000000000005</v>
      </c>
      <c r="J27" s="260">
        <v>451.30000000000007</v>
      </c>
      <c r="K27" s="259">
        <v>445.1</v>
      </c>
      <c r="L27" s="259">
        <v>438.15</v>
      </c>
      <c r="M27" s="259">
        <v>0.33578999999999998</v>
      </c>
      <c r="N27" s="1"/>
      <c r="O27" s="1"/>
    </row>
    <row r="28" spans="1:15" ht="12.75" customHeight="1">
      <c r="A28" s="30">
        <v>18</v>
      </c>
      <c r="B28" s="269" t="s">
        <v>294</v>
      </c>
      <c r="C28" s="259">
        <v>268.45</v>
      </c>
      <c r="D28" s="260">
        <v>271.56666666666666</v>
      </c>
      <c r="E28" s="260">
        <v>265.0333333333333</v>
      </c>
      <c r="F28" s="260">
        <v>261.61666666666662</v>
      </c>
      <c r="G28" s="260">
        <v>255.08333333333326</v>
      </c>
      <c r="H28" s="260">
        <v>274.98333333333335</v>
      </c>
      <c r="I28" s="260">
        <v>281.51666666666677</v>
      </c>
      <c r="J28" s="260">
        <v>284.93333333333339</v>
      </c>
      <c r="K28" s="259">
        <v>278.10000000000002</v>
      </c>
      <c r="L28" s="259">
        <v>268.14999999999998</v>
      </c>
      <c r="M28" s="259">
        <v>0.68552000000000002</v>
      </c>
      <c r="N28" s="1"/>
      <c r="O28" s="1"/>
    </row>
    <row r="29" spans="1:15" ht="12.75" customHeight="1">
      <c r="A29" s="30">
        <v>19</v>
      </c>
      <c r="B29" s="269" t="s">
        <v>295</v>
      </c>
      <c r="C29" s="259">
        <v>280.14999999999998</v>
      </c>
      <c r="D29" s="260">
        <v>283.48333333333335</v>
      </c>
      <c r="E29" s="260">
        <v>274.86666666666667</v>
      </c>
      <c r="F29" s="260">
        <v>269.58333333333331</v>
      </c>
      <c r="G29" s="260">
        <v>260.96666666666664</v>
      </c>
      <c r="H29" s="260">
        <v>288.76666666666671</v>
      </c>
      <c r="I29" s="260">
        <v>297.38333333333338</v>
      </c>
      <c r="J29" s="260">
        <v>302.66666666666674</v>
      </c>
      <c r="K29" s="259">
        <v>292.10000000000002</v>
      </c>
      <c r="L29" s="259">
        <v>278.2</v>
      </c>
      <c r="M29" s="259">
        <v>4.71814</v>
      </c>
      <c r="N29" s="1"/>
      <c r="O29" s="1"/>
    </row>
    <row r="30" spans="1:15" ht="12.75" customHeight="1">
      <c r="A30" s="30">
        <v>20</v>
      </c>
      <c r="B30" s="269" t="s">
        <v>296</v>
      </c>
      <c r="C30" s="259">
        <v>1215.05</v>
      </c>
      <c r="D30" s="260">
        <v>1222.3333333333333</v>
      </c>
      <c r="E30" s="260">
        <v>1199.9666666666665</v>
      </c>
      <c r="F30" s="260">
        <v>1184.8833333333332</v>
      </c>
      <c r="G30" s="260">
        <v>1162.5166666666664</v>
      </c>
      <c r="H30" s="260">
        <v>1237.4166666666665</v>
      </c>
      <c r="I30" s="260">
        <v>1259.7833333333333</v>
      </c>
      <c r="J30" s="260">
        <v>1274.8666666666666</v>
      </c>
      <c r="K30" s="259">
        <v>1244.7</v>
      </c>
      <c r="L30" s="259">
        <v>1207.25</v>
      </c>
      <c r="M30" s="259">
        <v>1.8346100000000001</v>
      </c>
      <c r="N30" s="1"/>
      <c r="O30" s="1"/>
    </row>
    <row r="31" spans="1:15" ht="12.75" customHeight="1">
      <c r="A31" s="30">
        <v>21</v>
      </c>
      <c r="B31" s="269" t="s">
        <v>242</v>
      </c>
      <c r="C31" s="259">
        <v>1272.2</v>
      </c>
      <c r="D31" s="260">
        <v>1269.2833333333335</v>
      </c>
      <c r="E31" s="260">
        <v>1252.9666666666672</v>
      </c>
      <c r="F31" s="260">
        <v>1233.7333333333336</v>
      </c>
      <c r="G31" s="260">
        <v>1217.4166666666672</v>
      </c>
      <c r="H31" s="260">
        <v>1288.5166666666671</v>
      </c>
      <c r="I31" s="260">
        <v>1304.8333333333333</v>
      </c>
      <c r="J31" s="260">
        <v>1324.0666666666671</v>
      </c>
      <c r="K31" s="259">
        <v>1285.5999999999999</v>
      </c>
      <c r="L31" s="259">
        <v>1250.05</v>
      </c>
      <c r="M31" s="259">
        <v>0.57594999999999996</v>
      </c>
      <c r="N31" s="1"/>
      <c r="O31" s="1"/>
    </row>
    <row r="32" spans="1:15" ht="12.75" customHeight="1">
      <c r="A32" s="30">
        <v>22</v>
      </c>
      <c r="B32" s="269" t="s">
        <v>52</v>
      </c>
      <c r="C32" s="259">
        <v>597.70000000000005</v>
      </c>
      <c r="D32" s="260">
        <v>601.9666666666667</v>
      </c>
      <c r="E32" s="260">
        <v>590.73333333333335</v>
      </c>
      <c r="F32" s="260">
        <v>583.76666666666665</v>
      </c>
      <c r="G32" s="260">
        <v>572.5333333333333</v>
      </c>
      <c r="H32" s="260">
        <v>608.93333333333339</v>
      </c>
      <c r="I32" s="260">
        <v>620.16666666666674</v>
      </c>
      <c r="J32" s="260">
        <v>627.13333333333344</v>
      </c>
      <c r="K32" s="259">
        <v>613.20000000000005</v>
      </c>
      <c r="L32" s="259">
        <v>595</v>
      </c>
      <c r="M32" s="259">
        <v>1.2446900000000001</v>
      </c>
      <c r="N32" s="1"/>
      <c r="O32" s="1"/>
    </row>
    <row r="33" spans="1:15" ht="12.75" customHeight="1">
      <c r="A33" s="30">
        <v>23</v>
      </c>
      <c r="B33" s="269" t="s">
        <v>48</v>
      </c>
      <c r="C33" s="259">
        <v>3198.65</v>
      </c>
      <c r="D33" s="260">
        <v>3195.4</v>
      </c>
      <c r="E33" s="260">
        <v>3160.8500000000004</v>
      </c>
      <c r="F33" s="260">
        <v>3123.05</v>
      </c>
      <c r="G33" s="260">
        <v>3088.5000000000005</v>
      </c>
      <c r="H33" s="260">
        <v>3233.2000000000003</v>
      </c>
      <c r="I33" s="260">
        <v>3267.7500000000005</v>
      </c>
      <c r="J33" s="260">
        <v>3305.55</v>
      </c>
      <c r="K33" s="259">
        <v>3229.95</v>
      </c>
      <c r="L33" s="259">
        <v>3157.6</v>
      </c>
      <c r="M33" s="259">
        <v>1.4943900000000001</v>
      </c>
      <c r="N33" s="1"/>
      <c r="O33" s="1"/>
    </row>
    <row r="34" spans="1:15" ht="12.75" customHeight="1">
      <c r="A34" s="30">
        <v>24</v>
      </c>
      <c r="B34" s="269" t="s">
        <v>297</v>
      </c>
      <c r="C34" s="259">
        <v>2860.7</v>
      </c>
      <c r="D34" s="260">
        <v>2876.15</v>
      </c>
      <c r="E34" s="260">
        <v>2834.55</v>
      </c>
      <c r="F34" s="260">
        <v>2808.4</v>
      </c>
      <c r="G34" s="260">
        <v>2766.8</v>
      </c>
      <c r="H34" s="260">
        <v>2902.3</v>
      </c>
      <c r="I34" s="260">
        <v>2943.8999999999996</v>
      </c>
      <c r="J34" s="260">
        <v>2970.05</v>
      </c>
      <c r="K34" s="259">
        <v>2917.75</v>
      </c>
      <c r="L34" s="259">
        <v>2850</v>
      </c>
      <c r="M34" s="259">
        <v>0.17988999999999999</v>
      </c>
      <c r="N34" s="1"/>
      <c r="O34" s="1"/>
    </row>
    <row r="35" spans="1:15" ht="12.75" customHeight="1">
      <c r="A35" s="30">
        <v>25</v>
      </c>
      <c r="B35" s="269" t="s">
        <v>747</v>
      </c>
      <c r="C35" s="259">
        <v>398.45</v>
      </c>
      <c r="D35" s="260">
        <v>400.81666666666666</v>
      </c>
      <c r="E35" s="260">
        <v>392.63333333333333</v>
      </c>
      <c r="F35" s="260">
        <v>386.81666666666666</v>
      </c>
      <c r="G35" s="260">
        <v>378.63333333333333</v>
      </c>
      <c r="H35" s="260">
        <v>406.63333333333333</v>
      </c>
      <c r="I35" s="260">
        <v>414.81666666666661</v>
      </c>
      <c r="J35" s="260">
        <v>420.63333333333333</v>
      </c>
      <c r="K35" s="259">
        <v>409</v>
      </c>
      <c r="L35" s="259">
        <v>395</v>
      </c>
      <c r="M35" s="259">
        <v>7.2516400000000001</v>
      </c>
      <c r="N35" s="1"/>
      <c r="O35" s="1"/>
    </row>
    <row r="36" spans="1:15" ht="12.75" customHeight="1">
      <c r="A36" s="30">
        <v>26</v>
      </c>
      <c r="B36" s="269" t="s">
        <v>862</v>
      </c>
      <c r="C36" s="259">
        <v>17.899999999999999</v>
      </c>
      <c r="D36" s="260">
        <v>17.95</v>
      </c>
      <c r="E36" s="260">
        <v>17.799999999999997</v>
      </c>
      <c r="F36" s="260">
        <v>17.7</v>
      </c>
      <c r="G36" s="260">
        <v>17.549999999999997</v>
      </c>
      <c r="H36" s="260">
        <v>18.049999999999997</v>
      </c>
      <c r="I36" s="260">
        <v>18.199999999999996</v>
      </c>
      <c r="J36" s="260">
        <v>18.299999999999997</v>
      </c>
      <c r="K36" s="259">
        <v>18.100000000000001</v>
      </c>
      <c r="L36" s="259">
        <v>17.850000000000001</v>
      </c>
      <c r="M36" s="259">
        <v>14.05702</v>
      </c>
      <c r="N36" s="1"/>
      <c r="O36" s="1"/>
    </row>
    <row r="37" spans="1:15" ht="12.75" customHeight="1">
      <c r="A37" s="30">
        <v>27</v>
      </c>
      <c r="B37" s="269" t="s">
        <v>50</v>
      </c>
      <c r="C37" s="259">
        <v>487.75</v>
      </c>
      <c r="D37" s="260">
        <v>490.65000000000003</v>
      </c>
      <c r="E37" s="260">
        <v>482.80000000000007</v>
      </c>
      <c r="F37" s="260">
        <v>477.85</v>
      </c>
      <c r="G37" s="260">
        <v>470.00000000000006</v>
      </c>
      <c r="H37" s="260">
        <v>495.60000000000008</v>
      </c>
      <c r="I37" s="260">
        <v>503.4500000000001</v>
      </c>
      <c r="J37" s="260">
        <v>508.40000000000009</v>
      </c>
      <c r="K37" s="259">
        <v>498.5</v>
      </c>
      <c r="L37" s="259">
        <v>485.7</v>
      </c>
      <c r="M37" s="259">
        <v>2.79583</v>
      </c>
      <c r="N37" s="1"/>
      <c r="O37" s="1"/>
    </row>
    <row r="38" spans="1:15" ht="12.75" customHeight="1">
      <c r="A38" s="30">
        <v>28</v>
      </c>
      <c r="B38" s="269" t="s">
        <v>298</v>
      </c>
      <c r="C38" s="259">
        <v>2277.1</v>
      </c>
      <c r="D38" s="260">
        <v>2286.3666666666663</v>
      </c>
      <c r="E38" s="260">
        <v>2248.7833333333328</v>
      </c>
      <c r="F38" s="260">
        <v>2220.4666666666667</v>
      </c>
      <c r="G38" s="260">
        <v>2182.8833333333332</v>
      </c>
      <c r="H38" s="260">
        <v>2314.6833333333325</v>
      </c>
      <c r="I38" s="260">
        <v>2352.2666666666655</v>
      </c>
      <c r="J38" s="260">
        <v>2380.5833333333321</v>
      </c>
      <c r="K38" s="259">
        <v>2323.9499999999998</v>
      </c>
      <c r="L38" s="259">
        <v>2258.0500000000002</v>
      </c>
      <c r="M38" s="259">
        <v>1.07775</v>
      </c>
      <c r="N38" s="1"/>
      <c r="O38" s="1"/>
    </row>
    <row r="39" spans="1:15" ht="12.75" customHeight="1">
      <c r="A39" s="30">
        <v>29</v>
      </c>
      <c r="B39" s="269" t="s">
        <v>51</v>
      </c>
      <c r="C39" s="259">
        <v>500.2</v>
      </c>
      <c r="D39" s="260">
        <v>508.36666666666662</v>
      </c>
      <c r="E39" s="260">
        <v>490.13333333333321</v>
      </c>
      <c r="F39" s="260">
        <v>480.06666666666661</v>
      </c>
      <c r="G39" s="260">
        <v>461.8333333333332</v>
      </c>
      <c r="H39" s="260">
        <v>518.43333333333317</v>
      </c>
      <c r="I39" s="260">
        <v>536.66666666666674</v>
      </c>
      <c r="J39" s="260">
        <v>546.73333333333323</v>
      </c>
      <c r="K39" s="259">
        <v>526.6</v>
      </c>
      <c r="L39" s="259">
        <v>498.3</v>
      </c>
      <c r="M39" s="259">
        <v>76.597020000000001</v>
      </c>
      <c r="N39" s="1"/>
      <c r="O39" s="1"/>
    </row>
    <row r="40" spans="1:15" ht="12.75" customHeight="1">
      <c r="A40" s="30">
        <v>30</v>
      </c>
      <c r="B40" s="269" t="s">
        <v>812</v>
      </c>
      <c r="C40" s="259">
        <v>1567.9</v>
      </c>
      <c r="D40" s="260">
        <v>1580.95</v>
      </c>
      <c r="E40" s="260">
        <v>1546.95</v>
      </c>
      <c r="F40" s="260">
        <v>1526</v>
      </c>
      <c r="G40" s="260">
        <v>1492</v>
      </c>
      <c r="H40" s="260">
        <v>1601.9</v>
      </c>
      <c r="I40" s="260">
        <v>1635.9</v>
      </c>
      <c r="J40" s="260">
        <v>1656.8500000000001</v>
      </c>
      <c r="K40" s="259">
        <v>1614.95</v>
      </c>
      <c r="L40" s="259">
        <v>1560</v>
      </c>
      <c r="M40" s="259">
        <v>6.9187000000000003</v>
      </c>
      <c r="N40" s="1"/>
      <c r="O40" s="1"/>
    </row>
    <row r="41" spans="1:15" ht="12.75" customHeight="1">
      <c r="A41" s="30">
        <v>31</v>
      </c>
      <c r="B41" s="269" t="s">
        <v>776</v>
      </c>
      <c r="C41" s="259">
        <v>716.35</v>
      </c>
      <c r="D41" s="260">
        <v>718.93333333333339</v>
      </c>
      <c r="E41" s="260">
        <v>707.86666666666679</v>
      </c>
      <c r="F41" s="260">
        <v>699.38333333333344</v>
      </c>
      <c r="G41" s="260">
        <v>688.31666666666683</v>
      </c>
      <c r="H41" s="260">
        <v>727.41666666666674</v>
      </c>
      <c r="I41" s="260">
        <v>738.48333333333335</v>
      </c>
      <c r="J41" s="260">
        <v>746.9666666666667</v>
      </c>
      <c r="K41" s="259">
        <v>730</v>
      </c>
      <c r="L41" s="259">
        <v>710.45</v>
      </c>
      <c r="M41" s="259">
        <v>1.22675</v>
      </c>
      <c r="N41" s="1"/>
      <c r="O41" s="1"/>
    </row>
    <row r="42" spans="1:15" ht="12.75" customHeight="1">
      <c r="A42" s="30">
        <v>32</v>
      </c>
      <c r="B42" s="269" t="s">
        <v>53</v>
      </c>
      <c r="C42" s="259">
        <v>4275.55</v>
      </c>
      <c r="D42" s="260">
        <v>4300.5166666666673</v>
      </c>
      <c r="E42" s="260">
        <v>4238.6833333333343</v>
      </c>
      <c r="F42" s="260">
        <v>4201.8166666666666</v>
      </c>
      <c r="G42" s="260">
        <v>4139.9833333333336</v>
      </c>
      <c r="H42" s="260">
        <v>4337.383333333335</v>
      </c>
      <c r="I42" s="260">
        <v>4399.216666666669</v>
      </c>
      <c r="J42" s="260">
        <v>4436.0833333333358</v>
      </c>
      <c r="K42" s="259">
        <v>4362.3500000000004</v>
      </c>
      <c r="L42" s="259">
        <v>4263.6499999999996</v>
      </c>
      <c r="M42" s="259">
        <v>2.58216</v>
      </c>
      <c r="N42" s="1"/>
      <c r="O42" s="1"/>
    </row>
    <row r="43" spans="1:15" ht="12.75" customHeight="1">
      <c r="A43" s="30">
        <v>33</v>
      </c>
      <c r="B43" s="269" t="s">
        <v>54</v>
      </c>
      <c r="C43" s="259">
        <v>267.3</v>
      </c>
      <c r="D43" s="260">
        <v>269.86666666666673</v>
      </c>
      <c r="E43" s="260">
        <v>263.88333333333344</v>
      </c>
      <c r="F43" s="260">
        <v>260.4666666666667</v>
      </c>
      <c r="G43" s="260">
        <v>254.48333333333341</v>
      </c>
      <c r="H43" s="260">
        <v>273.28333333333347</v>
      </c>
      <c r="I43" s="260">
        <v>279.26666666666671</v>
      </c>
      <c r="J43" s="260">
        <v>282.68333333333351</v>
      </c>
      <c r="K43" s="259">
        <v>275.85000000000002</v>
      </c>
      <c r="L43" s="259">
        <v>266.45</v>
      </c>
      <c r="M43" s="259">
        <v>33.337820000000001</v>
      </c>
      <c r="N43" s="1"/>
      <c r="O43" s="1"/>
    </row>
    <row r="44" spans="1:15" ht="12.75" customHeight="1">
      <c r="A44" s="30">
        <v>34</v>
      </c>
      <c r="B44" s="269" t="s">
        <v>834</v>
      </c>
      <c r="C44" s="259">
        <v>300.5</v>
      </c>
      <c r="D44" s="260">
        <v>301.8</v>
      </c>
      <c r="E44" s="260">
        <v>298.70000000000005</v>
      </c>
      <c r="F44" s="260">
        <v>296.90000000000003</v>
      </c>
      <c r="G44" s="260">
        <v>293.80000000000007</v>
      </c>
      <c r="H44" s="260">
        <v>303.60000000000002</v>
      </c>
      <c r="I44" s="260">
        <v>306.70000000000005</v>
      </c>
      <c r="J44" s="260">
        <v>308.5</v>
      </c>
      <c r="K44" s="259">
        <v>304.89999999999998</v>
      </c>
      <c r="L44" s="259">
        <v>300</v>
      </c>
      <c r="M44" s="259">
        <v>0.71375999999999995</v>
      </c>
      <c r="N44" s="1"/>
      <c r="O44" s="1"/>
    </row>
    <row r="45" spans="1:15" ht="12.75" customHeight="1">
      <c r="A45" s="30">
        <v>35</v>
      </c>
      <c r="B45" s="269" t="s">
        <v>299</v>
      </c>
      <c r="C45" s="259">
        <v>636.70000000000005</v>
      </c>
      <c r="D45" s="260">
        <v>637.26666666666677</v>
      </c>
      <c r="E45" s="260">
        <v>629.43333333333351</v>
      </c>
      <c r="F45" s="260">
        <v>622.16666666666674</v>
      </c>
      <c r="G45" s="260">
        <v>614.33333333333348</v>
      </c>
      <c r="H45" s="260">
        <v>644.53333333333353</v>
      </c>
      <c r="I45" s="260">
        <v>652.36666666666679</v>
      </c>
      <c r="J45" s="260">
        <v>659.63333333333355</v>
      </c>
      <c r="K45" s="259">
        <v>645.1</v>
      </c>
      <c r="L45" s="259">
        <v>630</v>
      </c>
      <c r="M45" s="259">
        <v>0.98992999999999998</v>
      </c>
      <c r="N45" s="1"/>
      <c r="O45" s="1"/>
    </row>
    <row r="46" spans="1:15" ht="12.75" customHeight="1">
      <c r="A46" s="30">
        <v>36</v>
      </c>
      <c r="B46" s="269" t="s">
        <v>55</v>
      </c>
      <c r="C46" s="259">
        <v>149.1</v>
      </c>
      <c r="D46" s="260">
        <v>150.61666666666667</v>
      </c>
      <c r="E46" s="260">
        <v>146.98333333333335</v>
      </c>
      <c r="F46" s="260">
        <v>144.86666666666667</v>
      </c>
      <c r="G46" s="260">
        <v>141.23333333333335</v>
      </c>
      <c r="H46" s="260">
        <v>152.73333333333335</v>
      </c>
      <c r="I46" s="260">
        <v>156.36666666666667</v>
      </c>
      <c r="J46" s="260">
        <v>158.48333333333335</v>
      </c>
      <c r="K46" s="259">
        <v>154.25</v>
      </c>
      <c r="L46" s="259">
        <v>148.5</v>
      </c>
      <c r="M46" s="259">
        <v>166.38825</v>
      </c>
      <c r="N46" s="1"/>
      <c r="O46" s="1"/>
    </row>
    <row r="47" spans="1:15" ht="12.75" customHeight="1">
      <c r="A47" s="30">
        <v>37</v>
      </c>
      <c r="B47" s="269" t="s">
        <v>57</v>
      </c>
      <c r="C47" s="259">
        <v>3298.7</v>
      </c>
      <c r="D47" s="260">
        <v>3310.9</v>
      </c>
      <c r="E47" s="260">
        <v>3261.8</v>
      </c>
      <c r="F47" s="260">
        <v>3224.9</v>
      </c>
      <c r="G47" s="260">
        <v>3175.8</v>
      </c>
      <c r="H47" s="260">
        <v>3347.8</v>
      </c>
      <c r="I47" s="260">
        <v>3396.8999999999996</v>
      </c>
      <c r="J47" s="260">
        <v>3433.8</v>
      </c>
      <c r="K47" s="259">
        <v>3360</v>
      </c>
      <c r="L47" s="259">
        <v>3274</v>
      </c>
      <c r="M47" s="259">
        <v>14.113160000000001</v>
      </c>
      <c r="N47" s="1"/>
      <c r="O47" s="1"/>
    </row>
    <row r="48" spans="1:15" ht="12.75" customHeight="1">
      <c r="A48" s="30">
        <v>38</v>
      </c>
      <c r="B48" s="269" t="s">
        <v>300</v>
      </c>
      <c r="C48" s="259">
        <v>248.3</v>
      </c>
      <c r="D48" s="260">
        <v>252.86666666666667</v>
      </c>
      <c r="E48" s="260">
        <v>240.03333333333336</v>
      </c>
      <c r="F48" s="260">
        <v>231.76666666666668</v>
      </c>
      <c r="G48" s="260">
        <v>218.93333333333337</v>
      </c>
      <c r="H48" s="260">
        <v>261.13333333333333</v>
      </c>
      <c r="I48" s="260">
        <v>273.96666666666658</v>
      </c>
      <c r="J48" s="260">
        <v>282.23333333333335</v>
      </c>
      <c r="K48" s="259">
        <v>265.7</v>
      </c>
      <c r="L48" s="259">
        <v>244.6</v>
      </c>
      <c r="M48" s="259">
        <v>22.121510000000001</v>
      </c>
      <c r="N48" s="1"/>
      <c r="O48" s="1"/>
    </row>
    <row r="49" spans="1:15" ht="12.75" customHeight="1">
      <c r="A49" s="30">
        <v>39</v>
      </c>
      <c r="B49" s="269" t="s">
        <v>301</v>
      </c>
      <c r="C49" s="259">
        <v>3116.6</v>
      </c>
      <c r="D49" s="260">
        <v>3122.25</v>
      </c>
      <c r="E49" s="260">
        <v>3094.6</v>
      </c>
      <c r="F49" s="260">
        <v>3072.6</v>
      </c>
      <c r="G49" s="260">
        <v>3044.95</v>
      </c>
      <c r="H49" s="260">
        <v>3144.25</v>
      </c>
      <c r="I49" s="260">
        <v>3171.8999999999996</v>
      </c>
      <c r="J49" s="260">
        <v>3193.9</v>
      </c>
      <c r="K49" s="259">
        <v>3149.9</v>
      </c>
      <c r="L49" s="259">
        <v>3100.25</v>
      </c>
      <c r="M49" s="259">
        <v>7.5009999999999993E-2</v>
      </c>
      <c r="N49" s="1"/>
      <c r="O49" s="1"/>
    </row>
    <row r="50" spans="1:15" ht="12.75" customHeight="1">
      <c r="A50" s="30">
        <v>40</v>
      </c>
      <c r="B50" s="269" t="s">
        <v>302</v>
      </c>
      <c r="C50" s="259">
        <v>2175</v>
      </c>
      <c r="D50" s="260">
        <v>2198.3333333333335</v>
      </c>
      <c r="E50" s="260">
        <v>2136.666666666667</v>
      </c>
      <c r="F50" s="260">
        <v>2098.3333333333335</v>
      </c>
      <c r="G50" s="260">
        <v>2036.666666666667</v>
      </c>
      <c r="H50" s="260">
        <v>2236.666666666667</v>
      </c>
      <c r="I50" s="260">
        <v>2298.3333333333339</v>
      </c>
      <c r="J50" s="260">
        <v>2336.666666666667</v>
      </c>
      <c r="K50" s="259">
        <v>2260</v>
      </c>
      <c r="L50" s="259">
        <v>2160</v>
      </c>
      <c r="M50" s="259">
        <v>4.81935</v>
      </c>
      <c r="N50" s="1"/>
      <c r="O50" s="1"/>
    </row>
    <row r="51" spans="1:15" ht="12.75" customHeight="1">
      <c r="A51" s="30">
        <v>41</v>
      </c>
      <c r="B51" s="269" t="s">
        <v>303</v>
      </c>
      <c r="C51" s="259">
        <v>8671.85</v>
      </c>
      <c r="D51" s="260">
        <v>8685.5833333333339</v>
      </c>
      <c r="E51" s="260">
        <v>8566.2666666666682</v>
      </c>
      <c r="F51" s="260">
        <v>8460.6833333333343</v>
      </c>
      <c r="G51" s="260">
        <v>8341.3666666666686</v>
      </c>
      <c r="H51" s="260">
        <v>8791.1666666666679</v>
      </c>
      <c r="I51" s="260">
        <v>8910.4833333333336</v>
      </c>
      <c r="J51" s="260">
        <v>9016.0666666666675</v>
      </c>
      <c r="K51" s="259">
        <v>8804.9</v>
      </c>
      <c r="L51" s="259">
        <v>8580</v>
      </c>
      <c r="M51" s="259">
        <v>0.23471</v>
      </c>
      <c r="N51" s="1"/>
      <c r="O51" s="1"/>
    </row>
    <row r="52" spans="1:15" ht="12.75" customHeight="1">
      <c r="A52" s="30">
        <v>42</v>
      </c>
      <c r="B52" s="269" t="s">
        <v>60</v>
      </c>
      <c r="C52" s="259">
        <v>510.35</v>
      </c>
      <c r="D52" s="260">
        <v>517.58333333333337</v>
      </c>
      <c r="E52" s="260">
        <v>499.4666666666667</v>
      </c>
      <c r="F52" s="260">
        <v>488.58333333333331</v>
      </c>
      <c r="G52" s="260">
        <v>470.46666666666664</v>
      </c>
      <c r="H52" s="260">
        <v>528.4666666666667</v>
      </c>
      <c r="I52" s="260">
        <v>546.58333333333326</v>
      </c>
      <c r="J52" s="260">
        <v>557.46666666666681</v>
      </c>
      <c r="K52" s="259">
        <v>535.70000000000005</v>
      </c>
      <c r="L52" s="259">
        <v>506.7</v>
      </c>
      <c r="M52" s="259">
        <v>17.879909999999999</v>
      </c>
      <c r="N52" s="1"/>
      <c r="O52" s="1"/>
    </row>
    <row r="53" spans="1:15" ht="12.75" customHeight="1">
      <c r="A53" s="30">
        <v>43</v>
      </c>
      <c r="B53" s="269" t="s">
        <v>304</v>
      </c>
      <c r="C53" s="259">
        <v>483.55</v>
      </c>
      <c r="D53" s="260">
        <v>486</v>
      </c>
      <c r="E53" s="260">
        <v>478.55</v>
      </c>
      <c r="F53" s="260">
        <v>473.55</v>
      </c>
      <c r="G53" s="260">
        <v>466.1</v>
      </c>
      <c r="H53" s="260">
        <v>491</v>
      </c>
      <c r="I53" s="260">
        <v>498.45000000000005</v>
      </c>
      <c r="J53" s="260">
        <v>503.45</v>
      </c>
      <c r="K53" s="259">
        <v>493.45</v>
      </c>
      <c r="L53" s="259">
        <v>481</v>
      </c>
      <c r="M53" s="259">
        <v>1.4711099999999999</v>
      </c>
      <c r="N53" s="1"/>
      <c r="O53" s="1"/>
    </row>
    <row r="54" spans="1:15" ht="12.75" customHeight="1">
      <c r="A54" s="30">
        <v>44</v>
      </c>
      <c r="B54" s="269" t="s">
        <v>243</v>
      </c>
      <c r="C54" s="259">
        <v>4381.1000000000004</v>
      </c>
      <c r="D54" s="260">
        <v>4408.5333333333338</v>
      </c>
      <c r="E54" s="260">
        <v>4331.0666666666675</v>
      </c>
      <c r="F54" s="260">
        <v>4281.0333333333338</v>
      </c>
      <c r="G54" s="260">
        <v>4203.5666666666675</v>
      </c>
      <c r="H54" s="260">
        <v>4458.5666666666675</v>
      </c>
      <c r="I54" s="260">
        <v>4536.0333333333328</v>
      </c>
      <c r="J54" s="260">
        <v>4586.0666666666675</v>
      </c>
      <c r="K54" s="259">
        <v>4486</v>
      </c>
      <c r="L54" s="259">
        <v>4358.5</v>
      </c>
      <c r="M54" s="259">
        <v>2.68072</v>
      </c>
      <c r="N54" s="1"/>
      <c r="O54" s="1"/>
    </row>
    <row r="55" spans="1:15" ht="12.75" customHeight="1">
      <c r="A55" s="30">
        <v>45</v>
      </c>
      <c r="B55" s="269" t="s">
        <v>61</v>
      </c>
      <c r="C55" s="259">
        <v>785.55</v>
      </c>
      <c r="D55" s="260">
        <v>785.18333333333339</v>
      </c>
      <c r="E55" s="260">
        <v>774.86666666666679</v>
      </c>
      <c r="F55" s="260">
        <v>764.18333333333339</v>
      </c>
      <c r="G55" s="260">
        <v>753.86666666666679</v>
      </c>
      <c r="H55" s="260">
        <v>795.86666666666679</v>
      </c>
      <c r="I55" s="260">
        <v>806.18333333333339</v>
      </c>
      <c r="J55" s="260">
        <v>816.86666666666679</v>
      </c>
      <c r="K55" s="259">
        <v>795.5</v>
      </c>
      <c r="L55" s="259">
        <v>774.5</v>
      </c>
      <c r="M55" s="259">
        <v>159.53495000000001</v>
      </c>
      <c r="N55" s="1"/>
      <c r="O55" s="1"/>
    </row>
    <row r="56" spans="1:15" ht="12.75" customHeight="1">
      <c r="A56" s="30">
        <v>46</v>
      </c>
      <c r="B56" s="269" t="s">
        <v>305</v>
      </c>
      <c r="C56" s="259">
        <v>2853.7</v>
      </c>
      <c r="D56" s="260">
        <v>2876.5833333333335</v>
      </c>
      <c r="E56" s="260">
        <v>2822.2666666666669</v>
      </c>
      <c r="F56" s="260">
        <v>2790.8333333333335</v>
      </c>
      <c r="G56" s="260">
        <v>2736.5166666666669</v>
      </c>
      <c r="H56" s="260">
        <v>2908.0166666666669</v>
      </c>
      <c r="I56" s="260">
        <v>2962.3333333333335</v>
      </c>
      <c r="J56" s="260">
        <v>2993.7666666666669</v>
      </c>
      <c r="K56" s="259">
        <v>2930.9</v>
      </c>
      <c r="L56" s="259">
        <v>2845.15</v>
      </c>
      <c r="M56" s="259">
        <v>0.2462</v>
      </c>
      <c r="N56" s="1"/>
      <c r="O56" s="1"/>
    </row>
    <row r="57" spans="1:15" ht="12" customHeight="1">
      <c r="A57" s="30">
        <v>47</v>
      </c>
      <c r="B57" s="269" t="s">
        <v>306</v>
      </c>
      <c r="C57" s="259">
        <v>594.25</v>
      </c>
      <c r="D57" s="260">
        <v>599.58333333333337</v>
      </c>
      <c r="E57" s="260">
        <v>583.81666666666672</v>
      </c>
      <c r="F57" s="260">
        <v>573.38333333333333</v>
      </c>
      <c r="G57" s="260">
        <v>557.61666666666667</v>
      </c>
      <c r="H57" s="260">
        <v>610.01666666666677</v>
      </c>
      <c r="I57" s="260">
        <v>625.78333333333342</v>
      </c>
      <c r="J57" s="260">
        <v>636.21666666666681</v>
      </c>
      <c r="K57" s="259">
        <v>615.35</v>
      </c>
      <c r="L57" s="259">
        <v>589.15</v>
      </c>
      <c r="M57" s="259">
        <v>5.6284400000000003</v>
      </c>
      <c r="N57" s="1"/>
      <c r="O57" s="1"/>
    </row>
    <row r="58" spans="1:15" ht="12.75" customHeight="1">
      <c r="A58" s="30">
        <v>48</v>
      </c>
      <c r="B58" s="269" t="s">
        <v>62</v>
      </c>
      <c r="C58" s="259">
        <v>3528.75</v>
      </c>
      <c r="D58" s="260">
        <v>3561.1333333333332</v>
      </c>
      <c r="E58" s="260">
        <v>3487.2166666666662</v>
      </c>
      <c r="F58" s="260">
        <v>3445.6833333333329</v>
      </c>
      <c r="G58" s="260">
        <v>3371.766666666666</v>
      </c>
      <c r="H58" s="260">
        <v>3602.6666666666665</v>
      </c>
      <c r="I58" s="260">
        <v>3676.5833333333335</v>
      </c>
      <c r="J58" s="260">
        <v>3718.1166666666668</v>
      </c>
      <c r="K58" s="259">
        <v>3635.05</v>
      </c>
      <c r="L58" s="259">
        <v>3519.6</v>
      </c>
      <c r="M58" s="259">
        <v>2.5882700000000001</v>
      </c>
      <c r="N58" s="1"/>
      <c r="O58" s="1"/>
    </row>
    <row r="59" spans="1:15" ht="12.75" customHeight="1">
      <c r="A59" s="30">
        <v>49</v>
      </c>
      <c r="B59" s="269" t="s">
        <v>307</v>
      </c>
      <c r="C59" s="259">
        <v>1190.4000000000001</v>
      </c>
      <c r="D59" s="260">
        <v>1186.3333333333335</v>
      </c>
      <c r="E59" s="260">
        <v>1170.7166666666669</v>
      </c>
      <c r="F59" s="260">
        <v>1151.0333333333335</v>
      </c>
      <c r="G59" s="260">
        <v>1135.416666666667</v>
      </c>
      <c r="H59" s="260">
        <v>1206.0166666666669</v>
      </c>
      <c r="I59" s="260">
        <v>1221.6333333333337</v>
      </c>
      <c r="J59" s="260">
        <v>1241.3166666666668</v>
      </c>
      <c r="K59" s="259">
        <v>1201.95</v>
      </c>
      <c r="L59" s="259">
        <v>1166.6500000000001</v>
      </c>
      <c r="M59" s="259">
        <v>1.1981299999999999</v>
      </c>
      <c r="N59" s="1"/>
      <c r="O59" s="1"/>
    </row>
    <row r="60" spans="1:15" ht="12.75" customHeight="1">
      <c r="A60" s="30">
        <v>50</v>
      </c>
      <c r="B60" s="269" t="s">
        <v>65</v>
      </c>
      <c r="C60" s="259">
        <v>7202.8</v>
      </c>
      <c r="D60" s="260">
        <v>7242.6333333333341</v>
      </c>
      <c r="E60" s="260">
        <v>7132.7666666666682</v>
      </c>
      <c r="F60" s="260">
        <v>7062.7333333333345</v>
      </c>
      <c r="G60" s="260">
        <v>6952.8666666666686</v>
      </c>
      <c r="H60" s="260">
        <v>7312.6666666666679</v>
      </c>
      <c r="I60" s="260">
        <v>7422.5333333333347</v>
      </c>
      <c r="J60" s="260">
        <v>7492.5666666666675</v>
      </c>
      <c r="K60" s="259">
        <v>7352.5</v>
      </c>
      <c r="L60" s="259">
        <v>7172.6</v>
      </c>
      <c r="M60" s="259">
        <v>7.3220599999999996</v>
      </c>
      <c r="N60" s="1"/>
      <c r="O60" s="1"/>
    </row>
    <row r="61" spans="1:15" ht="12.75" customHeight="1">
      <c r="A61" s="30">
        <v>51</v>
      </c>
      <c r="B61" s="269" t="s">
        <v>64</v>
      </c>
      <c r="C61" s="259">
        <v>1672.65</v>
      </c>
      <c r="D61" s="260">
        <v>1681.5666666666666</v>
      </c>
      <c r="E61" s="260">
        <v>1656.0833333333333</v>
      </c>
      <c r="F61" s="260">
        <v>1639.5166666666667</v>
      </c>
      <c r="G61" s="260">
        <v>1614.0333333333333</v>
      </c>
      <c r="H61" s="260">
        <v>1698.1333333333332</v>
      </c>
      <c r="I61" s="260">
        <v>1723.6166666666668</v>
      </c>
      <c r="J61" s="260">
        <v>1740.1833333333332</v>
      </c>
      <c r="K61" s="259">
        <v>1707.05</v>
      </c>
      <c r="L61" s="259">
        <v>1665</v>
      </c>
      <c r="M61" s="259">
        <v>14.0215</v>
      </c>
      <c r="N61" s="1"/>
      <c r="O61" s="1"/>
    </row>
    <row r="62" spans="1:15" ht="12.75" customHeight="1">
      <c r="A62" s="30">
        <v>52</v>
      </c>
      <c r="B62" s="269" t="s">
        <v>244</v>
      </c>
      <c r="C62" s="259">
        <v>6669.85</v>
      </c>
      <c r="D62" s="260">
        <v>6678.4500000000007</v>
      </c>
      <c r="E62" s="260">
        <v>6613.8500000000013</v>
      </c>
      <c r="F62" s="260">
        <v>6557.85</v>
      </c>
      <c r="G62" s="260">
        <v>6493.2500000000009</v>
      </c>
      <c r="H62" s="260">
        <v>6734.4500000000016</v>
      </c>
      <c r="I62" s="260">
        <v>6799.05</v>
      </c>
      <c r="J62" s="260">
        <v>6855.050000000002</v>
      </c>
      <c r="K62" s="259">
        <v>6743.05</v>
      </c>
      <c r="L62" s="259">
        <v>6622.45</v>
      </c>
      <c r="M62" s="259">
        <v>0.75812000000000002</v>
      </c>
      <c r="N62" s="1"/>
      <c r="O62" s="1"/>
    </row>
    <row r="63" spans="1:15" ht="12.75" customHeight="1">
      <c r="A63" s="30">
        <v>53</v>
      </c>
      <c r="B63" s="269" t="s">
        <v>308</v>
      </c>
      <c r="C63" s="259">
        <v>3116.45</v>
      </c>
      <c r="D63" s="260">
        <v>3141.15</v>
      </c>
      <c r="E63" s="260">
        <v>3085.3</v>
      </c>
      <c r="F63" s="260">
        <v>3054.15</v>
      </c>
      <c r="G63" s="260">
        <v>2998.3</v>
      </c>
      <c r="H63" s="260">
        <v>3172.3</v>
      </c>
      <c r="I63" s="260">
        <v>3228.1499999999996</v>
      </c>
      <c r="J63" s="260">
        <v>3259.3</v>
      </c>
      <c r="K63" s="259">
        <v>3197</v>
      </c>
      <c r="L63" s="259">
        <v>3110</v>
      </c>
      <c r="M63" s="259">
        <v>0.58687999999999996</v>
      </c>
      <c r="N63" s="1"/>
      <c r="O63" s="1"/>
    </row>
    <row r="64" spans="1:15" ht="12.75" customHeight="1">
      <c r="A64" s="30">
        <v>54</v>
      </c>
      <c r="B64" s="269" t="s">
        <v>66</v>
      </c>
      <c r="C64" s="259">
        <v>1908.35</v>
      </c>
      <c r="D64" s="260">
        <v>1903.3</v>
      </c>
      <c r="E64" s="260">
        <v>1887.4499999999998</v>
      </c>
      <c r="F64" s="260">
        <v>1866.55</v>
      </c>
      <c r="G64" s="260">
        <v>1850.6999999999998</v>
      </c>
      <c r="H64" s="260">
        <v>1924.1999999999998</v>
      </c>
      <c r="I64" s="260">
        <v>1940.0499999999997</v>
      </c>
      <c r="J64" s="260">
        <v>1960.9499999999998</v>
      </c>
      <c r="K64" s="259">
        <v>1919.15</v>
      </c>
      <c r="L64" s="259">
        <v>1882.4</v>
      </c>
      <c r="M64" s="259">
        <v>2.8641100000000002</v>
      </c>
      <c r="N64" s="1"/>
      <c r="O64" s="1"/>
    </row>
    <row r="65" spans="1:15" ht="12.75" customHeight="1">
      <c r="A65" s="30">
        <v>55</v>
      </c>
      <c r="B65" s="269" t="s">
        <v>309</v>
      </c>
      <c r="C65" s="259">
        <v>351.6</v>
      </c>
      <c r="D65" s="260">
        <v>355.3</v>
      </c>
      <c r="E65" s="260">
        <v>345.90000000000003</v>
      </c>
      <c r="F65" s="260">
        <v>340.20000000000005</v>
      </c>
      <c r="G65" s="260">
        <v>330.80000000000007</v>
      </c>
      <c r="H65" s="260">
        <v>361</v>
      </c>
      <c r="I65" s="260">
        <v>370.4</v>
      </c>
      <c r="J65" s="260">
        <v>376.09999999999997</v>
      </c>
      <c r="K65" s="259">
        <v>364.7</v>
      </c>
      <c r="L65" s="259">
        <v>349.6</v>
      </c>
      <c r="M65" s="259">
        <v>17.119530000000001</v>
      </c>
      <c r="N65" s="1"/>
      <c r="O65" s="1"/>
    </row>
    <row r="66" spans="1:15" ht="12.75" customHeight="1">
      <c r="A66" s="30">
        <v>56</v>
      </c>
      <c r="B66" s="269" t="s">
        <v>67</v>
      </c>
      <c r="C66" s="259">
        <v>263.60000000000002</v>
      </c>
      <c r="D66" s="260">
        <v>265.05</v>
      </c>
      <c r="E66" s="260">
        <v>260.8</v>
      </c>
      <c r="F66" s="260">
        <v>258</v>
      </c>
      <c r="G66" s="260">
        <v>253.75</v>
      </c>
      <c r="H66" s="260">
        <v>267.85000000000002</v>
      </c>
      <c r="I66" s="260">
        <v>272.10000000000002</v>
      </c>
      <c r="J66" s="260">
        <v>274.90000000000003</v>
      </c>
      <c r="K66" s="259">
        <v>269.3</v>
      </c>
      <c r="L66" s="259">
        <v>262.25</v>
      </c>
      <c r="M66" s="259">
        <v>35.547370000000001</v>
      </c>
      <c r="N66" s="1"/>
      <c r="O66" s="1"/>
    </row>
    <row r="67" spans="1:15" ht="12.75" customHeight="1">
      <c r="A67" s="30">
        <v>57</v>
      </c>
      <c r="B67" s="269" t="s">
        <v>68</v>
      </c>
      <c r="C67" s="259">
        <v>129.6</v>
      </c>
      <c r="D67" s="260">
        <v>130.61666666666667</v>
      </c>
      <c r="E67" s="260">
        <v>128.08333333333334</v>
      </c>
      <c r="F67" s="260">
        <v>126.56666666666666</v>
      </c>
      <c r="G67" s="260">
        <v>124.03333333333333</v>
      </c>
      <c r="H67" s="260">
        <v>132.13333333333335</v>
      </c>
      <c r="I67" s="260">
        <v>134.66666666666666</v>
      </c>
      <c r="J67" s="260">
        <v>136.18333333333337</v>
      </c>
      <c r="K67" s="259">
        <v>133.15</v>
      </c>
      <c r="L67" s="259">
        <v>129.1</v>
      </c>
      <c r="M67" s="259">
        <v>142.00008</v>
      </c>
      <c r="N67" s="1"/>
      <c r="O67" s="1"/>
    </row>
    <row r="68" spans="1:15" ht="12.75" customHeight="1">
      <c r="A68" s="30">
        <v>58</v>
      </c>
      <c r="B68" s="269" t="s">
        <v>245</v>
      </c>
      <c r="C68" s="259">
        <v>46.9</v>
      </c>
      <c r="D68" s="260">
        <v>47.216666666666661</v>
      </c>
      <c r="E68" s="260">
        <v>46.48333333333332</v>
      </c>
      <c r="F68" s="260">
        <v>46.066666666666656</v>
      </c>
      <c r="G68" s="260">
        <v>45.333333333333314</v>
      </c>
      <c r="H68" s="260">
        <v>47.633333333333326</v>
      </c>
      <c r="I68" s="260">
        <v>48.36666666666666</v>
      </c>
      <c r="J68" s="260">
        <v>48.783333333333331</v>
      </c>
      <c r="K68" s="259">
        <v>47.95</v>
      </c>
      <c r="L68" s="259">
        <v>46.8</v>
      </c>
      <c r="M68" s="259">
        <v>14.60402</v>
      </c>
      <c r="N68" s="1"/>
      <c r="O68" s="1"/>
    </row>
    <row r="69" spans="1:15" ht="12.75" customHeight="1">
      <c r="A69" s="30">
        <v>59</v>
      </c>
      <c r="B69" s="269" t="s">
        <v>310</v>
      </c>
      <c r="C69" s="259">
        <v>18</v>
      </c>
      <c r="D69" s="260">
        <v>18.099999999999998</v>
      </c>
      <c r="E69" s="260">
        <v>17.849999999999994</v>
      </c>
      <c r="F69" s="260">
        <v>17.699999999999996</v>
      </c>
      <c r="G69" s="260">
        <v>17.449999999999992</v>
      </c>
      <c r="H69" s="260">
        <v>18.249999999999996</v>
      </c>
      <c r="I69" s="260">
        <v>18.500000000000004</v>
      </c>
      <c r="J69" s="260">
        <v>18.649999999999999</v>
      </c>
      <c r="K69" s="259">
        <v>18.350000000000001</v>
      </c>
      <c r="L69" s="259">
        <v>17.95</v>
      </c>
      <c r="M69" s="259">
        <v>24.43065</v>
      </c>
      <c r="N69" s="1"/>
      <c r="O69" s="1"/>
    </row>
    <row r="70" spans="1:15" ht="12.75" customHeight="1">
      <c r="A70" s="30">
        <v>60</v>
      </c>
      <c r="B70" s="269" t="s">
        <v>69</v>
      </c>
      <c r="C70" s="259">
        <v>1810.3</v>
      </c>
      <c r="D70" s="260">
        <v>1800.4000000000003</v>
      </c>
      <c r="E70" s="260">
        <v>1779.8000000000006</v>
      </c>
      <c r="F70" s="260">
        <v>1749.3000000000004</v>
      </c>
      <c r="G70" s="260">
        <v>1728.7000000000007</v>
      </c>
      <c r="H70" s="260">
        <v>1830.9000000000005</v>
      </c>
      <c r="I70" s="260">
        <v>1851.5000000000005</v>
      </c>
      <c r="J70" s="260">
        <v>1882.0000000000005</v>
      </c>
      <c r="K70" s="259">
        <v>1821</v>
      </c>
      <c r="L70" s="259">
        <v>1769.9</v>
      </c>
      <c r="M70" s="259">
        <v>6.5649499999999996</v>
      </c>
      <c r="N70" s="1"/>
      <c r="O70" s="1"/>
    </row>
    <row r="71" spans="1:15" ht="12.75" customHeight="1">
      <c r="A71" s="30">
        <v>61</v>
      </c>
      <c r="B71" s="269" t="s">
        <v>311</v>
      </c>
      <c r="C71" s="259">
        <v>4725.95</v>
      </c>
      <c r="D71" s="260">
        <v>4736.6000000000004</v>
      </c>
      <c r="E71" s="260">
        <v>4658.2000000000007</v>
      </c>
      <c r="F71" s="260">
        <v>4590.4500000000007</v>
      </c>
      <c r="G71" s="260">
        <v>4512.0500000000011</v>
      </c>
      <c r="H71" s="260">
        <v>4804.3500000000004</v>
      </c>
      <c r="I71" s="260">
        <v>4882.75</v>
      </c>
      <c r="J71" s="260">
        <v>4950.5</v>
      </c>
      <c r="K71" s="259">
        <v>4815</v>
      </c>
      <c r="L71" s="259">
        <v>4668.8500000000004</v>
      </c>
      <c r="M71" s="259">
        <v>0.14960000000000001</v>
      </c>
      <c r="N71" s="1"/>
      <c r="O71" s="1"/>
    </row>
    <row r="72" spans="1:15" ht="12.75" customHeight="1">
      <c r="A72" s="30">
        <v>62</v>
      </c>
      <c r="B72" s="269" t="s">
        <v>72</v>
      </c>
      <c r="C72" s="259">
        <v>617.65</v>
      </c>
      <c r="D72" s="260">
        <v>623.06666666666661</v>
      </c>
      <c r="E72" s="260">
        <v>610.23333333333323</v>
      </c>
      <c r="F72" s="260">
        <v>602.81666666666661</v>
      </c>
      <c r="G72" s="260">
        <v>589.98333333333323</v>
      </c>
      <c r="H72" s="260">
        <v>630.48333333333323</v>
      </c>
      <c r="I72" s="260">
        <v>643.31666666666672</v>
      </c>
      <c r="J72" s="260">
        <v>650.73333333333323</v>
      </c>
      <c r="K72" s="259">
        <v>635.9</v>
      </c>
      <c r="L72" s="259">
        <v>615.65</v>
      </c>
      <c r="M72" s="259">
        <v>13.44168</v>
      </c>
      <c r="N72" s="1"/>
      <c r="O72" s="1"/>
    </row>
    <row r="73" spans="1:15" ht="12.75" customHeight="1">
      <c r="A73" s="30">
        <v>63</v>
      </c>
      <c r="B73" s="269" t="s">
        <v>312</v>
      </c>
      <c r="C73" s="259">
        <v>893.65</v>
      </c>
      <c r="D73" s="260">
        <v>901.93333333333339</v>
      </c>
      <c r="E73" s="260">
        <v>877.86666666666679</v>
      </c>
      <c r="F73" s="260">
        <v>862.08333333333337</v>
      </c>
      <c r="G73" s="260">
        <v>838.01666666666677</v>
      </c>
      <c r="H73" s="260">
        <v>917.71666666666681</v>
      </c>
      <c r="I73" s="260">
        <v>941.78333333333342</v>
      </c>
      <c r="J73" s="260">
        <v>957.56666666666683</v>
      </c>
      <c r="K73" s="259">
        <v>926</v>
      </c>
      <c r="L73" s="259">
        <v>886.15</v>
      </c>
      <c r="M73" s="259">
        <v>6.2767999999999997</v>
      </c>
      <c r="N73" s="1"/>
      <c r="O73" s="1"/>
    </row>
    <row r="74" spans="1:15" ht="12.75" customHeight="1">
      <c r="A74" s="30">
        <v>64</v>
      </c>
      <c r="B74" s="269" t="s">
        <v>71</v>
      </c>
      <c r="C74" s="259">
        <v>103.05</v>
      </c>
      <c r="D74" s="260">
        <v>103.66666666666667</v>
      </c>
      <c r="E74" s="260">
        <v>101.93333333333334</v>
      </c>
      <c r="F74" s="260">
        <v>100.81666666666666</v>
      </c>
      <c r="G74" s="260">
        <v>99.083333333333329</v>
      </c>
      <c r="H74" s="260">
        <v>104.78333333333335</v>
      </c>
      <c r="I74" s="260">
        <v>106.51666666666667</v>
      </c>
      <c r="J74" s="260">
        <v>107.63333333333335</v>
      </c>
      <c r="K74" s="259">
        <v>105.4</v>
      </c>
      <c r="L74" s="259">
        <v>102.55</v>
      </c>
      <c r="M74" s="259">
        <v>117.39022</v>
      </c>
      <c r="N74" s="1"/>
      <c r="O74" s="1"/>
    </row>
    <row r="75" spans="1:15" ht="12.75" customHeight="1">
      <c r="A75" s="30">
        <v>65</v>
      </c>
      <c r="B75" s="269" t="s">
        <v>73</v>
      </c>
      <c r="C75" s="259">
        <v>774.15</v>
      </c>
      <c r="D75" s="260">
        <v>776.19999999999993</v>
      </c>
      <c r="E75" s="260">
        <v>766.49999999999989</v>
      </c>
      <c r="F75" s="260">
        <v>758.84999999999991</v>
      </c>
      <c r="G75" s="260">
        <v>749.14999999999986</v>
      </c>
      <c r="H75" s="260">
        <v>783.84999999999991</v>
      </c>
      <c r="I75" s="260">
        <v>793.55</v>
      </c>
      <c r="J75" s="260">
        <v>801.19999999999993</v>
      </c>
      <c r="K75" s="259">
        <v>785.9</v>
      </c>
      <c r="L75" s="259">
        <v>768.55</v>
      </c>
      <c r="M75" s="259">
        <v>13.89766</v>
      </c>
      <c r="N75" s="1"/>
      <c r="O75" s="1"/>
    </row>
    <row r="76" spans="1:15" ht="12.75" customHeight="1">
      <c r="A76" s="30">
        <v>66</v>
      </c>
      <c r="B76" s="269" t="s">
        <v>76</v>
      </c>
      <c r="C76" s="259">
        <v>60.95</v>
      </c>
      <c r="D76" s="260">
        <v>61.766666666666673</v>
      </c>
      <c r="E76" s="260">
        <v>59.833333333333343</v>
      </c>
      <c r="F76" s="260">
        <v>58.716666666666669</v>
      </c>
      <c r="G76" s="260">
        <v>56.783333333333339</v>
      </c>
      <c r="H76" s="260">
        <v>62.883333333333347</v>
      </c>
      <c r="I76" s="260">
        <v>64.816666666666663</v>
      </c>
      <c r="J76" s="260">
        <v>65.933333333333351</v>
      </c>
      <c r="K76" s="259">
        <v>63.7</v>
      </c>
      <c r="L76" s="259">
        <v>60.65</v>
      </c>
      <c r="M76" s="259">
        <v>196.52471</v>
      </c>
      <c r="N76" s="1"/>
      <c r="O76" s="1"/>
    </row>
    <row r="77" spans="1:15" ht="12.75" customHeight="1">
      <c r="A77" s="30">
        <v>67</v>
      </c>
      <c r="B77" s="269" t="s">
        <v>80</v>
      </c>
      <c r="C77" s="259">
        <v>299.75</v>
      </c>
      <c r="D77" s="260">
        <v>301.7</v>
      </c>
      <c r="E77" s="260">
        <v>297.2</v>
      </c>
      <c r="F77" s="260">
        <v>294.64999999999998</v>
      </c>
      <c r="G77" s="260">
        <v>290.14999999999998</v>
      </c>
      <c r="H77" s="260">
        <v>304.25</v>
      </c>
      <c r="I77" s="260">
        <v>308.75</v>
      </c>
      <c r="J77" s="260">
        <v>311.3</v>
      </c>
      <c r="K77" s="259">
        <v>306.2</v>
      </c>
      <c r="L77" s="259">
        <v>299.14999999999998</v>
      </c>
      <c r="M77" s="259">
        <v>26.526689999999999</v>
      </c>
      <c r="N77" s="1"/>
      <c r="O77" s="1"/>
    </row>
    <row r="78" spans="1:15" ht="12.75" customHeight="1">
      <c r="A78" s="30">
        <v>68</v>
      </c>
      <c r="B78" s="269" t="s">
        <v>75</v>
      </c>
      <c r="C78" s="259">
        <v>780.3</v>
      </c>
      <c r="D78" s="260">
        <v>784.6</v>
      </c>
      <c r="E78" s="260">
        <v>771.7</v>
      </c>
      <c r="F78" s="260">
        <v>763.1</v>
      </c>
      <c r="G78" s="260">
        <v>750.2</v>
      </c>
      <c r="H78" s="260">
        <v>793.2</v>
      </c>
      <c r="I78" s="260">
        <v>806.09999999999991</v>
      </c>
      <c r="J78" s="260">
        <v>814.7</v>
      </c>
      <c r="K78" s="259">
        <v>797.5</v>
      </c>
      <c r="L78" s="259">
        <v>776</v>
      </c>
      <c r="M78" s="259">
        <v>36.998620000000003</v>
      </c>
      <c r="N78" s="1"/>
      <c r="O78" s="1"/>
    </row>
    <row r="79" spans="1:15" ht="12.75" customHeight="1">
      <c r="A79" s="30">
        <v>69</v>
      </c>
      <c r="B79" s="269" t="s">
        <v>77</v>
      </c>
      <c r="C79" s="259">
        <v>268.75</v>
      </c>
      <c r="D79" s="260">
        <v>271.2166666666667</v>
      </c>
      <c r="E79" s="260">
        <v>265.58333333333337</v>
      </c>
      <c r="F79" s="260">
        <v>262.41666666666669</v>
      </c>
      <c r="G79" s="260">
        <v>256.78333333333336</v>
      </c>
      <c r="H79" s="260">
        <v>274.38333333333338</v>
      </c>
      <c r="I79" s="260">
        <v>280.01666666666671</v>
      </c>
      <c r="J79" s="260">
        <v>283.18333333333339</v>
      </c>
      <c r="K79" s="259">
        <v>276.85000000000002</v>
      </c>
      <c r="L79" s="259">
        <v>268.05</v>
      </c>
      <c r="M79" s="259">
        <v>26.15823</v>
      </c>
      <c r="N79" s="1"/>
      <c r="O79" s="1"/>
    </row>
    <row r="80" spans="1:15" ht="12.75" customHeight="1">
      <c r="A80" s="30">
        <v>70</v>
      </c>
      <c r="B80" s="269" t="s">
        <v>313</v>
      </c>
      <c r="C80" s="259">
        <v>905.5</v>
      </c>
      <c r="D80" s="260">
        <v>913.61666666666667</v>
      </c>
      <c r="E80" s="260">
        <v>891.43333333333339</v>
      </c>
      <c r="F80" s="260">
        <v>877.36666666666667</v>
      </c>
      <c r="G80" s="260">
        <v>855.18333333333339</v>
      </c>
      <c r="H80" s="260">
        <v>927.68333333333339</v>
      </c>
      <c r="I80" s="260">
        <v>949.86666666666656</v>
      </c>
      <c r="J80" s="260">
        <v>963.93333333333339</v>
      </c>
      <c r="K80" s="259">
        <v>935.8</v>
      </c>
      <c r="L80" s="259">
        <v>899.55</v>
      </c>
      <c r="M80" s="259">
        <v>0.81640000000000001</v>
      </c>
      <c r="N80" s="1"/>
      <c r="O80" s="1"/>
    </row>
    <row r="81" spans="1:15" ht="12.75" customHeight="1">
      <c r="A81" s="30">
        <v>71</v>
      </c>
      <c r="B81" s="269" t="s">
        <v>314</v>
      </c>
      <c r="C81" s="259">
        <v>281.7</v>
      </c>
      <c r="D81" s="260">
        <v>285.49999999999994</v>
      </c>
      <c r="E81" s="260">
        <v>276.84999999999991</v>
      </c>
      <c r="F81" s="260">
        <v>271.99999999999994</v>
      </c>
      <c r="G81" s="260">
        <v>263.34999999999991</v>
      </c>
      <c r="H81" s="260">
        <v>290.34999999999991</v>
      </c>
      <c r="I81" s="260">
        <v>298.99999999999989</v>
      </c>
      <c r="J81" s="260">
        <v>303.84999999999991</v>
      </c>
      <c r="K81" s="259">
        <v>294.14999999999998</v>
      </c>
      <c r="L81" s="259">
        <v>280.64999999999998</v>
      </c>
      <c r="M81" s="259">
        <v>28.680070000000001</v>
      </c>
      <c r="N81" s="1"/>
      <c r="O81" s="1"/>
    </row>
    <row r="82" spans="1:15" ht="12.75" customHeight="1">
      <c r="A82" s="30">
        <v>72</v>
      </c>
      <c r="B82" s="269" t="s">
        <v>315</v>
      </c>
      <c r="C82" s="259">
        <v>8913.85</v>
      </c>
      <c r="D82" s="260">
        <v>8974.7333333333336</v>
      </c>
      <c r="E82" s="260">
        <v>8794.1666666666679</v>
      </c>
      <c r="F82" s="260">
        <v>8674.4833333333336</v>
      </c>
      <c r="G82" s="260">
        <v>8493.9166666666679</v>
      </c>
      <c r="H82" s="260">
        <v>9094.4166666666679</v>
      </c>
      <c r="I82" s="260">
        <v>9274.9833333333336</v>
      </c>
      <c r="J82" s="260">
        <v>9394.6666666666679</v>
      </c>
      <c r="K82" s="259">
        <v>9155.2999999999993</v>
      </c>
      <c r="L82" s="259">
        <v>8855.0499999999993</v>
      </c>
      <c r="M82" s="259">
        <v>0.21204999999999999</v>
      </c>
      <c r="N82" s="1"/>
      <c r="O82" s="1"/>
    </row>
    <row r="83" spans="1:15" ht="12.75" customHeight="1">
      <c r="A83" s="30">
        <v>73</v>
      </c>
      <c r="B83" s="269" t="s">
        <v>316</v>
      </c>
      <c r="C83" s="259">
        <v>1165</v>
      </c>
      <c r="D83" s="260">
        <v>1166.7666666666667</v>
      </c>
      <c r="E83" s="260">
        <v>1147.7333333333333</v>
      </c>
      <c r="F83" s="260">
        <v>1130.4666666666667</v>
      </c>
      <c r="G83" s="260">
        <v>1111.4333333333334</v>
      </c>
      <c r="H83" s="260">
        <v>1184.0333333333333</v>
      </c>
      <c r="I83" s="260">
        <v>1203.0666666666666</v>
      </c>
      <c r="J83" s="260">
        <v>1220.3333333333333</v>
      </c>
      <c r="K83" s="259">
        <v>1185.8</v>
      </c>
      <c r="L83" s="259">
        <v>1149.5</v>
      </c>
      <c r="M83" s="259">
        <v>4.6865199999999998</v>
      </c>
      <c r="N83" s="1"/>
      <c r="O83" s="1"/>
    </row>
    <row r="84" spans="1:15" ht="12.75" customHeight="1">
      <c r="A84" s="30">
        <v>74</v>
      </c>
      <c r="B84" s="269" t="s">
        <v>246</v>
      </c>
      <c r="C84" s="259">
        <v>909.85</v>
      </c>
      <c r="D84" s="260">
        <v>915.61666666666667</v>
      </c>
      <c r="E84" s="260">
        <v>901.23333333333335</v>
      </c>
      <c r="F84" s="260">
        <v>892.61666666666667</v>
      </c>
      <c r="G84" s="260">
        <v>878.23333333333335</v>
      </c>
      <c r="H84" s="260">
        <v>924.23333333333335</v>
      </c>
      <c r="I84" s="260">
        <v>938.61666666666679</v>
      </c>
      <c r="J84" s="260">
        <v>947.23333333333335</v>
      </c>
      <c r="K84" s="259">
        <v>930</v>
      </c>
      <c r="L84" s="259">
        <v>907</v>
      </c>
      <c r="M84" s="259">
        <v>0.24731</v>
      </c>
      <c r="N84" s="1"/>
      <c r="O84" s="1"/>
    </row>
    <row r="85" spans="1:15" ht="12.75" customHeight="1">
      <c r="A85" s="30">
        <v>75</v>
      </c>
      <c r="B85" s="269" t="s">
        <v>835</v>
      </c>
      <c r="C85" s="259">
        <v>571.1</v>
      </c>
      <c r="D85" s="260">
        <v>575.41666666666663</v>
      </c>
      <c r="E85" s="260">
        <v>564.33333333333326</v>
      </c>
      <c r="F85" s="260">
        <v>557.56666666666661</v>
      </c>
      <c r="G85" s="260">
        <v>546.48333333333323</v>
      </c>
      <c r="H85" s="260">
        <v>582.18333333333328</v>
      </c>
      <c r="I85" s="260">
        <v>593.26666666666654</v>
      </c>
      <c r="J85" s="260">
        <v>600.0333333333333</v>
      </c>
      <c r="K85" s="259">
        <v>586.5</v>
      </c>
      <c r="L85" s="259">
        <v>568.65</v>
      </c>
      <c r="M85" s="259">
        <v>1.70994</v>
      </c>
      <c r="N85" s="1"/>
      <c r="O85" s="1"/>
    </row>
    <row r="86" spans="1:15" ht="12.75" customHeight="1">
      <c r="A86" s="30">
        <v>76</v>
      </c>
      <c r="B86" s="269" t="s">
        <v>78</v>
      </c>
      <c r="C86" s="259">
        <v>15572.25</v>
      </c>
      <c r="D86" s="260">
        <v>15625.75</v>
      </c>
      <c r="E86" s="260">
        <v>15411.5</v>
      </c>
      <c r="F86" s="260">
        <v>15250.75</v>
      </c>
      <c r="G86" s="260">
        <v>15036.5</v>
      </c>
      <c r="H86" s="260">
        <v>15786.5</v>
      </c>
      <c r="I86" s="260">
        <v>16000.75</v>
      </c>
      <c r="J86" s="260">
        <v>16161.5</v>
      </c>
      <c r="K86" s="259">
        <v>15840</v>
      </c>
      <c r="L86" s="259">
        <v>15465</v>
      </c>
      <c r="M86" s="259">
        <v>0.19106999999999999</v>
      </c>
      <c r="N86" s="1"/>
      <c r="O86" s="1"/>
    </row>
    <row r="87" spans="1:15" ht="12.75" customHeight="1">
      <c r="A87" s="30">
        <v>77</v>
      </c>
      <c r="B87" s="269" t="s">
        <v>317</v>
      </c>
      <c r="C87" s="259">
        <v>492.45</v>
      </c>
      <c r="D87" s="260">
        <v>499.06666666666666</v>
      </c>
      <c r="E87" s="260">
        <v>482.38333333333333</v>
      </c>
      <c r="F87" s="260">
        <v>472.31666666666666</v>
      </c>
      <c r="G87" s="260">
        <v>455.63333333333333</v>
      </c>
      <c r="H87" s="260">
        <v>509.13333333333333</v>
      </c>
      <c r="I87" s="260">
        <v>525.81666666666661</v>
      </c>
      <c r="J87" s="260">
        <v>535.88333333333333</v>
      </c>
      <c r="K87" s="259">
        <v>515.75</v>
      </c>
      <c r="L87" s="259">
        <v>489</v>
      </c>
      <c r="M87" s="259">
        <v>2.6065499999999999</v>
      </c>
      <c r="N87" s="1"/>
      <c r="O87" s="1"/>
    </row>
    <row r="88" spans="1:15" ht="12.75" customHeight="1">
      <c r="A88" s="30">
        <v>78</v>
      </c>
      <c r="B88" s="269" t="s">
        <v>836</v>
      </c>
      <c r="C88" s="259">
        <v>38.950000000000003</v>
      </c>
      <c r="D88" s="260">
        <v>40.333333333333336</v>
      </c>
      <c r="E88" s="260">
        <v>37.016666666666673</v>
      </c>
      <c r="F88" s="260">
        <v>35.083333333333336</v>
      </c>
      <c r="G88" s="260">
        <v>31.766666666666673</v>
      </c>
      <c r="H88" s="260">
        <v>42.266666666666673</v>
      </c>
      <c r="I88" s="260">
        <v>45.583333333333336</v>
      </c>
      <c r="J88" s="260">
        <v>47.516666666666673</v>
      </c>
      <c r="K88" s="259">
        <v>43.65</v>
      </c>
      <c r="L88" s="259">
        <v>38.4</v>
      </c>
      <c r="M88" s="259">
        <v>241.21603999999999</v>
      </c>
      <c r="N88" s="1"/>
      <c r="O88" s="1"/>
    </row>
    <row r="89" spans="1:15" ht="12.75" customHeight="1">
      <c r="A89" s="30">
        <v>79</v>
      </c>
      <c r="B89" s="269" t="s">
        <v>81</v>
      </c>
      <c r="C89" s="259">
        <v>3727.9</v>
      </c>
      <c r="D89" s="260">
        <v>3755.5333333333333</v>
      </c>
      <c r="E89" s="260">
        <v>3690.3666666666668</v>
      </c>
      <c r="F89" s="260">
        <v>3652.8333333333335</v>
      </c>
      <c r="G89" s="260">
        <v>3587.666666666667</v>
      </c>
      <c r="H89" s="260">
        <v>3793.0666666666666</v>
      </c>
      <c r="I89" s="260">
        <v>3858.2333333333336</v>
      </c>
      <c r="J89" s="260">
        <v>3895.7666666666664</v>
      </c>
      <c r="K89" s="259">
        <v>3820.7</v>
      </c>
      <c r="L89" s="259">
        <v>3718</v>
      </c>
      <c r="M89" s="259">
        <v>2.02644</v>
      </c>
      <c r="N89" s="1"/>
      <c r="O89" s="1"/>
    </row>
    <row r="90" spans="1:15" ht="12.75" customHeight="1">
      <c r="A90" s="30">
        <v>80</v>
      </c>
      <c r="B90" s="269" t="s">
        <v>837</v>
      </c>
      <c r="C90" s="259">
        <v>1369</v>
      </c>
      <c r="D90" s="260">
        <v>1383</v>
      </c>
      <c r="E90" s="260">
        <v>1351</v>
      </c>
      <c r="F90" s="260">
        <v>1333</v>
      </c>
      <c r="G90" s="260">
        <v>1301</v>
      </c>
      <c r="H90" s="260">
        <v>1401</v>
      </c>
      <c r="I90" s="260">
        <v>1433</v>
      </c>
      <c r="J90" s="260">
        <v>1451</v>
      </c>
      <c r="K90" s="259">
        <v>1415</v>
      </c>
      <c r="L90" s="259">
        <v>1365</v>
      </c>
      <c r="M90" s="259">
        <v>0.41155000000000003</v>
      </c>
      <c r="N90" s="1"/>
      <c r="O90" s="1"/>
    </row>
    <row r="91" spans="1:15" ht="12.75" customHeight="1">
      <c r="A91" s="30">
        <v>81</v>
      </c>
      <c r="B91" s="269" t="s">
        <v>318</v>
      </c>
      <c r="C91" s="259">
        <v>484.75</v>
      </c>
      <c r="D91" s="260">
        <v>488.66666666666669</v>
      </c>
      <c r="E91" s="260">
        <v>476.18333333333339</v>
      </c>
      <c r="F91" s="260">
        <v>467.61666666666673</v>
      </c>
      <c r="G91" s="260">
        <v>455.13333333333344</v>
      </c>
      <c r="H91" s="260">
        <v>497.23333333333335</v>
      </c>
      <c r="I91" s="260">
        <v>509.71666666666658</v>
      </c>
      <c r="J91" s="260">
        <v>518.2833333333333</v>
      </c>
      <c r="K91" s="259">
        <v>501.15</v>
      </c>
      <c r="L91" s="259">
        <v>480.1</v>
      </c>
      <c r="M91" s="259">
        <v>1.1494200000000001</v>
      </c>
      <c r="N91" s="1"/>
      <c r="O91" s="1"/>
    </row>
    <row r="92" spans="1:15" ht="12.75" customHeight="1">
      <c r="A92" s="30">
        <v>82</v>
      </c>
      <c r="B92" s="269" t="s">
        <v>247</v>
      </c>
      <c r="C92" s="259">
        <v>77.099999999999994</v>
      </c>
      <c r="D92" s="260">
        <v>77.7</v>
      </c>
      <c r="E92" s="260">
        <v>76.400000000000006</v>
      </c>
      <c r="F92" s="260">
        <v>75.7</v>
      </c>
      <c r="G92" s="260">
        <v>74.400000000000006</v>
      </c>
      <c r="H92" s="260">
        <v>78.400000000000006</v>
      </c>
      <c r="I92" s="260">
        <v>79.699999999999989</v>
      </c>
      <c r="J92" s="260">
        <v>80.400000000000006</v>
      </c>
      <c r="K92" s="259">
        <v>79</v>
      </c>
      <c r="L92" s="259">
        <v>77</v>
      </c>
      <c r="M92" s="259">
        <v>11.7235</v>
      </c>
      <c r="N92" s="1"/>
      <c r="O92" s="1"/>
    </row>
    <row r="93" spans="1:15" ht="12.75" customHeight="1">
      <c r="A93" s="30">
        <v>83</v>
      </c>
      <c r="B93" s="269" t="s">
        <v>791</v>
      </c>
      <c r="C93" s="259">
        <v>251.5</v>
      </c>
      <c r="D93" s="260">
        <v>253.9</v>
      </c>
      <c r="E93" s="260">
        <v>244.40000000000003</v>
      </c>
      <c r="F93" s="260">
        <v>237.30000000000004</v>
      </c>
      <c r="G93" s="260">
        <v>227.80000000000007</v>
      </c>
      <c r="H93" s="260">
        <v>261</v>
      </c>
      <c r="I93" s="260">
        <v>270.49999999999994</v>
      </c>
      <c r="J93" s="260">
        <v>277.59999999999997</v>
      </c>
      <c r="K93" s="259">
        <v>263.39999999999998</v>
      </c>
      <c r="L93" s="259">
        <v>246.8</v>
      </c>
      <c r="M93" s="259">
        <v>25.42352</v>
      </c>
      <c r="N93" s="1"/>
      <c r="O93" s="1"/>
    </row>
    <row r="94" spans="1:15" ht="12.75" customHeight="1">
      <c r="A94" s="30">
        <v>84</v>
      </c>
      <c r="B94" s="269" t="s">
        <v>319</v>
      </c>
      <c r="C94" s="259">
        <v>3145.7</v>
      </c>
      <c r="D94" s="260">
        <v>3146.4500000000003</v>
      </c>
      <c r="E94" s="260">
        <v>3109.2500000000005</v>
      </c>
      <c r="F94" s="260">
        <v>3072.8</v>
      </c>
      <c r="G94" s="260">
        <v>3035.6000000000004</v>
      </c>
      <c r="H94" s="260">
        <v>3182.9000000000005</v>
      </c>
      <c r="I94" s="260">
        <v>3220.1000000000004</v>
      </c>
      <c r="J94" s="260">
        <v>3256.5500000000006</v>
      </c>
      <c r="K94" s="259">
        <v>3183.65</v>
      </c>
      <c r="L94" s="259">
        <v>3110</v>
      </c>
      <c r="M94" s="259">
        <v>0.18540999999999999</v>
      </c>
      <c r="N94" s="1"/>
      <c r="O94" s="1"/>
    </row>
    <row r="95" spans="1:15" ht="12.75" customHeight="1">
      <c r="A95" s="30">
        <v>85</v>
      </c>
      <c r="B95" s="269" t="s">
        <v>320</v>
      </c>
      <c r="C95" s="259">
        <v>236</v>
      </c>
      <c r="D95" s="260">
        <v>236.68333333333331</v>
      </c>
      <c r="E95" s="260">
        <v>233.36666666666662</v>
      </c>
      <c r="F95" s="260">
        <v>230.73333333333332</v>
      </c>
      <c r="G95" s="260">
        <v>227.41666666666663</v>
      </c>
      <c r="H95" s="260">
        <v>239.31666666666661</v>
      </c>
      <c r="I95" s="260">
        <v>242.63333333333327</v>
      </c>
      <c r="J95" s="260">
        <v>245.26666666666659</v>
      </c>
      <c r="K95" s="259">
        <v>240</v>
      </c>
      <c r="L95" s="259">
        <v>234.05</v>
      </c>
      <c r="M95" s="259">
        <v>0.88743000000000005</v>
      </c>
      <c r="N95" s="1"/>
      <c r="O95" s="1"/>
    </row>
    <row r="96" spans="1:15" ht="12.75" customHeight="1">
      <c r="A96" s="30">
        <v>86</v>
      </c>
      <c r="B96" s="269" t="s">
        <v>321</v>
      </c>
      <c r="C96" s="259">
        <v>480.65</v>
      </c>
      <c r="D96" s="260">
        <v>486.7833333333333</v>
      </c>
      <c r="E96" s="260">
        <v>472.66666666666663</v>
      </c>
      <c r="F96" s="260">
        <v>464.68333333333334</v>
      </c>
      <c r="G96" s="260">
        <v>450.56666666666666</v>
      </c>
      <c r="H96" s="260">
        <v>494.76666666666659</v>
      </c>
      <c r="I96" s="260">
        <v>508.88333333333327</v>
      </c>
      <c r="J96" s="260">
        <v>516.86666666666656</v>
      </c>
      <c r="K96" s="259">
        <v>500.9</v>
      </c>
      <c r="L96" s="259">
        <v>478.8</v>
      </c>
      <c r="M96" s="259">
        <v>8.98264</v>
      </c>
      <c r="N96" s="1"/>
      <c r="O96" s="1"/>
    </row>
    <row r="97" spans="1:15" ht="12.75" customHeight="1">
      <c r="A97" s="30">
        <v>87</v>
      </c>
      <c r="B97" s="269" t="s">
        <v>82</v>
      </c>
      <c r="C97" s="259">
        <v>222.7</v>
      </c>
      <c r="D97" s="260">
        <v>224.43333333333331</v>
      </c>
      <c r="E97" s="260">
        <v>220.16666666666663</v>
      </c>
      <c r="F97" s="260">
        <v>217.63333333333333</v>
      </c>
      <c r="G97" s="260">
        <v>213.36666666666665</v>
      </c>
      <c r="H97" s="260">
        <v>226.96666666666661</v>
      </c>
      <c r="I97" s="260">
        <v>231.23333333333332</v>
      </c>
      <c r="J97" s="260">
        <v>233.76666666666659</v>
      </c>
      <c r="K97" s="259">
        <v>228.7</v>
      </c>
      <c r="L97" s="259">
        <v>221.9</v>
      </c>
      <c r="M97" s="259">
        <v>59.22542</v>
      </c>
      <c r="N97" s="1"/>
      <c r="O97" s="1"/>
    </row>
    <row r="98" spans="1:15" ht="12.75" customHeight="1">
      <c r="A98" s="30">
        <v>88</v>
      </c>
      <c r="B98" s="269" t="s">
        <v>322</v>
      </c>
      <c r="C98" s="259">
        <v>720.65</v>
      </c>
      <c r="D98" s="260">
        <v>723.0333333333333</v>
      </c>
      <c r="E98" s="260">
        <v>712.61666666666656</v>
      </c>
      <c r="F98" s="260">
        <v>704.58333333333326</v>
      </c>
      <c r="G98" s="260">
        <v>694.16666666666652</v>
      </c>
      <c r="H98" s="260">
        <v>731.06666666666661</v>
      </c>
      <c r="I98" s="260">
        <v>741.48333333333335</v>
      </c>
      <c r="J98" s="260">
        <v>749.51666666666665</v>
      </c>
      <c r="K98" s="259">
        <v>733.45</v>
      </c>
      <c r="L98" s="259">
        <v>715</v>
      </c>
      <c r="M98" s="259">
        <v>0.27083000000000002</v>
      </c>
      <c r="N98" s="1"/>
      <c r="O98" s="1"/>
    </row>
    <row r="99" spans="1:15" ht="12.75" customHeight="1">
      <c r="A99" s="30">
        <v>89</v>
      </c>
      <c r="B99" s="269" t="s">
        <v>323</v>
      </c>
      <c r="C99" s="259">
        <v>729.45</v>
      </c>
      <c r="D99" s="260">
        <v>729.41666666666663</v>
      </c>
      <c r="E99" s="260">
        <v>724.83333333333326</v>
      </c>
      <c r="F99" s="260">
        <v>720.21666666666658</v>
      </c>
      <c r="G99" s="260">
        <v>715.63333333333321</v>
      </c>
      <c r="H99" s="260">
        <v>734.0333333333333</v>
      </c>
      <c r="I99" s="260">
        <v>738.61666666666656</v>
      </c>
      <c r="J99" s="260">
        <v>743.23333333333335</v>
      </c>
      <c r="K99" s="259">
        <v>734</v>
      </c>
      <c r="L99" s="259">
        <v>724.8</v>
      </c>
      <c r="M99" s="259">
        <v>1.2371000000000001</v>
      </c>
      <c r="N99" s="1"/>
      <c r="O99" s="1"/>
    </row>
    <row r="100" spans="1:15" ht="12.75" customHeight="1">
      <c r="A100" s="30">
        <v>90</v>
      </c>
      <c r="B100" s="269" t="s">
        <v>324</v>
      </c>
      <c r="C100" s="259">
        <v>878.15</v>
      </c>
      <c r="D100" s="260">
        <v>892.35</v>
      </c>
      <c r="E100" s="260">
        <v>860.80000000000007</v>
      </c>
      <c r="F100" s="260">
        <v>843.45</v>
      </c>
      <c r="G100" s="260">
        <v>811.90000000000009</v>
      </c>
      <c r="H100" s="260">
        <v>909.7</v>
      </c>
      <c r="I100" s="260">
        <v>941.25</v>
      </c>
      <c r="J100" s="260">
        <v>958.6</v>
      </c>
      <c r="K100" s="259">
        <v>923.9</v>
      </c>
      <c r="L100" s="259">
        <v>875</v>
      </c>
      <c r="M100" s="259">
        <v>1.2187600000000001</v>
      </c>
      <c r="N100" s="1"/>
      <c r="O100" s="1"/>
    </row>
    <row r="101" spans="1:15" ht="12.75" customHeight="1">
      <c r="A101" s="30">
        <v>91</v>
      </c>
      <c r="B101" s="269" t="s">
        <v>248</v>
      </c>
      <c r="C101" s="259">
        <v>116.6</v>
      </c>
      <c r="D101" s="260">
        <v>117</v>
      </c>
      <c r="E101" s="260">
        <v>114.2</v>
      </c>
      <c r="F101" s="260">
        <v>111.8</v>
      </c>
      <c r="G101" s="260">
        <v>109</v>
      </c>
      <c r="H101" s="260">
        <v>119.4</v>
      </c>
      <c r="I101" s="260">
        <v>122.20000000000002</v>
      </c>
      <c r="J101" s="260">
        <v>124.60000000000001</v>
      </c>
      <c r="K101" s="259">
        <v>119.8</v>
      </c>
      <c r="L101" s="259">
        <v>114.6</v>
      </c>
      <c r="M101" s="259">
        <v>39.570129999999999</v>
      </c>
      <c r="N101" s="1"/>
      <c r="O101" s="1"/>
    </row>
    <row r="102" spans="1:15" ht="12.75" customHeight="1">
      <c r="A102" s="30">
        <v>92</v>
      </c>
      <c r="B102" s="269" t="s">
        <v>325</v>
      </c>
      <c r="C102" s="259">
        <v>1551.9</v>
      </c>
      <c r="D102" s="260">
        <v>1569.6166666666668</v>
      </c>
      <c r="E102" s="260">
        <v>1514.4833333333336</v>
      </c>
      <c r="F102" s="260">
        <v>1477.0666666666668</v>
      </c>
      <c r="G102" s="260">
        <v>1421.9333333333336</v>
      </c>
      <c r="H102" s="260">
        <v>1607.0333333333335</v>
      </c>
      <c r="I102" s="260">
        <v>1662.1666666666667</v>
      </c>
      <c r="J102" s="260">
        <v>1699.5833333333335</v>
      </c>
      <c r="K102" s="259">
        <v>1624.75</v>
      </c>
      <c r="L102" s="259">
        <v>1532.2</v>
      </c>
      <c r="M102" s="259">
        <v>2.7683900000000001</v>
      </c>
      <c r="N102" s="1"/>
      <c r="O102" s="1"/>
    </row>
    <row r="103" spans="1:15" ht="12.75" customHeight="1">
      <c r="A103" s="30">
        <v>93</v>
      </c>
      <c r="B103" s="269" t="s">
        <v>326</v>
      </c>
      <c r="C103" s="259">
        <v>19.649999999999999</v>
      </c>
      <c r="D103" s="260">
        <v>19.733333333333334</v>
      </c>
      <c r="E103" s="260">
        <v>19.416666666666668</v>
      </c>
      <c r="F103" s="260">
        <v>19.183333333333334</v>
      </c>
      <c r="G103" s="260">
        <v>18.866666666666667</v>
      </c>
      <c r="H103" s="260">
        <v>19.966666666666669</v>
      </c>
      <c r="I103" s="260">
        <v>20.283333333333331</v>
      </c>
      <c r="J103" s="260">
        <v>20.516666666666669</v>
      </c>
      <c r="K103" s="259">
        <v>20.05</v>
      </c>
      <c r="L103" s="259">
        <v>19.5</v>
      </c>
      <c r="M103" s="259">
        <v>21.731739999999999</v>
      </c>
      <c r="N103" s="1"/>
      <c r="O103" s="1"/>
    </row>
    <row r="104" spans="1:15" ht="12.75" customHeight="1">
      <c r="A104" s="30">
        <v>94</v>
      </c>
      <c r="B104" s="269" t="s">
        <v>327</v>
      </c>
      <c r="C104" s="259">
        <v>1234.45</v>
      </c>
      <c r="D104" s="260">
        <v>1242.4833333333333</v>
      </c>
      <c r="E104" s="260">
        <v>1221.9666666666667</v>
      </c>
      <c r="F104" s="260">
        <v>1209.4833333333333</v>
      </c>
      <c r="G104" s="260">
        <v>1188.9666666666667</v>
      </c>
      <c r="H104" s="260">
        <v>1254.9666666666667</v>
      </c>
      <c r="I104" s="260">
        <v>1275.4833333333336</v>
      </c>
      <c r="J104" s="260">
        <v>1287.9666666666667</v>
      </c>
      <c r="K104" s="259">
        <v>1263</v>
      </c>
      <c r="L104" s="259">
        <v>1230</v>
      </c>
      <c r="M104" s="259">
        <v>2.2663199999999999</v>
      </c>
      <c r="N104" s="1"/>
      <c r="O104" s="1"/>
    </row>
    <row r="105" spans="1:15" ht="12.75" customHeight="1">
      <c r="A105" s="30">
        <v>95</v>
      </c>
      <c r="B105" s="269" t="s">
        <v>328</v>
      </c>
      <c r="C105" s="259">
        <v>622.04999999999995</v>
      </c>
      <c r="D105" s="260">
        <v>621.26666666666677</v>
      </c>
      <c r="E105" s="260">
        <v>616.43333333333351</v>
      </c>
      <c r="F105" s="260">
        <v>610.81666666666672</v>
      </c>
      <c r="G105" s="260">
        <v>605.98333333333346</v>
      </c>
      <c r="H105" s="260">
        <v>626.88333333333355</v>
      </c>
      <c r="I105" s="260">
        <v>631.71666666666681</v>
      </c>
      <c r="J105" s="260">
        <v>637.3333333333336</v>
      </c>
      <c r="K105" s="259">
        <v>626.1</v>
      </c>
      <c r="L105" s="259">
        <v>615.65</v>
      </c>
      <c r="M105" s="259">
        <v>0.86275999999999997</v>
      </c>
      <c r="N105" s="1"/>
      <c r="O105" s="1"/>
    </row>
    <row r="106" spans="1:15" ht="12.75" customHeight="1">
      <c r="A106" s="30">
        <v>96</v>
      </c>
      <c r="B106" s="269" t="s">
        <v>329</v>
      </c>
      <c r="C106" s="259">
        <v>816.4</v>
      </c>
      <c r="D106" s="260">
        <v>821.9</v>
      </c>
      <c r="E106" s="260">
        <v>806.4</v>
      </c>
      <c r="F106" s="260">
        <v>796.4</v>
      </c>
      <c r="G106" s="260">
        <v>780.9</v>
      </c>
      <c r="H106" s="260">
        <v>831.9</v>
      </c>
      <c r="I106" s="260">
        <v>847.4</v>
      </c>
      <c r="J106" s="260">
        <v>857.4</v>
      </c>
      <c r="K106" s="259">
        <v>837.4</v>
      </c>
      <c r="L106" s="259">
        <v>811.9</v>
      </c>
      <c r="M106" s="259">
        <v>0.58082</v>
      </c>
      <c r="N106" s="1"/>
      <c r="O106" s="1"/>
    </row>
    <row r="107" spans="1:15" ht="12.75" customHeight="1">
      <c r="A107" s="30">
        <v>97</v>
      </c>
      <c r="B107" s="269" t="s">
        <v>330</v>
      </c>
      <c r="C107" s="259">
        <v>5505.95</v>
      </c>
      <c r="D107" s="260">
        <v>5538.1833333333334</v>
      </c>
      <c r="E107" s="260">
        <v>5405.7666666666664</v>
      </c>
      <c r="F107" s="260">
        <v>5305.583333333333</v>
      </c>
      <c r="G107" s="260">
        <v>5173.1666666666661</v>
      </c>
      <c r="H107" s="260">
        <v>5638.3666666666668</v>
      </c>
      <c r="I107" s="260">
        <v>5770.7833333333328</v>
      </c>
      <c r="J107" s="260">
        <v>5870.9666666666672</v>
      </c>
      <c r="K107" s="259">
        <v>5670.6</v>
      </c>
      <c r="L107" s="259">
        <v>5438</v>
      </c>
      <c r="M107" s="259">
        <v>0.15676999999999999</v>
      </c>
      <c r="N107" s="1"/>
      <c r="O107" s="1"/>
    </row>
    <row r="108" spans="1:15" ht="12.75" customHeight="1">
      <c r="A108" s="30">
        <v>98</v>
      </c>
      <c r="B108" s="269" t="s">
        <v>331</v>
      </c>
      <c r="C108" s="259">
        <v>386.5</v>
      </c>
      <c r="D108" s="260">
        <v>386.2166666666667</v>
      </c>
      <c r="E108" s="260">
        <v>376.03333333333342</v>
      </c>
      <c r="F108" s="260">
        <v>365.56666666666672</v>
      </c>
      <c r="G108" s="260">
        <v>355.38333333333344</v>
      </c>
      <c r="H108" s="260">
        <v>396.68333333333339</v>
      </c>
      <c r="I108" s="260">
        <v>406.86666666666667</v>
      </c>
      <c r="J108" s="260">
        <v>417.33333333333337</v>
      </c>
      <c r="K108" s="259">
        <v>396.4</v>
      </c>
      <c r="L108" s="259">
        <v>375.75</v>
      </c>
      <c r="M108" s="259">
        <v>5.5892799999999996</v>
      </c>
      <c r="N108" s="1"/>
      <c r="O108" s="1"/>
    </row>
    <row r="109" spans="1:15" ht="12.75" customHeight="1">
      <c r="A109" s="30">
        <v>99</v>
      </c>
      <c r="B109" s="269" t="s">
        <v>332</v>
      </c>
      <c r="C109" s="259">
        <v>320</v>
      </c>
      <c r="D109" s="260">
        <v>320.45</v>
      </c>
      <c r="E109" s="260">
        <v>316.09999999999997</v>
      </c>
      <c r="F109" s="260">
        <v>312.2</v>
      </c>
      <c r="G109" s="260">
        <v>307.84999999999997</v>
      </c>
      <c r="H109" s="260">
        <v>324.34999999999997</v>
      </c>
      <c r="I109" s="260">
        <v>328.7</v>
      </c>
      <c r="J109" s="260">
        <v>332.59999999999997</v>
      </c>
      <c r="K109" s="259">
        <v>324.8</v>
      </c>
      <c r="L109" s="259">
        <v>316.55</v>
      </c>
      <c r="M109" s="259">
        <v>12.18459</v>
      </c>
      <c r="N109" s="1"/>
      <c r="O109" s="1"/>
    </row>
    <row r="110" spans="1:15" ht="12.75" customHeight="1">
      <c r="A110" s="30">
        <v>100</v>
      </c>
      <c r="B110" s="269" t="s">
        <v>838</v>
      </c>
      <c r="C110" s="259">
        <v>408.25</v>
      </c>
      <c r="D110" s="260">
        <v>409.7</v>
      </c>
      <c r="E110" s="260">
        <v>405.54999999999995</v>
      </c>
      <c r="F110" s="260">
        <v>402.84999999999997</v>
      </c>
      <c r="G110" s="260">
        <v>398.69999999999993</v>
      </c>
      <c r="H110" s="260">
        <v>412.4</v>
      </c>
      <c r="I110" s="260">
        <v>416.54999999999995</v>
      </c>
      <c r="J110" s="260">
        <v>419.25</v>
      </c>
      <c r="K110" s="259">
        <v>413.85</v>
      </c>
      <c r="L110" s="259">
        <v>407</v>
      </c>
      <c r="M110" s="259">
        <v>0.35909999999999997</v>
      </c>
      <c r="N110" s="1"/>
      <c r="O110" s="1"/>
    </row>
    <row r="111" spans="1:15" ht="12.75" customHeight="1">
      <c r="A111" s="30">
        <v>101</v>
      </c>
      <c r="B111" s="269" t="s">
        <v>333</v>
      </c>
      <c r="C111" s="259">
        <v>629.04999999999995</v>
      </c>
      <c r="D111" s="260">
        <v>633.0333333333333</v>
      </c>
      <c r="E111" s="260">
        <v>624.11666666666656</v>
      </c>
      <c r="F111" s="260">
        <v>619.18333333333328</v>
      </c>
      <c r="G111" s="260">
        <v>610.26666666666654</v>
      </c>
      <c r="H111" s="260">
        <v>637.96666666666658</v>
      </c>
      <c r="I111" s="260">
        <v>646.88333333333333</v>
      </c>
      <c r="J111" s="260">
        <v>651.81666666666661</v>
      </c>
      <c r="K111" s="259">
        <v>641.95000000000005</v>
      </c>
      <c r="L111" s="259">
        <v>628.1</v>
      </c>
      <c r="M111" s="259">
        <v>1.34266</v>
      </c>
      <c r="N111" s="1"/>
      <c r="O111" s="1"/>
    </row>
    <row r="112" spans="1:15" ht="12.75" customHeight="1">
      <c r="A112" s="30">
        <v>102</v>
      </c>
      <c r="B112" s="269" t="s">
        <v>83</v>
      </c>
      <c r="C112" s="259">
        <v>719.2</v>
      </c>
      <c r="D112" s="260">
        <v>722.83333333333337</v>
      </c>
      <c r="E112" s="260">
        <v>712.36666666666679</v>
      </c>
      <c r="F112" s="260">
        <v>705.53333333333342</v>
      </c>
      <c r="G112" s="260">
        <v>695.06666666666683</v>
      </c>
      <c r="H112" s="260">
        <v>729.66666666666674</v>
      </c>
      <c r="I112" s="260">
        <v>740.13333333333321</v>
      </c>
      <c r="J112" s="260">
        <v>746.9666666666667</v>
      </c>
      <c r="K112" s="259">
        <v>733.3</v>
      </c>
      <c r="L112" s="259">
        <v>716</v>
      </c>
      <c r="M112" s="259">
        <v>14.010120000000001</v>
      </c>
      <c r="N112" s="1"/>
      <c r="O112" s="1"/>
    </row>
    <row r="113" spans="1:15" ht="12.75" customHeight="1">
      <c r="A113" s="30">
        <v>103</v>
      </c>
      <c r="B113" s="269" t="s">
        <v>84</v>
      </c>
      <c r="C113" s="259">
        <v>1110.0999999999999</v>
      </c>
      <c r="D113" s="260">
        <v>1113.6833333333334</v>
      </c>
      <c r="E113" s="260">
        <v>1100.2166666666667</v>
      </c>
      <c r="F113" s="260">
        <v>1090.3333333333333</v>
      </c>
      <c r="G113" s="260">
        <v>1076.8666666666666</v>
      </c>
      <c r="H113" s="260">
        <v>1123.5666666666668</v>
      </c>
      <c r="I113" s="260">
        <v>1137.0333333333335</v>
      </c>
      <c r="J113" s="260">
        <v>1146.916666666667</v>
      </c>
      <c r="K113" s="259">
        <v>1127.1500000000001</v>
      </c>
      <c r="L113" s="259">
        <v>1103.8</v>
      </c>
      <c r="M113" s="259">
        <v>15.389430000000001</v>
      </c>
      <c r="N113" s="1"/>
      <c r="O113" s="1"/>
    </row>
    <row r="114" spans="1:15" ht="12.75" customHeight="1">
      <c r="A114" s="30">
        <v>104</v>
      </c>
      <c r="B114" s="269" t="s">
        <v>91</v>
      </c>
      <c r="C114" s="259">
        <v>176.65</v>
      </c>
      <c r="D114" s="260">
        <v>177.91666666666666</v>
      </c>
      <c r="E114" s="260">
        <v>173.83333333333331</v>
      </c>
      <c r="F114" s="260">
        <v>171.01666666666665</v>
      </c>
      <c r="G114" s="260">
        <v>166.93333333333331</v>
      </c>
      <c r="H114" s="260">
        <v>180.73333333333332</v>
      </c>
      <c r="I114" s="260">
        <v>184.81666666666663</v>
      </c>
      <c r="J114" s="260">
        <v>187.63333333333333</v>
      </c>
      <c r="K114" s="259">
        <v>182</v>
      </c>
      <c r="L114" s="259">
        <v>175.1</v>
      </c>
      <c r="M114" s="259">
        <v>23.34395</v>
      </c>
      <c r="N114" s="1"/>
      <c r="O114" s="1"/>
    </row>
    <row r="115" spans="1:15" ht="12.75" customHeight="1">
      <c r="A115" s="30">
        <v>105</v>
      </c>
      <c r="B115" s="269" t="s">
        <v>828</v>
      </c>
      <c r="C115" s="259">
        <v>1642.05</v>
      </c>
      <c r="D115" s="260">
        <v>1652.6666666666667</v>
      </c>
      <c r="E115" s="260">
        <v>1629.3833333333334</v>
      </c>
      <c r="F115" s="260">
        <v>1616.7166666666667</v>
      </c>
      <c r="G115" s="260">
        <v>1593.4333333333334</v>
      </c>
      <c r="H115" s="260">
        <v>1665.3333333333335</v>
      </c>
      <c r="I115" s="260">
        <v>1688.6166666666668</v>
      </c>
      <c r="J115" s="260">
        <v>1701.2833333333335</v>
      </c>
      <c r="K115" s="259">
        <v>1675.95</v>
      </c>
      <c r="L115" s="259">
        <v>1640</v>
      </c>
      <c r="M115" s="259">
        <v>0.49661</v>
      </c>
      <c r="N115" s="1"/>
      <c r="O115" s="1"/>
    </row>
    <row r="116" spans="1:15" ht="12.75" customHeight="1">
      <c r="A116" s="30">
        <v>106</v>
      </c>
      <c r="B116" s="269" t="s">
        <v>85</v>
      </c>
      <c r="C116" s="259">
        <v>225.45</v>
      </c>
      <c r="D116" s="260">
        <v>226.79999999999998</v>
      </c>
      <c r="E116" s="260">
        <v>222.64999999999998</v>
      </c>
      <c r="F116" s="260">
        <v>219.85</v>
      </c>
      <c r="G116" s="260">
        <v>215.7</v>
      </c>
      <c r="H116" s="260">
        <v>229.59999999999997</v>
      </c>
      <c r="I116" s="260">
        <v>233.75</v>
      </c>
      <c r="J116" s="260">
        <v>236.54999999999995</v>
      </c>
      <c r="K116" s="259">
        <v>230.95</v>
      </c>
      <c r="L116" s="259">
        <v>224</v>
      </c>
      <c r="M116" s="259">
        <v>191.54740000000001</v>
      </c>
      <c r="N116" s="1"/>
      <c r="O116" s="1"/>
    </row>
    <row r="117" spans="1:15" ht="12.75" customHeight="1">
      <c r="A117" s="30">
        <v>107</v>
      </c>
      <c r="B117" s="269" t="s">
        <v>334</v>
      </c>
      <c r="C117" s="259">
        <v>507.75</v>
      </c>
      <c r="D117" s="260">
        <v>514.94999999999993</v>
      </c>
      <c r="E117" s="260">
        <v>493.89999999999986</v>
      </c>
      <c r="F117" s="260">
        <v>480.04999999999995</v>
      </c>
      <c r="G117" s="260">
        <v>458.99999999999989</v>
      </c>
      <c r="H117" s="260">
        <v>528.79999999999984</v>
      </c>
      <c r="I117" s="260">
        <v>549.8499999999998</v>
      </c>
      <c r="J117" s="260">
        <v>563.69999999999982</v>
      </c>
      <c r="K117" s="259">
        <v>536</v>
      </c>
      <c r="L117" s="259">
        <v>501.1</v>
      </c>
      <c r="M117" s="259">
        <v>26.683229999999998</v>
      </c>
      <c r="N117" s="1"/>
      <c r="O117" s="1"/>
    </row>
    <row r="118" spans="1:15" ht="12.75" customHeight="1">
      <c r="A118" s="30">
        <v>108</v>
      </c>
      <c r="B118" s="269" t="s">
        <v>87</v>
      </c>
      <c r="C118" s="259">
        <v>3592.8</v>
      </c>
      <c r="D118" s="260">
        <v>3632.2666666666664</v>
      </c>
      <c r="E118" s="260">
        <v>3540.5333333333328</v>
      </c>
      <c r="F118" s="260">
        <v>3488.2666666666664</v>
      </c>
      <c r="G118" s="260">
        <v>3396.5333333333328</v>
      </c>
      <c r="H118" s="260">
        <v>3684.5333333333328</v>
      </c>
      <c r="I118" s="260">
        <v>3776.2666666666664</v>
      </c>
      <c r="J118" s="260">
        <v>3828.5333333333328</v>
      </c>
      <c r="K118" s="259">
        <v>3724</v>
      </c>
      <c r="L118" s="259">
        <v>3580</v>
      </c>
      <c r="M118" s="259">
        <v>4.0167599999999997</v>
      </c>
      <c r="N118" s="1"/>
      <c r="O118" s="1"/>
    </row>
    <row r="119" spans="1:15" ht="12.75" customHeight="1">
      <c r="A119" s="30">
        <v>109</v>
      </c>
      <c r="B119" s="269" t="s">
        <v>88</v>
      </c>
      <c r="C119" s="259">
        <v>1537.2</v>
      </c>
      <c r="D119" s="260">
        <v>1551.3999999999999</v>
      </c>
      <c r="E119" s="260">
        <v>1517.7999999999997</v>
      </c>
      <c r="F119" s="260">
        <v>1498.3999999999999</v>
      </c>
      <c r="G119" s="260">
        <v>1464.7999999999997</v>
      </c>
      <c r="H119" s="260">
        <v>1570.7999999999997</v>
      </c>
      <c r="I119" s="260">
        <v>1604.3999999999996</v>
      </c>
      <c r="J119" s="260">
        <v>1623.7999999999997</v>
      </c>
      <c r="K119" s="259">
        <v>1585</v>
      </c>
      <c r="L119" s="259">
        <v>1532</v>
      </c>
      <c r="M119" s="259">
        <v>2.4414099999999999</v>
      </c>
      <c r="N119" s="1"/>
      <c r="O119" s="1"/>
    </row>
    <row r="120" spans="1:15" ht="12.75" customHeight="1">
      <c r="A120" s="30">
        <v>110</v>
      </c>
      <c r="B120" s="269" t="s">
        <v>335</v>
      </c>
      <c r="C120" s="259">
        <v>2556.9</v>
      </c>
      <c r="D120" s="260">
        <v>2555.3333333333335</v>
      </c>
      <c r="E120" s="260">
        <v>2516.666666666667</v>
      </c>
      <c r="F120" s="260">
        <v>2476.4333333333334</v>
      </c>
      <c r="G120" s="260">
        <v>2437.7666666666669</v>
      </c>
      <c r="H120" s="260">
        <v>2595.5666666666671</v>
      </c>
      <c r="I120" s="260">
        <v>2634.233333333334</v>
      </c>
      <c r="J120" s="260">
        <v>2674.4666666666672</v>
      </c>
      <c r="K120" s="259">
        <v>2594</v>
      </c>
      <c r="L120" s="259">
        <v>2515.1</v>
      </c>
      <c r="M120" s="259">
        <v>1.5040899999999999</v>
      </c>
      <c r="N120" s="1"/>
      <c r="O120" s="1"/>
    </row>
    <row r="121" spans="1:15" ht="12.75" customHeight="1">
      <c r="A121" s="30">
        <v>111</v>
      </c>
      <c r="B121" s="269" t="s">
        <v>89</v>
      </c>
      <c r="C121" s="259">
        <v>691.05</v>
      </c>
      <c r="D121" s="260">
        <v>697.08333333333337</v>
      </c>
      <c r="E121" s="260">
        <v>682.36666666666679</v>
      </c>
      <c r="F121" s="260">
        <v>673.68333333333339</v>
      </c>
      <c r="G121" s="260">
        <v>658.96666666666681</v>
      </c>
      <c r="H121" s="260">
        <v>705.76666666666677</v>
      </c>
      <c r="I121" s="260">
        <v>720.48333333333323</v>
      </c>
      <c r="J121" s="260">
        <v>729.16666666666674</v>
      </c>
      <c r="K121" s="259">
        <v>711.8</v>
      </c>
      <c r="L121" s="259">
        <v>688.4</v>
      </c>
      <c r="M121" s="259">
        <v>20.74615</v>
      </c>
      <c r="N121" s="1"/>
      <c r="O121" s="1"/>
    </row>
    <row r="122" spans="1:15" ht="12.75" customHeight="1">
      <c r="A122" s="30">
        <v>112</v>
      </c>
      <c r="B122" s="269" t="s">
        <v>90</v>
      </c>
      <c r="C122" s="259">
        <v>960.75</v>
      </c>
      <c r="D122" s="260">
        <v>966.93333333333339</v>
      </c>
      <c r="E122" s="260">
        <v>948.86666666666679</v>
      </c>
      <c r="F122" s="260">
        <v>936.98333333333335</v>
      </c>
      <c r="G122" s="260">
        <v>918.91666666666674</v>
      </c>
      <c r="H122" s="260">
        <v>978.81666666666683</v>
      </c>
      <c r="I122" s="260">
        <v>996.88333333333344</v>
      </c>
      <c r="J122" s="260">
        <v>1008.7666666666669</v>
      </c>
      <c r="K122" s="259">
        <v>985</v>
      </c>
      <c r="L122" s="259">
        <v>955.05</v>
      </c>
      <c r="M122" s="259">
        <v>3.8748499999999999</v>
      </c>
      <c r="N122" s="1"/>
      <c r="O122" s="1"/>
    </row>
    <row r="123" spans="1:15" ht="12.75" customHeight="1">
      <c r="A123" s="30">
        <v>113</v>
      </c>
      <c r="B123" s="269" t="s">
        <v>336</v>
      </c>
      <c r="C123" s="259">
        <v>983.3</v>
      </c>
      <c r="D123" s="260">
        <v>986.91666666666663</v>
      </c>
      <c r="E123" s="260">
        <v>976.38333333333321</v>
      </c>
      <c r="F123" s="260">
        <v>969.46666666666658</v>
      </c>
      <c r="G123" s="260">
        <v>958.93333333333317</v>
      </c>
      <c r="H123" s="260">
        <v>993.83333333333326</v>
      </c>
      <c r="I123" s="260">
        <v>1004.3666666666668</v>
      </c>
      <c r="J123" s="260">
        <v>1011.2833333333333</v>
      </c>
      <c r="K123" s="259">
        <v>997.45</v>
      </c>
      <c r="L123" s="259">
        <v>980</v>
      </c>
      <c r="M123" s="259">
        <v>0.28632999999999997</v>
      </c>
      <c r="N123" s="1"/>
      <c r="O123" s="1"/>
    </row>
    <row r="124" spans="1:15" ht="12.75" customHeight="1">
      <c r="A124" s="30">
        <v>114</v>
      </c>
      <c r="B124" s="269" t="s">
        <v>249</v>
      </c>
      <c r="C124" s="259">
        <v>380.85</v>
      </c>
      <c r="D124" s="260">
        <v>385.16666666666669</v>
      </c>
      <c r="E124" s="260">
        <v>375.38333333333338</v>
      </c>
      <c r="F124" s="260">
        <v>369.91666666666669</v>
      </c>
      <c r="G124" s="260">
        <v>360.13333333333338</v>
      </c>
      <c r="H124" s="260">
        <v>390.63333333333338</v>
      </c>
      <c r="I124" s="260">
        <v>400.41666666666669</v>
      </c>
      <c r="J124" s="260">
        <v>405.88333333333338</v>
      </c>
      <c r="K124" s="259">
        <v>394.95</v>
      </c>
      <c r="L124" s="259">
        <v>379.7</v>
      </c>
      <c r="M124" s="259">
        <v>10.078889999999999</v>
      </c>
      <c r="N124" s="1"/>
      <c r="O124" s="1"/>
    </row>
    <row r="125" spans="1:15" ht="12.75" customHeight="1">
      <c r="A125" s="30">
        <v>115</v>
      </c>
      <c r="B125" s="269" t="s">
        <v>92</v>
      </c>
      <c r="C125" s="259">
        <v>1200.3</v>
      </c>
      <c r="D125" s="260">
        <v>1208.6500000000001</v>
      </c>
      <c r="E125" s="260">
        <v>1182.5500000000002</v>
      </c>
      <c r="F125" s="260">
        <v>1164.8000000000002</v>
      </c>
      <c r="G125" s="260">
        <v>1138.7000000000003</v>
      </c>
      <c r="H125" s="260">
        <v>1226.4000000000001</v>
      </c>
      <c r="I125" s="260">
        <v>1252.5</v>
      </c>
      <c r="J125" s="260">
        <v>1270.25</v>
      </c>
      <c r="K125" s="259">
        <v>1234.75</v>
      </c>
      <c r="L125" s="259">
        <v>1190.9000000000001</v>
      </c>
      <c r="M125" s="259">
        <v>2.4594900000000002</v>
      </c>
      <c r="N125" s="1"/>
      <c r="O125" s="1"/>
    </row>
    <row r="126" spans="1:15" ht="12.75" customHeight="1">
      <c r="A126" s="30">
        <v>116</v>
      </c>
      <c r="B126" s="269" t="s">
        <v>337</v>
      </c>
      <c r="C126" s="259">
        <v>776.65</v>
      </c>
      <c r="D126" s="260">
        <v>783.85</v>
      </c>
      <c r="E126" s="260">
        <v>762.80000000000007</v>
      </c>
      <c r="F126" s="260">
        <v>748.95</v>
      </c>
      <c r="G126" s="260">
        <v>727.90000000000009</v>
      </c>
      <c r="H126" s="260">
        <v>797.7</v>
      </c>
      <c r="I126" s="260">
        <v>818.75</v>
      </c>
      <c r="J126" s="260">
        <v>832.6</v>
      </c>
      <c r="K126" s="259">
        <v>804.9</v>
      </c>
      <c r="L126" s="259">
        <v>770</v>
      </c>
      <c r="M126" s="259">
        <v>1.3267599999999999</v>
      </c>
      <c r="N126" s="1"/>
      <c r="O126" s="1"/>
    </row>
    <row r="127" spans="1:15" ht="12.75" customHeight="1">
      <c r="A127" s="30">
        <v>117</v>
      </c>
      <c r="B127" s="269" t="s">
        <v>339</v>
      </c>
      <c r="C127" s="259">
        <v>1045.8</v>
      </c>
      <c r="D127" s="260">
        <v>1044.9666666666667</v>
      </c>
      <c r="E127" s="260">
        <v>1036.4333333333334</v>
      </c>
      <c r="F127" s="260">
        <v>1027.0666666666666</v>
      </c>
      <c r="G127" s="260">
        <v>1018.5333333333333</v>
      </c>
      <c r="H127" s="260">
        <v>1054.3333333333335</v>
      </c>
      <c r="I127" s="260">
        <v>1062.8666666666668</v>
      </c>
      <c r="J127" s="260">
        <v>1072.2333333333336</v>
      </c>
      <c r="K127" s="259">
        <v>1053.5</v>
      </c>
      <c r="L127" s="259">
        <v>1035.5999999999999</v>
      </c>
      <c r="M127" s="259">
        <v>0.68755999999999995</v>
      </c>
      <c r="N127" s="1"/>
      <c r="O127" s="1"/>
    </row>
    <row r="128" spans="1:15" ht="12.75" customHeight="1">
      <c r="A128" s="30">
        <v>118</v>
      </c>
      <c r="B128" s="269" t="s">
        <v>97</v>
      </c>
      <c r="C128" s="259">
        <v>358.5</v>
      </c>
      <c r="D128" s="260">
        <v>361.2833333333333</v>
      </c>
      <c r="E128" s="260">
        <v>353.71666666666658</v>
      </c>
      <c r="F128" s="260">
        <v>348.93333333333328</v>
      </c>
      <c r="G128" s="260">
        <v>341.36666666666656</v>
      </c>
      <c r="H128" s="260">
        <v>366.06666666666661</v>
      </c>
      <c r="I128" s="260">
        <v>373.63333333333333</v>
      </c>
      <c r="J128" s="260">
        <v>378.41666666666663</v>
      </c>
      <c r="K128" s="259">
        <v>368.85</v>
      </c>
      <c r="L128" s="259">
        <v>356.5</v>
      </c>
      <c r="M128" s="259">
        <v>37.27411</v>
      </c>
      <c r="N128" s="1"/>
      <c r="O128" s="1"/>
    </row>
    <row r="129" spans="1:15" ht="12.75" customHeight="1">
      <c r="A129" s="30">
        <v>119</v>
      </c>
      <c r="B129" s="269" t="s">
        <v>93</v>
      </c>
      <c r="C129" s="259">
        <v>518.95000000000005</v>
      </c>
      <c r="D129" s="260">
        <v>522.56666666666672</v>
      </c>
      <c r="E129" s="260">
        <v>513.38333333333344</v>
      </c>
      <c r="F129" s="260">
        <v>507.81666666666672</v>
      </c>
      <c r="G129" s="260">
        <v>498.63333333333344</v>
      </c>
      <c r="H129" s="260">
        <v>528.13333333333344</v>
      </c>
      <c r="I129" s="260">
        <v>537.31666666666661</v>
      </c>
      <c r="J129" s="260">
        <v>542.88333333333344</v>
      </c>
      <c r="K129" s="259">
        <v>531.75</v>
      </c>
      <c r="L129" s="259">
        <v>517</v>
      </c>
      <c r="M129" s="259">
        <v>66.28877</v>
      </c>
      <c r="N129" s="1"/>
      <c r="O129" s="1"/>
    </row>
    <row r="130" spans="1:15" ht="12.75" customHeight="1">
      <c r="A130" s="30">
        <v>120</v>
      </c>
      <c r="B130" s="269" t="s">
        <v>250</v>
      </c>
      <c r="C130" s="259">
        <v>1490.15</v>
      </c>
      <c r="D130" s="260">
        <v>1505.7166666666669</v>
      </c>
      <c r="E130" s="260">
        <v>1467.4833333333338</v>
      </c>
      <c r="F130" s="260">
        <v>1444.8166666666668</v>
      </c>
      <c r="G130" s="260">
        <v>1406.5833333333337</v>
      </c>
      <c r="H130" s="260">
        <v>1528.3833333333339</v>
      </c>
      <c r="I130" s="260">
        <v>1566.616666666667</v>
      </c>
      <c r="J130" s="260">
        <v>1589.283333333334</v>
      </c>
      <c r="K130" s="259">
        <v>1543.95</v>
      </c>
      <c r="L130" s="259">
        <v>1483.05</v>
      </c>
      <c r="M130" s="259">
        <v>1.7000500000000001</v>
      </c>
      <c r="N130" s="1"/>
      <c r="O130" s="1"/>
    </row>
    <row r="131" spans="1:15" ht="12.75" customHeight="1">
      <c r="A131" s="30">
        <v>121</v>
      </c>
      <c r="B131" s="269" t="s">
        <v>94</v>
      </c>
      <c r="C131" s="259">
        <v>2178.1999999999998</v>
      </c>
      <c r="D131" s="260">
        <v>2195.3833333333332</v>
      </c>
      <c r="E131" s="260">
        <v>2148.7666666666664</v>
      </c>
      <c r="F131" s="260">
        <v>2119.333333333333</v>
      </c>
      <c r="G131" s="260">
        <v>2072.7166666666662</v>
      </c>
      <c r="H131" s="260">
        <v>2224.8166666666666</v>
      </c>
      <c r="I131" s="260">
        <v>2271.4333333333334</v>
      </c>
      <c r="J131" s="260">
        <v>2300.8666666666668</v>
      </c>
      <c r="K131" s="259">
        <v>2242</v>
      </c>
      <c r="L131" s="259">
        <v>2165.9499999999998</v>
      </c>
      <c r="M131" s="259">
        <v>7.2471199999999998</v>
      </c>
      <c r="N131" s="1"/>
      <c r="O131" s="1"/>
    </row>
    <row r="132" spans="1:15" ht="12.75" customHeight="1">
      <c r="A132" s="30">
        <v>122</v>
      </c>
      <c r="B132" s="269" t="s">
        <v>340</v>
      </c>
      <c r="C132" s="259">
        <v>217.55</v>
      </c>
      <c r="D132" s="260">
        <v>221.01666666666665</v>
      </c>
      <c r="E132" s="260">
        <v>211.73333333333329</v>
      </c>
      <c r="F132" s="260">
        <v>205.91666666666663</v>
      </c>
      <c r="G132" s="260">
        <v>196.63333333333327</v>
      </c>
      <c r="H132" s="260">
        <v>226.83333333333331</v>
      </c>
      <c r="I132" s="260">
        <v>236.11666666666667</v>
      </c>
      <c r="J132" s="260">
        <v>241.93333333333334</v>
      </c>
      <c r="K132" s="259">
        <v>230.3</v>
      </c>
      <c r="L132" s="259">
        <v>215.2</v>
      </c>
      <c r="M132" s="259">
        <v>77.313079999999999</v>
      </c>
      <c r="N132" s="1"/>
      <c r="O132" s="1"/>
    </row>
    <row r="133" spans="1:15" ht="12.75" customHeight="1">
      <c r="A133" s="30">
        <v>123</v>
      </c>
      <c r="B133" s="269" t="s">
        <v>839</v>
      </c>
      <c r="C133" s="259">
        <v>194.3</v>
      </c>
      <c r="D133" s="260">
        <v>195</v>
      </c>
      <c r="E133" s="260">
        <v>192.45</v>
      </c>
      <c r="F133" s="260">
        <v>190.6</v>
      </c>
      <c r="G133" s="260">
        <v>188.04999999999998</v>
      </c>
      <c r="H133" s="260">
        <v>196.85</v>
      </c>
      <c r="I133" s="260">
        <v>199.4</v>
      </c>
      <c r="J133" s="260">
        <v>201.25</v>
      </c>
      <c r="K133" s="259">
        <v>197.55</v>
      </c>
      <c r="L133" s="259">
        <v>193.15</v>
      </c>
      <c r="M133" s="259">
        <v>26.184139999999999</v>
      </c>
      <c r="N133" s="1"/>
      <c r="O133" s="1"/>
    </row>
    <row r="134" spans="1:15" ht="12.75" customHeight="1">
      <c r="A134" s="30">
        <v>124</v>
      </c>
      <c r="B134" s="269" t="s">
        <v>251</v>
      </c>
      <c r="C134" s="259">
        <v>44.8</v>
      </c>
      <c r="D134" s="260">
        <v>45.583333333333336</v>
      </c>
      <c r="E134" s="260">
        <v>43.766666666666673</v>
      </c>
      <c r="F134" s="260">
        <v>42.733333333333334</v>
      </c>
      <c r="G134" s="260">
        <v>40.916666666666671</v>
      </c>
      <c r="H134" s="260">
        <v>46.616666666666674</v>
      </c>
      <c r="I134" s="260">
        <v>48.433333333333337</v>
      </c>
      <c r="J134" s="260">
        <v>49.466666666666676</v>
      </c>
      <c r="K134" s="259">
        <v>47.4</v>
      </c>
      <c r="L134" s="259">
        <v>44.55</v>
      </c>
      <c r="M134" s="259">
        <v>7.1295400000000004</v>
      </c>
      <c r="N134" s="1"/>
      <c r="O134" s="1"/>
    </row>
    <row r="135" spans="1:15" ht="12.75" customHeight="1">
      <c r="A135" s="30">
        <v>125</v>
      </c>
      <c r="B135" s="269" t="s">
        <v>341</v>
      </c>
      <c r="C135" s="259">
        <v>220.35</v>
      </c>
      <c r="D135" s="260">
        <v>221.28333333333333</v>
      </c>
      <c r="E135" s="260">
        <v>216.66666666666666</v>
      </c>
      <c r="F135" s="260">
        <v>212.98333333333332</v>
      </c>
      <c r="G135" s="260">
        <v>208.36666666666665</v>
      </c>
      <c r="H135" s="260">
        <v>224.96666666666667</v>
      </c>
      <c r="I135" s="260">
        <v>229.58333333333334</v>
      </c>
      <c r="J135" s="260">
        <v>233.26666666666668</v>
      </c>
      <c r="K135" s="259">
        <v>225.9</v>
      </c>
      <c r="L135" s="259">
        <v>217.6</v>
      </c>
      <c r="M135" s="259">
        <v>1.25915</v>
      </c>
      <c r="N135" s="1"/>
      <c r="O135" s="1"/>
    </row>
    <row r="136" spans="1:15" ht="12.75" customHeight="1">
      <c r="A136" s="30">
        <v>126</v>
      </c>
      <c r="B136" s="269" t="s">
        <v>95</v>
      </c>
      <c r="C136" s="259">
        <v>3502.2</v>
      </c>
      <c r="D136" s="260">
        <v>3565.75</v>
      </c>
      <c r="E136" s="260">
        <v>3426.45</v>
      </c>
      <c r="F136" s="260">
        <v>3350.7</v>
      </c>
      <c r="G136" s="260">
        <v>3211.3999999999996</v>
      </c>
      <c r="H136" s="260">
        <v>3641.5</v>
      </c>
      <c r="I136" s="260">
        <v>3780.8</v>
      </c>
      <c r="J136" s="260">
        <v>3856.55</v>
      </c>
      <c r="K136" s="259">
        <v>3705.05</v>
      </c>
      <c r="L136" s="259">
        <v>3490</v>
      </c>
      <c r="M136" s="259">
        <v>14.92286</v>
      </c>
      <c r="N136" s="1"/>
      <c r="O136" s="1"/>
    </row>
    <row r="137" spans="1:15" ht="12.75" customHeight="1">
      <c r="A137" s="30">
        <v>127</v>
      </c>
      <c r="B137" s="269" t="s">
        <v>252</v>
      </c>
      <c r="C137" s="259">
        <v>4259.8</v>
      </c>
      <c r="D137" s="260">
        <v>4258.3</v>
      </c>
      <c r="E137" s="260">
        <v>4231.5</v>
      </c>
      <c r="F137" s="260">
        <v>4203.2</v>
      </c>
      <c r="G137" s="260">
        <v>4176.3999999999996</v>
      </c>
      <c r="H137" s="260">
        <v>4286.6000000000004</v>
      </c>
      <c r="I137" s="260">
        <v>4313.4000000000015</v>
      </c>
      <c r="J137" s="260">
        <v>4341.7000000000007</v>
      </c>
      <c r="K137" s="259">
        <v>4285.1000000000004</v>
      </c>
      <c r="L137" s="259">
        <v>4230</v>
      </c>
      <c r="M137" s="259">
        <v>1.06538</v>
      </c>
      <c r="N137" s="1"/>
      <c r="O137" s="1"/>
    </row>
    <row r="138" spans="1:15" ht="12.75" customHeight="1">
      <c r="A138" s="30">
        <v>128</v>
      </c>
      <c r="B138" s="269" t="s">
        <v>143</v>
      </c>
      <c r="C138" s="259">
        <v>2267.3000000000002</v>
      </c>
      <c r="D138" s="260">
        <v>2296.2666666666669</v>
      </c>
      <c r="E138" s="260">
        <v>2222.5333333333338</v>
      </c>
      <c r="F138" s="260">
        <v>2177.7666666666669</v>
      </c>
      <c r="G138" s="260">
        <v>2104.0333333333338</v>
      </c>
      <c r="H138" s="260">
        <v>2341.0333333333338</v>
      </c>
      <c r="I138" s="260">
        <v>2414.7666666666664</v>
      </c>
      <c r="J138" s="260">
        <v>2459.5333333333338</v>
      </c>
      <c r="K138" s="259">
        <v>2370</v>
      </c>
      <c r="L138" s="259">
        <v>2251.5</v>
      </c>
      <c r="M138" s="259">
        <v>2.9467300000000001</v>
      </c>
      <c r="N138" s="1"/>
      <c r="O138" s="1"/>
    </row>
    <row r="139" spans="1:15" ht="12.75" customHeight="1">
      <c r="A139" s="30">
        <v>129</v>
      </c>
      <c r="B139" s="269" t="s">
        <v>98</v>
      </c>
      <c r="C139" s="259">
        <v>4282.75</v>
      </c>
      <c r="D139" s="260">
        <v>4307.583333333333</v>
      </c>
      <c r="E139" s="260">
        <v>4227.1666666666661</v>
      </c>
      <c r="F139" s="260">
        <v>4171.583333333333</v>
      </c>
      <c r="G139" s="260">
        <v>4091.1666666666661</v>
      </c>
      <c r="H139" s="260">
        <v>4363.1666666666661</v>
      </c>
      <c r="I139" s="260">
        <v>4443.5833333333321</v>
      </c>
      <c r="J139" s="260">
        <v>4499.1666666666661</v>
      </c>
      <c r="K139" s="259">
        <v>4388</v>
      </c>
      <c r="L139" s="259">
        <v>4252</v>
      </c>
      <c r="M139" s="259">
        <v>2.9738199999999999</v>
      </c>
      <c r="N139" s="1"/>
      <c r="O139" s="1"/>
    </row>
    <row r="140" spans="1:15" ht="12.75" customHeight="1">
      <c r="A140" s="30">
        <v>130</v>
      </c>
      <c r="B140" s="269" t="s">
        <v>342</v>
      </c>
      <c r="C140" s="259">
        <v>601.15</v>
      </c>
      <c r="D140" s="260">
        <v>607.05000000000007</v>
      </c>
      <c r="E140" s="260">
        <v>591.10000000000014</v>
      </c>
      <c r="F140" s="260">
        <v>581.05000000000007</v>
      </c>
      <c r="G140" s="260">
        <v>565.10000000000014</v>
      </c>
      <c r="H140" s="260">
        <v>617.10000000000014</v>
      </c>
      <c r="I140" s="260">
        <v>633.05000000000018</v>
      </c>
      <c r="J140" s="260">
        <v>643.10000000000014</v>
      </c>
      <c r="K140" s="259">
        <v>623</v>
      </c>
      <c r="L140" s="259">
        <v>597</v>
      </c>
      <c r="M140" s="259">
        <v>3.5707100000000001</v>
      </c>
      <c r="N140" s="1"/>
      <c r="O140" s="1"/>
    </row>
    <row r="141" spans="1:15" ht="12.75" customHeight="1">
      <c r="A141" s="30">
        <v>131</v>
      </c>
      <c r="B141" s="269" t="s">
        <v>343</v>
      </c>
      <c r="C141" s="259">
        <v>185.3</v>
      </c>
      <c r="D141" s="260">
        <v>186.75</v>
      </c>
      <c r="E141" s="260">
        <v>182.85</v>
      </c>
      <c r="F141" s="260">
        <v>180.4</v>
      </c>
      <c r="G141" s="260">
        <v>176.5</v>
      </c>
      <c r="H141" s="260">
        <v>189.2</v>
      </c>
      <c r="I141" s="260">
        <v>193.09999999999997</v>
      </c>
      <c r="J141" s="260">
        <v>195.54999999999998</v>
      </c>
      <c r="K141" s="259">
        <v>190.65</v>
      </c>
      <c r="L141" s="259">
        <v>184.3</v>
      </c>
      <c r="M141" s="259">
        <v>3.7135099999999999</v>
      </c>
      <c r="N141" s="1"/>
      <c r="O141" s="1"/>
    </row>
    <row r="142" spans="1:15" ht="12.75" customHeight="1">
      <c r="A142" s="30">
        <v>132</v>
      </c>
      <c r="B142" s="269" t="s">
        <v>344</v>
      </c>
      <c r="C142" s="259">
        <v>159.94999999999999</v>
      </c>
      <c r="D142" s="260">
        <v>161.06666666666666</v>
      </c>
      <c r="E142" s="260">
        <v>156.88333333333333</v>
      </c>
      <c r="F142" s="260">
        <v>153.81666666666666</v>
      </c>
      <c r="G142" s="260">
        <v>149.63333333333333</v>
      </c>
      <c r="H142" s="260">
        <v>164.13333333333333</v>
      </c>
      <c r="I142" s="260">
        <v>168.31666666666666</v>
      </c>
      <c r="J142" s="260">
        <v>171.38333333333333</v>
      </c>
      <c r="K142" s="259">
        <v>165.25</v>
      </c>
      <c r="L142" s="259">
        <v>158</v>
      </c>
      <c r="M142" s="259">
        <v>5.3220200000000002</v>
      </c>
      <c r="N142" s="1"/>
      <c r="O142" s="1"/>
    </row>
    <row r="143" spans="1:15" ht="12.75" customHeight="1">
      <c r="A143" s="30">
        <v>133</v>
      </c>
      <c r="B143" s="269" t="s">
        <v>840</v>
      </c>
      <c r="C143" s="259">
        <v>396.55</v>
      </c>
      <c r="D143" s="260">
        <v>400.5333333333333</v>
      </c>
      <c r="E143" s="260">
        <v>391.01666666666659</v>
      </c>
      <c r="F143" s="260">
        <v>385.48333333333329</v>
      </c>
      <c r="G143" s="260">
        <v>375.96666666666658</v>
      </c>
      <c r="H143" s="260">
        <v>406.06666666666661</v>
      </c>
      <c r="I143" s="260">
        <v>415.58333333333326</v>
      </c>
      <c r="J143" s="260">
        <v>421.11666666666662</v>
      </c>
      <c r="K143" s="259">
        <v>410.05</v>
      </c>
      <c r="L143" s="259">
        <v>395</v>
      </c>
      <c r="M143" s="259">
        <v>22.851649999999999</v>
      </c>
      <c r="N143" s="1"/>
      <c r="O143" s="1"/>
    </row>
    <row r="144" spans="1:15" ht="12.75" customHeight="1">
      <c r="A144" s="30">
        <v>134</v>
      </c>
      <c r="B144" s="269" t="s">
        <v>345</v>
      </c>
      <c r="C144" s="259">
        <v>62.15</v>
      </c>
      <c r="D144" s="260">
        <v>62.4</v>
      </c>
      <c r="E144" s="260">
        <v>61.099999999999994</v>
      </c>
      <c r="F144" s="260">
        <v>60.05</v>
      </c>
      <c r="G144" s="260">
        <v>58.749999999999993</v>
      </c>
      <c r="H144" s="260">
        <v>63.449999999999996</v>
      </c>
      <c r="I144" s="260">
        <v>64.75</v>
      </c>
      <c r="J144" s="260">
        <v>65.8</v>
      </c>
      <c r="K144" s="259">
        <v>63.7</v>
      </c>
      <c r="L144" s="259">
        <v>61.35</v>
      </c>
      <c r="M144" s="259">
        <v>10.526820000000001</v>
      </c>
      <c r="N144" s="1"/>
      <c r="O144" s="1"/>
    </row>
    <row r="145" spans="1:15" ht="12.75" customHeight="1">
      <c r="A145" s="30">
        <v>135</v>
      </c>
      <c r="B145" s="269" t="s">
        <v>99</v>
      </c>
      <c r="C145" s="259">
        <v>3408</v>
      </c>
      <c r="D145" s="260">
        <v>3450.3833333333332</v>
      </c>
      <c r="E145" s="260">
        <v>3350.1166666666663</v>
      </c>
      <c r="F145" s="260">
        <v>3292.2333333333331</v>
      </c>
      <c r="G145" s="260">
        <v>3191.9666666666662</v>
      </c>
      <c r="H145" s="260">
        <v>3508.2666666666664</v>
      </c>
      <c r="I145" s="260">
        <v>3608.5333333333328</v>
      </c>
      <c r="J145" s="260">
        <v>3666.4166666666665</v>
      </c>
      <c r="K145" s="259">
        <v>3550.65</v>
      </c>
      <c r="L145" s="259">
        <v>3392.5</v>
      </c>
      <c r="M145" s="259">
        <v>6.6179399999999999</v>
      </c>
      <c r="N145" s="1"/>
      <c r="O145" s="1"/>
    </row>
    <row r="146" spans="1:15" ht="12.75" customHeight="1">
      <c r="A146" s="30">
        <v>136</v>
      </c>
      <c r="B146" s="269" t="s">
        <v>346</v>
      </c>
      <c r="C146" s="259">
        <v>408.95</v>
      </c>
      <c r="D146" s="260">
        <v>412.58333333333331</v>
      </c>
      <c r="E146" s="260">
        <v>401.36666666666662</v>
      </c>
      <c r="F146" s="260">
        <v>393.7833333333333</v>
      </c>
      <c r="G146" s="260">
        <v>382.56666666666661</v>
      </c>
      <c r="H146" s="260">
        <v>420.16666666666663</v>
      </c>
      <c r="I146" s="260">
        <v>431.38333333333333</v>
      </c>
      <c r="J146" s="260">
        <v>438.96666666666664</v>
      </c>
      <c r="K146" s="259">
        <v>423.8</v>
      </c>
      <c r="L146" s="259">
        <v>405</v>
      </c>
      <c r="M146" s="259">
        <v>3.0039899999999999</v>
      </c>
      <c r="N146" s="1"/>
      <c r="O146" s="1"/>
    </row>
    <row r="147" spans="1:15" ht="12.75" customHeight="1">
      <c r="A147" s="30">
        <v>137</v>
      </c>
      <c r="B147" s="269" t="s">
        <v>253</v>
      </c>
      <c r="C147" s="259">
        <v>475.35</v>
      </c>
      <c r="D147" s="260">
        <v>477.23333333333335</v>
      </c>
      <c r="E147" s="260">
        <v>466.81666666666672</v>
      </c>
      <c r="F147" s="260">
        <v>458.28333333333336</v>
      </c>
      <c r="G147" s="260">
        <v>447.86666666666673</v>
      </c>
      <c r="H147" s="260">
        <v>485.76666666666671</v>
      </c>
      <c r="I147" s="260">
        <v>496.18333333333334</v>
      </c>
      <c r="J147" s="260">
        <v>504.7166666666667</v>
      </c>
      <c r="K147" s="259">
        <v>487.65</v>
      </c>
      <c r="L147" s="259">
        <v>468.7</v>
      </c>
      <c r="M147" s="259">
        <v>2.6324700000000001</v>
      </c>
      <c r="N147" s="1"/>
      <c r="O147" s="1"/>
    </row>
    <row r="148" spans="1:15" ht="12.75" customHeight="1">
      <c r="A148" s="30">
        <v>138</v>
      </c>
      <c r="B148" s="269" t="s">
        <v>254</v>
      </c>
      <c r="C148" s="259">
        <v>1348.7</v>
      </c>
      <c r="D148" s="260">
        <v>1351.1666666666667</v>
      </c>
      <c r="E148" s="260">
        <v>1335.5333333333335</v>
      </c>
      <c r="F148" s="260">
        <v>1322.3666666666668</v>
      </c>
      <c r="G148" s="260">
        <v>1306.7333333333336</v>
      </c>
      <c r="H148" s="260">
        <v>1364.3333333333335</v>
      </c>
      <c r="I148" s="260">
        <v>1379.9666666666667</v>
      </c>
      <c r="J148" s="260">
        <v>1393.1333333333334</v>
      </c>
      <c r="K148" s="259">
        <v>1366.8</v>
      </c>
      <c r="L148" s="259">
        <v>1338</v>
      </c>
      <c r="M148" s="259">
        <v>0.39290000000000003</v>
      </c>
      <c r="N148" s="1"/>
      <c r="O148" s="1"/>
    </row>
    <row r="149" spans="1:15" ht="12.75" customHeight="1">
      <c r="A149" s="30">
        <v>139</v>
      </c>
      <c r="B149" s="269" t="s">
        <v>347</v>
      </c>
      <c r="C149" s="259">
        <v>62.8</v>
      </c>
      <c r="D149" s="260">
        <v>63.066666666666663</v>
      </c>
      <c r="E149" s="260">
        <v>62.333333333333329</v>
      </c>
      <c r="F149" s="260">
        <v>61.866666666666667</v>
      </c>
      <c r="G149" s="260">
        <v>61.133333333333333</v>
      </c>
      <c r="H149" s="260">
        <v>63.533333333333324</v>
      </c>
      <c r="I149" s="260">
        <v>64.266666666666652</v>
      </c>
      <c r="J149" s="260">
        <v>64.73333333333332</v>
      </c>
      <c r="K149" s="259">
        <v>63.8</v>
      </c>
      <c r="L149" s="259">
        <v>62.6</v>
      </c>
      <c r="M149" s="259">
        <v>8.4504900000000003</v>
      </c>
      <c r="N149" s="1"/>
      <c r="O149" s="1"/>
    </row>
    <row r="150" spans="1:15" ht="12.75" customHeight="1">
      <c r="A150" s="30">
        <v>140</v>
      </c>
      <c r="B150" s="269" t="s">
        <v>348</v>
      </c>
      <c r="C150" s="259">
        <v>101.1</v>
      </c>
      <c r="D150" s="260">
        <v>101.76666666666665</v>
      </c>
      <c r="E150" s="260">
        <v>99.933333333333309</v>
      </c>
      <c r="F150" s="260">
        <v>98.766666666666652</v>
      </c>
      <c r="G150" s="260">
        <v>96.933333333333309</v>
      </c>
      <c r="H150" s="260">
        <v>102.93333333333331</v>
      </c>
      <c r="I150" s="260">
        <v>104.76666666666665</v>
      </c>
      <c r="J150" s="260">
        <v>105.93333333333331</v>
      </c>
      <c r="K150" s="259">
        <v>103.6</v>
      </c>
      <c r="L150" s="259">
        <v>100.6</v>
      </c>
      <c r="M150" s="259">
        <v>4.6902100000000004</v>
      </c>
      <c r="N150" s="1"/>
      <c r="O150" s="1"/>
    </row>
    <row r="151" spans="1:15" ht="12.75" customHeight="1">
      <c r="A151" s="30">
        <v>141</v>
      </c>
      <c r="B151" s="269" t="s">
        <v>792</v>
      </c>
      <c r="C151" s="259">
        <v>48.95</v>
      </c>
      <c r="D151" s="260">
        <v>49.633333333333333</v>
      </c>
      <c r="E151" s="260">
        <v>47.916666666666664</v>
      </c>
      <c r="F151" s="260">
        <v>46.883333333333333</v>
      </c>
      <c r="G151" s="260">
        <v>45.166666666666664</v>
      </c>
      <c r="H151" s="260">
        <v>50.666666666666664</v>
      </c>
      <c r="I151" s="260">
        <v>52.383333333333333</v>
      </c>
      <c r="J151" s="260">
        <v>53.416666666666664</v>
      </c>
      <c r="K151" s="259">
        <v>51.35</v>
      </c>
      <c r="L151" s="259">
        <v>48.6</v>
      </c>
      <c r="M151" s="259">
        <v>8.7583900000000003</v>
      </c>
      <c r="N151" s="1"/>
      <c r="O151" s="1"/>
    </row>
    <row r="152" spans="1:15" ht="12.75" customHeight="1">
      <c r="A152" s="30">
        <v>142</v>
      </c>
      <c r="B152" s="269" t="s">
        <v>349</v>
      </c>
      <c r="C152" s="259">
        <v>712.15</v>
      </c>
      <c r="D152" s="260">
        <v>713.45000000000016</v>
      </c>
      <c r="E152" s="260">
        <v>705.65000000000032</v>
      </c>
      <c r="F152" s="260">
        <v>699.1500000000002</v>
      </c>
      <c r="G152" s="260">
        <v>691.35000000000036</v>
      </c>
      <c r="H152" s="260">
        <v>719.95000000000027</v>
      </c>
      <c r="I152" s="260">
        <v>727.75000000000023</v>
      </c>
      <c r="J152" s="260">
        <v>734.25000000000023</v>
      </c>
      <c r="K152" s="259">
        <v>721.25</v>
      </c>
      <c r="L152" s="259">
        <v>706.95</v>
      </c>
      <c r="M152" s="259">
        <v>0.22828000000000001</v>
      </c>
      <c r="N152" s="1"/>
      <c r="O152" s="1"/>
    </row>
    <row r="153" spans="1:15" ht="12.75" customHeight="1">
      <c r="A153" s="30">
        <v>143</v>
      </c>
      <c r="B153" s="269" t="s">
        <v>100</v>
      </c>
      <c r="C153" s="259">
        <v>2041.25</v>
      </c>
      <c r="D153" s="260">
        <v>2061.2333333333331</v>
      </c>
      <c r="E153" s="260">
        <v>2014.5666666666662</v>
      </c>
      <c r="F153" s="260">
        <v>1987.883333333333</v>
      </c>
      <c r="G153" s="260">
        <v>1941.216666666666</v>
      </c>
      <c r="H153" s="260">
        <v>2087.9166666666661</v>
      </c>
      <c r="I153" s="260">
        <v>2134.583333333333</v>
      </c>
      <c r="J153" s="260">
        <v>2161.2666666666664</v>
      </c>
      <c r="K153" s="259">
        <v>2107.9</v>
      </c>
      <c r="L153" s="259">
        <v>2034.55</v>
      </c>
      <c r="M153" s="259">
        <v>2.2056300000000002</v>
      </c>
      <c r="N153" s="1"/>
      <c r="O153" s="1"/>
    </row>
    <row r="154" spans="1:15" ht="12.75" customHeight="1">
      <c r="A154" s="30">
        <v>144</v>
      </c>
      <c r="B154" s="269" t="s">
        <v>101</v>
      </c>
      <c r="C154" s="259">
        <v>154.25</v>
      </c>
      <c r="D154" s="260">
        <v>155.15</v>
      </c>
      <c r="E154" s="260">
        <v>152.95000000000002</v>
      </c>
      <c r="F154" s="260">
        <v>151.65</v>
      </c>
      <c r="G154" s="260">
        <v>149.45000000000002</v>
      </c>
      <c r="H154" s="260">
        <v>156.45000000000002</v>
      </c>
      <c r="I154" s="260">
        <v>158.65</v>
      </c>
      <c r="J154" s="260">
        <v>159.95000000000002</v>
      </c>
      <c r="K154" s="259">
        <v>157.35</v>
      </c>
      <c r="L154" s="259">
        <v>153.85</v>
      </c>
      <c r="M154" s="259">
        <v>11.292770000000001</v>
      </c>
      <c r="N154" s="1"/>
      <c r="O154" s="1"/>
    </row>
    <row r="155" spans="1:15" ht="12.75" customHeight="1">
      <c r="A155" s="30">
        <v>145</v>
      </c>
      <c r="B155" s="269" t="s">
        <v>350</v>
      </c>
      <c r="C155" s="259">
        <v>273.35000000000002</v>
      </c>
      <c r="D155" s="260">
        <v>274.7</v>
      </c>
      <c r="E155" s="260">
        <v>271.39999999999998</v>
      </c>
      <c r="F155" s="260">
        <v>269.45</v>
      </c>
      <c r="G155" s="260">
        <v>266.14999999999998</v>
      </c>
      <c r="H155" s="260">
        <v>276.64999999999998</v>
      </c>
      <c r="I155" s="260">
        <v>279.95000000000005</v>
      </c>
      <c r="J155" s="260">
        <v>281.89999999999998</v>
      </c>
      <c r="K155" s="259">
        <v>278</v>
      </c>
      <c r="L155" s="259">
        <v>272.75</v>
      </c>
      <c r="M155" s="259">
        <v>0.72177999999999998</v>
      </c>
      <c r="N155" s="1"/>
      <c r="O155" s="1"/>
    </row>
    <row r="156" spans="1:15" ht="12.75" customHeight="1">
      <c r="A156" s="30">
        <v>146</v>
      </c>
      <c r="B156" s="269" t="s">
        <v>829</v>
      </c>
      <c r="C156" s="259">
        <v>1260.5999999999999</v>
      </c>
      <c r="D156" s="260">
        <v>1270.5666666666666</v>
      </c>
      <c r="E156" s="260">
        <v>1246.1333333333332</v>
      </c>
      <c r="F156" s="260">
        <v>1231.6666666666665</v>
      </c>
      <c r="G156" s="260">
        <v>1207.2333333333331</v>
      </c>
      <c r="H156" s="260">
        <v>1285.0333333333333</v>
      </c>
      <c r="I156" s="260">
        <v>1309.4666666666667</v>
      </c>
      <c r="J156" s="260">
        <v>1323.9333333333334</v>
      </c>
      <c r="K156" s="259">
        <v>1295</v>
      </c>
      <c r="L156" s="259">
        <v>1256.0999999999999</v>
      </c>
      <c r="M156" s="259">
        <v>3.4672900000000002</v>
      </c>
      <c r="N156" s="1"/>
      <c r="O156" s="1"/>
    </row>
    <row r="157" spans="1:15" ht="12.75" customHeight="1">
      <c r="A157" s="30">
        <v>147</v>
      </c>
      <c r="B157" s="269" t="s">
        <v>102</v>
      </c>
      <c r="C157" s="259">
        <v>122.4</v>
      </c>
      <c r="D157" s="260">
        <v>122.55000000000001</v>
      </c>
      <c r="E157" s="260">
        <v>120.90000000000002</v>
      </c>
      <c r="F157" s="260">
        <v>119.4</v>
      </c>
      <c r="G157" s="260">
        <v>117.75000000000001</v>
      </c>
      <c r="H157" s="260">
        <v>124.05000000000003</v>
      </c>
      <c r="I157" s="260">
        <v>125.7</v>
      </c>
      <c r="J157" s="260">
        <v>127.20000000000003</v>
      </c>
      <c r="K157" s="259">
        <v>124.2</v>
      </c>
      <c r="L157" s="259">
        <v>121.05</v>
      </c>
      <c r="M157" s="259">
        <v>155.49812</v>
      </c>
      <c r="N157" s="1"/>
      <c r="O157" s="1"/>
    </row>
    <row r="158" spans="1:15" ht="12.75" customHeight="1">
      <c r="A158" s="30">
        <v>148</v>
      </c>
      <c r="B158" s="269" t="s">
        <v>793</v>
      </c>
      <c r="C158" s="259">
        <v>117.7</v>
      </c>
      <c r="D158" s="260">
        <v>118</v>
      </c>
      <c r="E158" s="260">
        <v>114.85</v>
      </c>
      <c r="F158" s="260">
        <v>112</v>
      </c>
      <c r="G158" s="260">
        <v>108.85</v>
      </c>
      <c r="H158" s="260">
        <v>120.85</v>
      </c>
      <c r="I158" s="260">
        <v>124</v>
      </c>
      <c r="J158" s="260">
        <v>126.85</v>
      </c>
      <c r="K158" s="259">
        <v>121.15</v>
      </c>
      <c r="L158" s="259">
        <v>115.15</v>
      </c>
      <c r="M158" s="259">
        <v>2.02176</v>
      </c>
      <c r="N158" s="1"/>
      <c r="O158" s="1"/>
    </row>
    <row r="159" spans="1:15" ht="12.75" customHeight="1">
      <c r="A159" s="30">
        <v>149</v>
      </c>
      <c r="B159" s="269" t="s">
        <v>351</v>
      </c>
      <c r="C159" s="259">
        <v>6826.6</v>
      </c>
      <c r="D159" s="260">
        <v>6852.3833333333341</v>
      </c>
      <c r="E159" s="260">
        <v>6744.7666666666682</v>
      </c>
      <c r="F159" s="260">
        <v>6662.9333333333343</v>
      </c>
      <c r="G159" s="260">
        <v>6555.3166666666684</v>
      </c>
      <c r="H159" s="260">
        <v>6934.2166666666681</v>
      </c>
      <c r="I159" s="260">
        <v>7041.8333333333348</v>
      </c>
      <c r="J159" s="260">
        <v>7123.6666666666679</v>
      </c>
      <c r="K159" s="259">
        <v>6960</v>
      </c>
      <c r="L159" s="259">
        <v>6770.55</v>
      </c>
      <c r="M159" s="259">
        <v>0.27554000000000001</v>
      </c>
      <c r="N159" s="1"/>
      <c r="O159" s="1"/>
    </row>
    <row r="160" spans="1:15" ht="12.75" customHeight="1">
      <c r="A160" s="30">
        <v>150</v>
      </c>
      <c r="B160" s="269" t="s">
        <v>352</v>
      </c>
      <c r="C160" s="259">
        <v>454.7</v>
      </c>
      <c r="D160" s="260">
        <v>458.33333333333331</v>
      </c>
      <c r="E160" s="260">
        <v>446.66666666666663</v>
      </c>
      <c r="F160" s="260">
        <v>438.63333333333333</v>
      </c>
      <c r="G160" s="260">
        <v>426.96666666666664</v>
      </c>
      <c r="H160" s="260">
        <v>466.36666666666662</v>
      </c>
      <c r="I160" s="260">
        <v>478.03333333333325</v>
      </c>
      <c r="J160" s="260">
        <v>486.06666666666661</v>
      </c>
      <c r="K160" s="259">
        <v>470</v>
      </c>
      <c r="L160" s="259">
        <v>450.3</v>
      </c>
      <c r="M160" s="259">
        <v>4.7526200000000003</v>
      </c>
      <c r="N160" s="1"/>
      <c r="O160" s="1"/>
    </row>
    <row r="161" spans="1:15" ht="12.75" customHeight="1">
      <c r="A161" s="30">
        <v>151</v>
      </c>
      <c r="B161" s="269" t="s">
        <v>353</v>
      </c>
      <c r="C161" s="259">
        <v>136.9</v>
      </c>
      <c r="D161" s="260">
        <v>138.13333333333335</v>
      </c>
      <c r="E161" s="260">
        <v>134.81666666666672</v>
      </c>
      <c r="F161" s="260">
        <v>132.73333333333338</v>
      </c>
      <c r="G161" s="260">
        <v>129.41666666666674</v>
      </c>
      <c r="H161" s="260">
        <v>140.2166666666667</v>
      </c>
      <c r="I161" s="260">
        <v>143.53333333333336</v>
      </c>
      <c r="J161" s="260">
        <v>145.61666666666667</v>
      </c>
      <c r="K161" s="259">
        <v>141.44999999999999</v>
      </c>
      <c r="L161" s="259">
        <v>136.05000000000001</v>
      </c>
      <c r="M161" s="259">
        <v>4.7512299999999996</v>
      </c>
      <c r="N161" s="1"/>
      <c r="O161" s="1"/>
    </row>
    <row r="162" spans="1:15" ht="12.75" customHeight="1">
      <c r="A162" s="30">
        <v>152</v>
      </c>
      <c r="B162" s="269" t="s">
        <v>354</v>
      </c>
      <c r="C162" s="259">
        <v>102.85</v>
      </c>
      <c r="D162" s="260">
        <v>104.16666666666667</v>
      </c>
      <c r="E162" s="260">
        <v>101.33333333333334</v>
      </c>
      <c r="F162" s="260">
        <v>99.816666666666677</v>
      </c>
      <c r="G162" s="260">
        <v>96.983333333333348</v>
      </c>
      <c r="H162" s="260">
        <v>105.68333333333334</v>
      </c>
      <c r="I162" s="260">
        <v>108.51666666666668</v>
      </c>
      <c r="J162" s="260">
        <v>110.03333333333333</v>
      </c>
      <c r="K162" s="259">
        <v>107</v>
      </c>
      <c r="L162" s="259">
        <v>102.65</v>
      </c>
      <c r="M162" s="259">
        <v>23.13383</v>
      </c>
      <c r="N162" s="1"/>
      <c r="O162" s="1"/>
    </row>
    <row r="163" spans="1:15" ht="12.75" customHeight="1">
      <c r="A163" s="30">
        <v>153</v>
      </c>
      <c r="B163" s="269" t="s">
        <v>255</v>
      </c>
      <c r="C163" s="259">
        <v>265.8</v>
      </c>
      <c r="D163" s="260">
        <v>267.41666666666669</v>
      </c>
      <c r="E163" s="260">
        <v>262.43333333333339</v>
      </c>
      <c r="F163" s="260">
        <v>259.06666666666672</v>
      </c>
      <c r="G163" s="260">
        <v>254.08333333333343</v>
      </c>
      <c r="H163" s="260">
        <v>270.78333333333336</v>
      </c>
      <c r="I163" s="260">
        <v>275.76666666666659</v>
      </c>
      <c r="J163" s="260">
        <v>279.13333333333333</v>
      </c>
      <c r="K163" s="259">
        <v>272.39999999999998</v>
      </c>
      <c r="L163" s="259">
        <v>264.05</v>
      </c>
      <c r="M163" s="259">
        <v>3.1057199999999998</v>
      </c>
      <c r="N163" s="1"/>
      <c r="O163" s="1"/>
    </row>
    <row r="164" spans="1:15" ht="12.75" customHeight="1">
      <c r="A164" s="30">
        <v>154</v>
      </c>
      <c r="B164" s="269" t="s">
        <v>841</v>
      </c>
      <c r="C164" s="259">
        <v>1218.05</v>
      </c>
      <c r="D164" s="260">
        <v>1224.2</v>
      </c>
      <c r="E164" s="260">
        <v>1205.25</v>
      </c>
      <c r="F164" s="260">
        <v>1192.45</v>
      </c>
      <c r="G164" s="260">
        <v>1173.5</v>
      </c>
      <c r="H164" s="260">
        <v>1237</v>
      </c>
      <c r="I164" s="260">
        <v>1255.9500000000003</v>
      </c>
      <c r="J164" s="260">
        <v>1268.75</v>
      </c>
      <c r="K164" s="259">
        <v>1243.1500000000001</v>
      </c>
      <c r="L164" s="259">
        <v>1211.4000000000001</v>
      </c>
      <c r="M164" s="259">
        <v>4.9610000000000001E-2</v>
      </c>
      <c r="N164" s="1"/>
      <c r="O164" s="1"/>
    </row>
    <row r="165" spans="1:15" ht="12.75" customHeight="1">
      <c r="A165" s="30">
        <v>155</v>
      </c>
      <c r="B165" s="269" t="s">
        <v>103</v>
      </c>
      <c r="C165" s="259">
        <v>86.2</v>
      </c>
      <c r="D165" s="260">
        <v>87.100000000000009</v>
      </c>
      <c r="E165" s="260">
        <v>85.100000000000023</v>
      </c>
      <c r="F165" s="260">
        <v>84.000000000000014</v>
      </c>
      <c r="G165" s="260">
        <v>82.000000000000028</v>
      </c>
      <c r="H165" s="260">
        <v>88.200000000000017</v>
      </c>
      <c r="I165" s="260">
        <v>90.199999999999989</v>
      </c>
      <c r="J165" s="260">
        <v>91.300000000000011</v>
      </c>
      <c r="K165" s="259">
        <v>89.1</v>
      </c>
      <c r="L165" s="259">
        <v>86</v>
      </c>
      <c r="M165" s="259">
        <v>132.59938</v>
      </c>
      <c r="N165" s="1"/>
      <c r="O165" s="1"/>
    </row>
    <row r="166" spans="1:15" ht="12.75" customHeight="1">
      <c r="A166" s="30">
        <v>156</v>
      </c>
      <c r="B166" s="269" t="s">
        <v>356</v>
      </c>
      <c r="C166" s="259">
        <v>1851.95</v>
      </c>
      <c r="D166" s="260">
        <v>1860.4666666666665</v>
      </c>
      <c r="E166" s="260">
        <v>1817.4833333333329</v>
      </c>
      <c r="F166" s="260">
        <v>1783.0166666666664</v>
      </c>
      <c r="G166" s="260">
        <v>1740.0333333333328</v>
      </c>
      <c r="H166" s="260">
        <v>1894.9333333333329</v>
      </c>
      <c r="I166" s="260">
        <v>1937.9166666666665</v>
      </c>
      <c r="J166" s="260">
        <v>1972.383333333333</v>
      </c>
      <c r="K166" s="259">
        <v>1903.45</v>
      </c>
      <c r="L166" s="259">
        <v>1826</v>
      </c>
      <c r="M166" s="259">
        <v>0.51115999999999995</v>
      </c>
      <c r="N166" s="1"/>
      <c r="O166" s="1"/>
    </row>
    <row r="167" spans="1:15" ht="12.75" customHeight="1">
      <c r="A167" s="30">
        <v>157</v>
      </c>
      <c r="B167" s="269" t="s">
        <v>106</v>
      </c>
      <c r="C167" s="259">
        <v>34.799999999999997</v>
      </c>
      <c r="D167" s="260">
        <v>34.966666666666669</v>
      </c>
      <c r="E167" s="260">
        <v>34.583333333333336</v>
      </c>
      <c r="F167" s="260">
        <v>34.366666666666667</v>
      </c>
      <c r="G167" s="260">
        <v>33.983333333333334</v>
      </c>
      <c r="H167" s="260">
        <v>35.183333333333337</v>
      </c>
      <c r="I167" s="260">
        <v>35.566666666666663</v>
      </c>
      <c r="J167" s="260">
        <v>35.783333333333339</v>
      </c>
      <c r="K167" s="259">
        <v>35.35</v>
      </c>
      <c r="L167" s="259">
        <v>34.75</v>
      </c>
      <c r="M167" s="259">
        <v>48.953299999999999</v>
      </c>
      <c r="N167" s="1"/>
      <c r="O167" s="1"/>
    </row>
    <row r="168" spans="1:15" ht="12.75" customHeight="1">
      <c r="A168" s="30">
        <v>158</v>
      </c>
      <c r="B168" s="269" t="s">
        <v>357</v>
      </c>
      <c r="C168" s="259">
        <v>2977</v>
      </c>
      <c r="D168" s="260">
        <v>2966.6666666666665</v>
      </c>
      <c r="E168" s="260">
        <v>2945.333333333333</v>
      </c>
      <c r="F168" s="260">
        <v>2913.6666666666665</v>
      </c>
      <c r="G168" s="260">
        <v>2892.333333333333</v>
      </c>
      <c r="H168" s="260">
        <v>2998.333333333333</v>
      </c>
      <c r="I168" s="260">
        <v>3019.6666666666661</v>
      </c>
      <c r="J168" s="260">
        <v>3051.333333333333</v>
      </c>
      <c r="K168" s="259">
        <v>2988</v>
      </c>
      <c r="L168" s="259">
        <v>2935</v>
      </c>
      <c r="M168" s="259">
        <v>0.14802999999999999</v>
      </c>
      <c r="N168" s="1"/>
      <c r="O168" s="1"/>
    </row>
    <row r="169" spans="1:15" ht="12.75" customHeight="1">
      <c r="A169" s="30">
        <v>159</v>
      </c>
      <c r="B169" s="269" t="s">
        <v>358</v>
      </c>
      <c r="C169" s="259">
        <v>3412.45</v>
      </c>
      <c r="D169" s="260">
        <v>3402.85</v>
      </c>
      <c r="E169" s="260">
        <v>3360.6499999999996</v>
      </c>
      <c r="F169" s="260">
        <v>3308.85</v>
      </c>
      <c r="G169" s="260">
        <v>3266.6499999999996</v>
      </c>
      <c r="H169" s="260">
        <v>3454.6499999999996</v>
      </c>
      <c r="I169" s="260">
        <v>3496.8499999999995</v>
      </c>
      <c r="J169" s="260">
        <v>3548.6499999999996</v>
      </c>
      <c r="K169" s="259">
        <v>3445.05</v>
      </c>
      <c r="L169" s="259">
        <v>3351.05</v>
      </c>
      <c r="M169" s="259">
        <v>3.6929999999999998E-2</v>
      </c>
      <c r="N169" s="1"/>
      <c r="O169" s="1"/>
    </row>
    <row r="170" spans="1:15" ht="12.75" customHeight="1">
      <c r="A170" s="30">
        <v>160</v>
      </c>
      <c r="B170" s="269" t="s">
        <v>359</v>
      </c>
      <c r="C170" s="259">
        <v>122.65</v>
      </c>
      <c r="D170" s="260">
        <v>123.55</v>
      </c>
      <c r="E170" s="260">
        <v>121.1</v>
      </c>
      <c r="F170" s="260">
        <v>119.55</v>
      </c>
      <c r="G170" s="260">
        <v>117.1</v>
      </c>
      <c r="H170" s="260">
        <v>125.1</v>
      </c>
      <c r="I170" s="260">
        <v>127.55000000000001</v>
      </c>
      <c r="J170" s="260">
        <v>129.1</v>
      </c>
      <c r="K170" s="259">
        <v>126</v>
      </c>
      <c r="L170" s="259">
        <v>122</v>
      </c>
      <c r="M170" s="259">
        <v>1.1740900000000001</v>
      </c>
      <c r="N170" s="1"/>
      <c r="O170" s="1"/>
    </row>
    <row r="171" spans="1:15" ht="12.75" customHeight="1">
      <c r="A171" s="30">
        <v>161</v>
      </c>
      <c r="B171" s="269" t="s">
        <v>256</v>
      </c>
      <c r="C171" s="259">
        <v>2083.6</v>
      </c>
      <c r="D171" s="260">
        <v>2073.2833333333333</v>
      </c>
      <c r="E171" s="260">
        <v>2046.5666666666666</v>
      </c>
      <c r="F171" s="260">
        <v>2009.5333333333333</v>
      </c>
      <c r="G171" s="260">
        <v>1982.8166666666666</v>
      </c>
      <c r="H171" s="260">
        <v>2110.3166666666666</v>
      </c>
      <c r="I171" s="260">
        <v>2137.0333333333328</v>
      </c>
      <c r="J171" s="260">
        <v>2174.0666666666666</v>
      </c>
      <c r="K171" s="259">
        <v>2100</v>
      </c>
      <c r="L171" s="259">
        <v>2036.25</v>
      </c>
      <c r="M171" s="259">
        <v>2.9026900000000002</v>
      </c>
      <c r="N171" s="1"/>
      <c r="O171" s="1"/>
    </row>
    <row r="172" spans="1:15" ht="12.75" customHeight="1">
      <c r="A172" s="30">
        <v>162</v>
      </c>
      <c r="B172" s="269" t="s">
        <v>360</v>
      </c>
      <c r="C172" s="259">
        <v>1385.5</v>
      </c>
      <c r="D172" s="260">
        <v>1391.5</v>
      </c>
      <c r="E172" s="260">
        <v>1378</v>
      </c>
      <c r="F172" s="260">
        <v>1370.5</v>
      </c>
      <c r="G172" s="260">
        <v>1357</v>
      </c>
      <c r="H172" s="260">
        <v>1399</v>
      </c>
      <c r="I172" s="260">
        <v>1412.5</v>
      </c>
      <c r="J172" s="260">
        <v>1420</v>
      </c>
      <c r="K172" s="259">
        <v>1405</v>
      </c>
      <c r="L172" s="259">
        <v>1384</v>
      </c>
      <c r="M172" s="259">
        <v>0.36370000000000002</v>
      </c>
      <c r="N172" s="1"/>
      <c r="O172" s="1"/>
    </row>
    <row r="173" spans="1:15" ht="12.75" customHeight="1">
      <c r="A173" s="30">
        <v>163</v>
      </c>
      <c r="B173" s="269" t="s">
        <v>842</v>
      </c>
      <c r="C173" s="259">
        <v>415.15</v>
      </c>
      <c r="D173" s="260">
        <v>412.06666666666666</v>
      </c>
      <c r="E173" s="260">
        <v>399.08333333333331</v>
      </c>
      <c r="F173" s="260">
        <v>383.01666666666665</v>
      </c>
      <c r="G173" s="260">
        <v>370.0333333333333</v>
      </c>
      <c r="H173" s="260">
        <v>428.13333333333333</v>
      </c>
      <c r="I173" s="260">
        <v>441.11666666666667</v>
      </c>
      <c r="J173" s="260">
        <v>457.18333333333334</v>
      </c>
      <c r="K173" s="259">
        <v>425.05</v>
      </c>
      <c r="L173" s="259">
        <v>396</v>
      </c>
      <c r="M173" s="259">
        <v>10.48091</v>
      </c>
      <c r="N173" s="1"/>
      <c r="O173" s="1"/>
    </row>
    <row r="174" spans="1:15" ht="12.75" customHeight="1">
      <c r="A174" s="30">
        <v>164</v>
      </c>
      <c r="B174" s="269" t="s">
        <v>104</v>
      </c>
      <c r="C174" s="259">
        <v>384.05</v>
      </c>
      <c r="D174" s="260">
        <v>386.98333333333335</v>
      </c>
      <c r="E174" s="260">
        <v>379.56666666666672</v>
      </c>
      <c r="F174" s="260">
        <v>375.08333333333337</v>
      </c>
      <c r="G174" s="260">
        <v>367.66666666666674</v>
      </c>
      <c r="H174" s="260">
        <v>391.4666666666667</v>
      </c>
      <c r="I174" s="260">
        <v>398.88333333333333</v>
      </c>
      <c r="J174" s="260">
        <v>403.36666666666667</v>
      </c>
      <c r="K174" s="259">
        <v>394.4</v>
      </c>
      <c r="L174" s="259">
        <v>382.5</v>
      </c>
      <c r="M174" s="259">
        <v>10.009169999999999</v>
      </c>
      <c r="N174" s="1"/>
      <c r="O174" s="1"/>
    </row>
    <row r="175" spans="1:15" ht="12.75" customHeight="1">
      <c r="A175" s="30">
        <v>165</v>
      </c>
      <c r="B175" s="269" t="s">
        <v>843</v>
      </c>
      <c r="C175" s="259">
        <v>1342.85</v>
      </c>
      <c r="D175" s="260">
        <v>1348.4833333333333</v>
      </c>
      <c r="E175" s="260">
        <v>1306.9666666666667</v>
      </c>
      <c r="F175" s="260">
        <v>1271.0833333333333</v>
      </c>
      <c r="G175" s="260">
        <v>1229.5666666666666</v>
      </c>
      <c r="H175" s="260">
        <v>1384.3666666666668</v>
      </c>
      <c r="I175" s="260">
        <v>1425.8833333333337</v>
      </c>
      <c r="J175" s="260">
        <v>1461.7666666666669</v>
      </c>
      <c r="K175" s="259">
        <v>1390</v>
      </c>
      <c r="L175" s="259">
        <v>1312.6</v>
      </c>
      <c r="M175" s="259">
        <v>0.52995999999999999</v>
      </c>
      <c r="N175" s="1"/>
      <c r="O175" s="1"/>
    </row>
    <row r="176" spans="1:15" ht="12.75" customHeight="1">
      <c r="A176" s="30">
        <v>166</v>
      </c>
      <c r="B176" s="269" t="s">
        <v>361</v>
      </c>
      <c r="C176" s="259">
        <v>1310.6500000000001</v>
      </c>
      <c r="D176" s="260">
        <v>1317.3</v>
      </c>
      <c r="E176" s="260">
        <v>1286.5999999999999</v>
      </c>
      <c r="F176" s="260">
        <v>1262.55</v>
      </c>
      <c r="G176" s="260">
        <v>1231.8499999999999</v>
      </c>
      <c r="H176" s="260">
        <v>1341.35</v>
      </c>
      <c r="I176" s="260">
        <v>1372.0500000000002</v>
      </c>
      <c r="J176" s="260">
        <v>1396.1</v>
      </c>
      <c r="K176" s="259">
        <v>1348</v>
      </c>
      <c r="L176" s="259">
        <v>1293.25</v>
      </c>
      <c r="M176" s="259">
        <v>0.98785999999999996</v>
      </c>
      <c r="N176" s="1"/>
      <c r="O176" s="1"/>
    </row>
    <row r="177" spans="1:15" ht="12.75" customHeight="1">
      <c r="A177" s="30">
        <v>167</v>
      </c>
      <c r="B177" s="269" t="s">
        <v>257</v>
      </c>
      <c r="C177" s="259">
        <v>507.5</v>
      </c>
      <c r="D177" s="260">
        <v>510.81666666666666</v>
      </c>
      <c r="E177" s="260">
        <v>501.68333333333328</v>
      </c>
      <c r="F177" s="260">
        <v>495.86666666666662</v>
      </c>
      <c r="G177" s="260">
        <v>486.73333333333323</v>
      </c>
      <c r="H177" s="260">
        <v>516.63333333333333</v>
      </c>
      <c r="I177" s="260">
        <v>525.76666666666665</v>
      </c>
      <c r="J177" s="260">
        <v>531.58333333333337</v>
      </c>
      <c r="K177" s="259">
        <v>519.95000000000005</v>
      </c>
      <c r="L177" s="259">
        <v>505</v>
      </c>
      <c r="M177" s="259">
        <v>0.50309999999999999</v>
      </c>
      <c r="N177" s="1"/>
      <c r="O177" s="1"/>
    </row>
    <row r="178" spans="1:15" ht="12.75" customHeight="1">
      <c r="A178" s="30">
        <v>168</v>
      </c>
      <c r="B178" s="269" t="s">
        <v>107</v>
      </c>
      <c r="C178" s="259">
        <v>824.95</v>
      </c>
      <c r="D178" s="260">
        <v>827.35</v>
      </c>
      <c r="E178" s="260">
        <v>817.7</v>
      </c>
      <c r="F178" s="260">
        <v>810.45</v>
      </c>
      <c r="G178" s="260">
        <v>800.80000000000007</v>
      </c>
      <c r="H178" s="260">
        <v>834.6</v>
      </c>
      <c r="I178" s="260">
        <v>844.24999999999989</v>
      </c>
      <c r="J178" s="260">
        <v>851.5</v>
      </c>
      <c r="K178" s="259">
        <v>837</v>
      </c>
      <c r="L178" s="259">
        <v>820.1</v>
      </c>
      <c r="M178" s="259">
        <v>11.432090000000001</v>
      </c>
      <c r="N178" s="1"/>
      <c r="O178" s="1"/>
    </row>
    <row r="179" spans="1:15" ht="12.75" customHeight="1">
      <c r="A179" s="30">
        <v>169</v>
      </c>
      <c r="B179" s="269" t="s">
        <v>258</v>
      </c>
      <c r="C179" s="259">
        <v>427.75</v>
      </c>
      <c r="D179" s="260">
        <v>428.5</v>
      </c>
      <c r="E179" s="260">
        <v>425.75</v>
      </c>
      <c r="F179" s="260">
        <v>423.75</v>
      </c>
      <c r="G179" s="260">
        <v>421</v>
      </c>
      <c r="H179" s="260">
        <v>430.5</v>
      </c>
      <c r="I179" s="260">
        <v>433.25</v>
      </c>
      <c r="J179" s="260">
        <v>435.25</v>
      </c>
      <c r="K179" s="259">
        <v>431.25</v>
      </c>
      <c r="L179" s="259">
        <v>426.5</v>
      </c>
      <c r="M179" s="259">
        <v>0.56484000000000001</v>
      </c>
      <c r="N179" s="1"/>
      <c r="O179" s="1"/>
    </row>
    <row r="180" spans="1:15" ht="12.75" customHeight="1">
      <c r="A180" s="30">
        <v>170</v>
      </c>
      <c r="B180" s="269" t="s">
        <v>108</v>
      </c>
      <c r="C180" s="259">
        <v>1175.5</v>
      </c>
      <c r="D180" s="260">
        <v>1190.6333333333332</v>
      </c>
      <c r="E180" s="260">
        <v>1156.6666666666665</v>
      </c>
      <c r="F180" s="260">
        <v>1137.8333333333333</v>
      </c>
      <c r="G180" s="260">
        <v>1103.8666666666666</v>
      </c>
      <c r="H180" s="260">
        <v>1209.4666666666665</v>
      </c>
      <c r="I180" s="260">
        <v>1243.4333333333332</v>
      </c>
      <c r="J180" s="260">
        <v>1262.2666666666664</v>
      </c>
      <c r="K180" s="259">
        <v>1224.5999999999999</v>
      </c>
      <c r="L180" s="259">
        <v>1171.8</v>
      </c>
      <c r="M180" s="259">
        <v>5.4586899999999998</v>
      </c>
      <c r="N180" s="1"/>
      <c r="O180" s="1"/>
    </row>
    <row r="181" spans="1:15" ht="12.75" customHeight="1">
      <c r="A181" s="30">
        <v>171</v>
      </c>
      <c r="B181" s="269" t="s">
        <v>109</v>
      </c>
      <c r="C181" s="259">
        <v>343</v>
      </c>
      <c r="D181" s="260">
        <v>345.58333333333331</v>
      </c>
      <c r="E181" s="260">
        <v>339.31666666666661</v>
      </c>
      <c r="F181" s="260">
        <v>335.63333333333327</v>
      </c>
      <c r="G181" s="260">
        <v>329.36666666666656</v>
      </c>
      <c r="H181" s="260">
        <v>349.26666666666665</v>
      </c>
      <c r="I181" s="260">
        <v>355.53333333333342</v>
      </c>
      <c r="J181" s="260">
        <v>359.2166666666667</v>
      </c>
      <c r="K181" s="259">
        <v>351.85</v>
      </c>
      <c r="L181" s="259">
        <v>341.9</v>
      </c>
      <c r="M181" s="259">
        <v>14.12961</v>
      </c>
      <c r="N181" s="1"/>
      <c r="O181" s="1"/>
    </row>
    <row r="182" spans="1:15" ht="12.75" customHeight="1">
      <c r="A182" s="30">
        <v>172</v>
      </c>
      <c r="B182" s="269" t="s">
        <v>362</v>
      </c>
      <c r="C182" s="259">
        <v>359.9</v>
      </c>
      <c r="D182" s="260">
        <v>362.2166666666667</v>
      </c>
      <c r="E182" s="260">
        <v>355.68333333333339</v>
      </c>
      <c r="F182" s="260">
        <v>351.4666666666667</v>
      </c>
      <c r="G182" s="260">
        <v>344.93333333333339</v>
      </c>
      <c r="H182" s="260">
        <v>366.43333333333339</v>
      </c>
      <c r="I182" s="260">
        <v>372.9666666666667</v>
      </c>
      <c r="J182" s="260">
        <v>377.18333333333339</v>
      </c>
      <c r="K182" s="259">
        <v>368.75</v>
      </c>
      <c r="L182" s="259">
        <v>358</v>
      </c>
      <c r="M182" s="259">
        <v>2.9227300000000001</v>
      </c>
      <c r="N182" s="1"/>
      <c r="O182" s="1"/>
    </row>
    <row r="183" spans="1:15" ht="12.75" customHeight="1">
      <c r="A183" s="30">
        <v>173</v>
      </c>
      <c r="B183" s="269" t="s">
        <v>110</v>
      </c>
      <c r="C183" s="259">
        <v>1644.5</v>
      </c>
      <c r="D183" s="260">
        <v>1654.5666666666666</v>
      </c>
      <c r="E183" s="260">
        <v>1627.1333333333332</v>
      </c>
      <c r="F183" s="260">
        <v>1609.7666666666667</v>
      </c>
      <c r="G183" s="260">
        <v>1582.3333333333333</v>
      </c>
      <c r="H183" s="260">
        <v>1671.9333333333332</v>
      </c>
      <c r="I183" s="260">
        <v>1699.3666666666666</v>
      </c>
      <c r="J183" s="260">
        <v>1716.7333333333331</v>
      </c>
      <c r="K183" s="259">
        <v>1682</v>
      </c>
      <c r="L183" s="259">
        <v>1637.2</v>
      </c>
      <c r="M183" s="259">
        <v>4.0783500000000004</v>
      </c>
      <c r="N183" s="1"/>
      <c r="O183" s="1"/>
    </row>
    <row r="184" spans="1:15" ht="12.75" customHeight="1">
      <c r="A184" s="30">
        <v>174</v>
      </c>
      <c r="B184" s="269" t="s">
        <v>363</v>
      </c>
      <c r="C184" s="259">
        <v>529.54999999999995</v>
      </c>
      <c r="D184" s="260">
        <v>527.38333333333333</v>
      </c>
      <c r="E184" s="260">
        <v>519.86666666666667</v>
      </c>
      <c r="F184" s="260">
        <v>510.18333333333339</v>
      </c>
      <c r="G184" s="260">
        <v>502.66666666666674</v>
      </c>
      <c r="H184" s="260">
        <v>537.06666666666661</v>
      </c>
      <c r="I184" s="260">
        <v>544.58333333333326</v>
      </c>
      <c r="J184" s="260">
        <v>554.26666666666654</v>
      </c>
      <c r="K184" s="259">
        <v>534.9</v>
      </c>
      <c r="L184" s="259">
        <v>517.70000000000005</v>
      </c>
      <c r="M184" s="259">
        <v>3.1911399999999999</v>
      </c>
      <c r="N184" s="1"/>
      <c r="O184" s="1"/>
    </row>
    <row r="185" spans="1:15" ht="12.75" customHeight="1">
      <c r="A185" s="30">
        <v>175</v>
      </c>
      <c r="B185" s="269" t="s">
        <v>365</v>
      </c>
      <c r="C185" s="259">
        <v>1998.5</v>
      </c>
      <c r="D185" s="260">
        <v>2001.3833333333332</v>
      </c>
      <c r="E185" s="260">
        <v>1953.1666666666665</v>
      </c>
      <c r="F185" s="260">
        <v>1907.8333333333333</v>
      </c>
      <c r="G185" s="260">
        <v>1859.6166666666666</v>
      </c>
      <c r="H185" s="260">
        <v>2046.7166666666665</v>
      </c>
      <c r="I185" s="260">
        <v>2094.9333333333334</v>
      </c>
      <c r="J185" s="260">
        <v>2140.2666666666664</v>
      </c>
      <c r="K185" s="259">
        <v>2049.6</v>
      </c>
      <c r="L185" s="259">
        <v>1956.05</v>
      </c>
      <c r="M185" s="259">
        <v>0.40418999999999999</v>
      </c>
      <c r="N185" s="1"/>
      <c r="O185" s="1"/>
    </row>
    <row r="186" spans="1:15" ht="12.75" customHeight="1">
      <c r="A186" s="30">
        <v>176</v>
      </c>
      <c r="B186" s="269" t="s">
        <v>366</v>
      </c>
      <c r="C186" s="259">
        <v>909.6</v>
      </c>
      <c r="D186" s="260">
        <v>918.23333333333323</v>
      </c>
      <c r="E186" s="260">
        <v>896.46666666666647</v>
      </c>
      <c r="F186" s="260">
        <v>883.33333333333326</v>
      </c>
      <c r="G186" s="260">
        <v>861.56666666666649</v>
      </c>
      <c r="H186" s="260">
        <v>931.36666666666645</v>
      </c>
      <c r="I186" s="260">
        <v>953.1333333333331</v>
      </c>
      <c r="J186" s="260">
        <v>966.26666666666642</v>
      </c>
      <c r="K186" s="259">
        <v>940</v>
      </c>
      <c r="L186" s="259">
        <v>905.1</v>
      </c>
      <c r="M186" s="259">
        <v>5.0069100000000004</v>
      </c>
      <c r="N186" s="1"/>
      <c r="O186" s="1"/>
    </row>
    <row r="187" spans="1:15" ht="12.75" customHeight="1">
      <c r="A187" s="30">
        <v>177</v>
      </c>
      <c r="B187" s="269" t="s">
        <v>367</v>
      </c>
      <c r="C187" s="259">
        <v>263.05</v>
      </c>
      <c r="D187" s="260">
        <v>265.84999999999997</v>
      </c>
      <c r="E187" s="260">
        <v>259.69999999999993</v>
      </c>
      <c r="F187" s="260">
        <v>256.34999999999997</v>
      </c>
      <c r="G187" s="260">
        <v>250.19999999999993</v>
      </c>
      <c r="H187" s="260">
        <v>269.19999999999993</v>
      </c>
      <c r="I187" s="260">
        <v>275.34999999999991</v>
      </c>
      <c r="J187" s="260">
        <v>278.69999999999993</v>
      </c>
      <c r="K187" s="259">
        <v>272</v>
      </c>
      <c r="L187" s="259">
        <v>262.5</v>
      </c>
      <c r="M187" s="259">
        <v>3.6184599999999998</v>
      </c>
      <c r="N187" s="1"/>
      <c r="O187" s="1"/>
    </row>
    <row r="188" spans="1:15" ht="12.75" customHeight="1">
      <c r="A188" s="30">
        <v>178</v>
      </c>
      <c r="B188" s="269" t="s">
        <v>368</v>
      </c>
      <c r="C188" s="259">
        <v>3992.35</v>
      </c>
      <c r="D188" s="260">
        <v>4014.1333333333337</v>
      </c>
      <c r="E188" s="260">
        <v>3938.2666666666673</v>
      </c>
      <c r="F188" s="260">
        <v>3884.1833333333338</v>
      </c>
      <c r="G188" s="260">
        <v>3808.3166666666675</v>
      </c>
      <c r="H188" s="260">
        <v>4068.2166666666672</v>
      </c>
      <c r="I188" s="260">
        <v>4144.083333333333</v>
      </c>
      <c r="J188" s="260">
        <v>4198.166666666667</v>
      </c>
      <c r="K188" s="259">
        <v>4090</v>
      </c>
      <c r="L188" s="259">
        <v>3960.05</v>
      </c>
      <c r="M188" s="259">
        <v>0.87785000000000002</v>
      </c>
      <c r="N188" s="1"/>
      <c r="O188" s="1"/>
    </row>
    <row r="189" spans="1:15" ht="12.75" customHeight="1">
      <c r="A189" s="30">
        <v>179</v>
      </c>
      <c r="B189" s="269" t="s">
        <v>111</v>
      </c>
      <c r="C189" s="259">
        <v>476.6</v>
      </c>
      <c r="D189" s="260">
        <v>481</v>
      </c>
      <c r="E189" s="260">
        <v>469.15</v>
      </c>
      <c r="F189" s="260">
        <v>461.7</v>
      </c>
      <c r="G189" s="260">
        <v>449.84999999999997</v>
      </c>
      <c r="H189" s="260">
        <v>488.45</v>
      </c>
      <c r="I189" s="260">
        <v>500.3</v>
      </c>
      <c r="J189" s="260">
        <v>507.75</v>
      </c>
      <c r="K189" s="259">
        <v>492.85</v>
      </c>
      <c r="L189" s="259">
        <v>473.55</v>
      </c>
      <c r="M189" s="259">
        <v>6.4972200000000004</v>
      </c>
      <c r="N189" s="1"/>
      <c r="O189" s="1"/>
    </row>
    <row r="190" spans="1:15" ht="12.75" customHeight="1">
      <c r="A190" s="30">
        <v>180</v>
      </c>
      <c r="B190" s="269" t="s">
        <v>369</v>
      </c>
      <c r="C190" s="259">
        <v>651.79999999999995</v>
      </c>
      <c r="D190" s="260">
        <v>657.9666666666667</v>
      </c>
      <c r="E190" s="260">
        <v>641.83333333333337</v>
      </c>
      <c r="F190" s="260">
        <v>631.86666666666667</v>
      </c>
      <c r="G190" s="260">
        <v>615.73333333333335</v>
      </c>
      <c r="H190" s="260">
        <v>667.93333333333339</v>
      </c>
      <c r="I190" s="260">
        <v>684.06666666666661</v>
      </c>
      <c r="J190" s="260">
        <v>694.03333333333342</v>
      </c>
      <c r="K190" s="259">
        <v>674.1</v>
      </c>
      <c r="L190" s="259">
        <v>648</v>
      </c>
      <c r="M190" s="259">
        <v>14.943949999999999</v>
      </c>
      <c r="N190" s="1"/>
      <c r="O190" s="1"/>
    </row>
    <row r="191" spans="1:15" ht="12.75" customHeight="1">
      <c r="A191" s="30">
        <v>181</v>
      </c>
      <c r="B191" s="269" t="s">
        <v>370</v>
      </c>
      <c r="C191" s="259">
        <v>86.6</v>
      </c>
      <c r="D191" s="260">
        <v>87.399999999999991</v>
      </c>
      <c r="E191" s="260">
        <v>85.399999999999977</v>
      </c>
      <c r="F191" s="260">
        <v>84.199999999999989</v>
      </c>
      <c r="G191" s="260">
        <v>82.199999999999974</v>
      </c>
      <c r="H191" s="260">
        <v>88.59999999999998</v>
      </c>
      <c r="I191" s="260">
        <v>90.600000000000009</v>
      </c>
      <c r="J191" s="260">
        <v>91.799999999999983</v>
      </c>
      <c r="K191" s="259">
        <v>89.4</v>
      </c>
      <c r="L191" s="259">
        <v>86.2</v>
      </c>
      <c r="M191" s="259">
        <v>6.1300600000000003</v>
      </c>
      <c r="N191" s="1"/>
      <c r="O191" s="1"/>
    </row>
    <row r="192" spans="1:15" ht="12.75" customHeight="1">
      <c r="A192" s="30">
        <v>182</v>
      </c>
      <c r="B192" s="269" t="s">
        <v>371</v>
      </c>
      <c r="C192" s="259">
        <v>127.2</v>
      </c>
      <c r="D192" s="260">
        <v>128.54999999999998</v>
      </c>
      <c r="E192" s="260">
        <v>125.54999999999995</v>
      </c>
      <c r="F192" s="260">
        <v>123.89999999999998</v>
      </c>
      <c r="G192" s="260">
        <v>120.89999999999995</v>
      </c>
      <c r="H192" s="260">
        <v>130.19999999999996</v>
      </c>
      <c r="I192" s="260">
        <v>133.20000000000002</v>
      </c>
      <c r="J192" s="260">
        <v>134.84999999999997</v>
      </c>
      <c r="K192" s="259">
        <v>131.55000000000001</v>
      </c>
      <c r="L192" s="259">
        <v>126.9</v>
      </c>
      <c r="M192" s="259">
        <v>19.987870000000001</v>
      </c>
      <c r="N192" s="1"/>
      <c r="O192" s="1"/>
    </row>
    <row r="193" spans="1:15" ht="12.75" customHeight="1">
      <c r="A193" s="30">
        <v>183</v>
      </c>
      <c r="B193" s="269" t="s">
        <v>259</v>
      </c>
      <c r="C193" s="259">
        <v>218.8</v>
      </c>
      <c r="D193" s="260">
        <v>219.41666666666666</v>
      </c>
      <c r="E193" s="260">
        <v>217.23333333333332</v>
      </c>
      <c r="F193" s="260">
        <v>215.66666666666666</v>
      </c>
      <c r="G193" s="260">
        <v>213.48333333333332</v>
      </c>
      <c r="H193" s="260">
        <v>220.98333333333332</v>
      </c>
      <c r="I193" s="260">
        <v>223.16666666666666</v>
      </c>
      <c r="J193" s="260">
        <v>224.73333333333332</v>
      </c>
      <c r="K193" s="259">
        <v>221.6</v>
      </c>
      <c r="L193" s="259">
        <v>217.85</v>
      </c>
      <c r="M193" s="259">
        <v>6.6394399999999996</v>
      </c>
      <c r="N193" s="1"/>
      <c r="O193" s="1"/>
    </row>
    <row r="194" spans="1:15" ht="12.75" customHeight="1">
      <c r="A194" s="30">
        <v>184</v>
      </c>
      <c r="B194" s="269" t="s">
        <v>373</v>
      </c>
      <c r="C194" s="259">
        <v>1095.9000000000001</v>
      </c>
      <c r="D194" s="260">
        <v>1107.1000000000001</v>
      </c>
      <c r="E194" s="260">
        <v>1077.5000000000002</v>
      </c>
      <c r="F194" s="260">
        <v>1059.1000000000001</v>
      </c>
      <c r="G194" s="260">
        <v>1029.5000000000002</v>
      </c>
      <c r="H194" s="260">
        <v>1125.5000000000002</v>
      </c>
      <c r="I194" s="260">
        <v>1155.1000000000001</v>
      </c>
      <c r="J194" s="260">
        <v>1173.5000000000002</v>
      </c>
      <c r="K194" s="259">
        <v>1136.7</v>
      </c>
      <c r="L194" s="259">
        <v>1088.7</v>
      </c>
      <c r="M194" s="259">
        <v>1.1457599999999999</v>
      </c>
      <c r="N194" s="1"/>
      <c r="O194" s="1"/>
    </row>
    <row r="195" spans="1:15" ht="12.75" customHeight="1">
      <c r="A195" s="30">
        <v>185</v>
      </c>
      <c r="B195" s="269" t="s">
        <v>113</v>
      </c>
      <c r="C195" s="259">
        <v>938.6</v>
      </c>
      <c r="D195" s="260">
        <v>948.86666666666667</v>
      </c>
      <c r="E195" s="260">
        <v>925.73333333333335</v>
      </c>
      <c r="F195" s="260">
        <v>912.86666666666667</v>
      </c>
      <c r="G195" s="260">
        <v>889.73333333333335</v>
      </c>
      <c r="H195" s="260">
        <v>961.73333333333335</v>
      </c>
      <c r="I195" s="260">
        <v>984.86666666666679</v>
      </c>
      <c r="J195" s="260">
        <v>997.73333333333335</v>
      </c>
      <c r="K195" s="259">
        <v>972</v>
      </c>
      <c r="L195" s="259">
        <v>936</v>
      </c>
      <c r="M195" s="259">
        <v>31.349689999999999</v>
      </c>
      <c r="N195" s="1"/>
      <c r="O195" s="1"/>
    </row>
    <row r="196" spans="1:15" ht="12.75" customHeight="1">
      <c r="A196" s="30">
        <v>186</v>
      </c>
      <c r="B196" s="269" t="s">
        <v>115</v>
      </c>
      <c r="C196" s="259">
        <v>1905.55</v>
      </c>
      <c r="D196" s="260">
        <v>1915.7166666666665</v>
      </c>
      <c r="E196" s="260">
        <v>1889.4333333333329</v>
      </c>
      <c r="F196" s="260">
        <v>1873.3166666666664</v>
      </c>
      <c r="G196" s="260">
        <v>1847.0333333333328</v>
      </c>
      <c r="H196" s="260">
        <v>1931.833333333333</v>
      </c>
      <c r="I196" s="260">
        <v>1958.1166666666663</v>
      </c>
      <c r="J196" s="260">
        <v>1974.2333333333331</v>
      </c>
      <c r="K196" s="259">
        <v>1942</v>
      </c>
      <c r="L196" s="259">
        <v>1899.6</v>
      </c>
      <c r="M196" s="259">
        <v>2.98319</v>
      </c>
      <c r="N196" s="1"/>
      <c r="O196" s="1"/>
    </row>
    <row r="197" spans="1:15" ht="12.75" customHeight="1">
      <c r="A197" s="30">
        <v>187</v>
      </c>
      <c r="B197" s="269" t="s">
        <v>116</v>
      </c>
      <c r="C197" s="259">
        <v>1400.65</v>
      </c>
      <c r="D197" s="260">
        <v>1405.7</v>
      </c>
      <c r="E197" s="260">
        <v>1394.4</v>
      </c>
      <c r="F197" s="260">
        <v>1388.15</v>
      </c>
      <c r="G197" s="260">
        <v>1376.8500000000001</v>
      </c>
      <c r="H197" s="260">
        <v>1411.95</v>
      </c>
      <c r="I197" s="260">
        <v>1423.2499999999998</v>
      </c>
      <c r="J197" s="260">
        <v>1429.5</v>
      </c>
      <c r="K197" s="259">
        <v>1417</v>
      </c>
      <c r="L197" s="259">
        <v>1399.45</v>
      </c>
      <c r="M197" s="259">
        <v>72.608099999999993</v>
      </c>
      <c r="N197" s="1"/>
      <c r="O197" s="1"/>
    </row>
    <row r="198" spans="1:15" ht="12.75" customHeight="1">
      <c r="A198" s="30">
        <v>188</v>
      </c>
      <c r="B198" s="269" t="s">
        <v>117</v>
      </c>
      <c r="C198" s="259">
        <v>522.54999999999995</v>
      </c>
      <c r="D198" s="260">
        <v>526.2833333333333</v>
      </c>
      <c r="E198" s="260">
        <v>517.56666666666661</v>
      </c>
      <c r="F198" s="260">
        <v>512.58333333333326</v>
      </c>
      <c r="G198" s="260">
        <v>503.86666666666656</v>
      </c>
      <c r="H198" s="260">
        <v>531.26666666666665</v>
      </c>
      <c r="I198" s="260">
        <v>539.98333333333335</v>
      </c>
      <c r="J198" s="260">
        <v>544.9666666666667</v>
      </c>
      <c r="K198" s="259">
        <v>535</v>
      </c>
      <c r="L198" s="259">
        <v>521.29999999999995</v>
      </c>
      <c r="M198" s="259">
        <v>23.581520000000001</v>
      </c>
      <c r="N198" s="1"/>
      <c r="O198" s="1"/>
    </row>
    <row r="199" spans="1:15" ht="12.75" customHeight="1">
      <c r="A199" s="30">
        <v>189</v>
      </c>
      <c r="B199" s="269" t="s">
        <v>374</v>
      </c>
      <c r="C199" s="259">
        <v>77.3</v>
      </c>
      <c r="D199" s="260">
        <v>78.716666666666654</v>
      </c>
      <c r="E199" s="260">
        <v>75.083333333333314</v>
      </c>
      <c r="F199" s="260">
        <v>72.86666666666666</v>
      </c>
      <c r="G199" s="260">
        <v>69.23333333333332</v>
      </c>
      <c r="H199" s="260">
        <v>80.933333333333309</v>
      </c>
      <c r="I199" s="260">
        <v>84.566666666666663</v>
      </c>
      <c r="J199" s="260">
        <v>86.783333333333303</v>
      </c>
      <c r="K199" s="259">
        <v>82.35</v>
      </c>
      <c r="L199" s="259">
        <v>76.5</v>
      </c>
      <c r="M199" s="259">
        <v>196.29414</v>
      </c>
      <c r="N199" s="1"/>
      <c r="O199" s="1"/>
    </row>
    <row r="200" spans="1:15" ht="12.75" customHeight="1">
      <c r="A200" s="30">
        <v>190</v>
      </c>
      <c r="B200" s="269" t="s">
        <v>844</v>
      </c>
      <c r="C200" s="259">
        <v>3571.7</v>
      </c>
      <c r="D200" s="260">
        <v>3565.7166666666667</v>
      </c>
      <c r="E200" s="260">
        <v>3471.2333333333336</v>
      </c>
      <c r="F200" s="260">
        <v>3370.7666666666669</v>
      </c>
      <c r="G200" s="260">
        <v>3276.2833333333338</v>
      </c>
      <c r="H200" s="260">
        <v>3666.1833333333334</v>
      </c>
      <c r="I200" s="260">
        <v>3760.6666666666661</v>
      </c>
      <c r="J200" s="260">
        <v>3861.1333333333332</v>
      </c>
      <c r="K200" s="259">
        <v>3660.2</v>
      </c>
      <c r="L200" s="259">
        <v>3465.25</v>
      </c>
      <c r="M200" s="259">
        <v>0.15276000000000001</v>
      </c>
      <c r="N200" s="1"/>
      <c r="O200" s="1"/>
    </row>
    <row r="201" spans="1:15" ht="12.75" customHeight="1">
      <c r="A201" s="30">
        <v>191</v>
      </c>
      <c r="B201" s="269" t="s">
        <v>375</v>
      </c>
      <c r="C201" s="259">
        <v>999.5</v>
      </c>
      <c r="D201" s="260">
        <v>1012.7166666666667</v>
      </c>
      <c r="E201" s="260">
        <v>981.7833333333333</v>
      </c>
      <c r="F201" s="260">
        <v>964.06666666666661</v>
      </c>
      <c r="G201" s="260">
        <v>933.13333333333321</v>
      </c>
      <c r="H201" s="260">
        <v>1030.4333333333334</v>
      </c>
      <c r="I201" s="260">
        <v>1061.3666666666668</v>
      </c>
      <c r="J201" s="260">
        <v>1079.0833333333335</v>
      </c>
      <c r="K201" s="259">
        <v>1043.6500000000001</v>
      </c>
      <c r="L201" s="259">
        <v>995</v>
      </c>
      <c r="M201" s="259">
        <v>3.7257600000000002</v>
      </c>
      <c r="N201" s="1"/>
      <c r="O201" s="1"/>
    </row>
    <row r="202" spans="1:15" ht="12.75" customHeight="1">
      <c r="A202" s="30">
        <v>192</v>
      </c>
      <c r="B202" s="269" t="s">
        <v>794</v>
      </c>
      <c r="C202" s="259">
        <v>16</v>
      </c>
      <c r="D202" s="260">
        <v>16.133333333333333</v>
      </c>
      <c r="E202" s="260">
        <v>15.766666666666666</v>
      </c>
      <c r="F202" s="260">
        <v>15.533333333333333</v>
      </c>
      <c r="G202" s="260">
        <v>15.166666666666666</v>
      </c>
      <c r="H202" s="260">
        <v>16.366666666666667</v>
      </c>
      <c r="I202" s="260">
        <v>16.733333333333334</v>
      </c>
      <c r="J202" s="260">
        <v>16.966666666666665</v>
      </c>
      <c r="K202" s="259">
        <v>16.5</v>
      </c>
      <c r="L202" s="259">
        <v>15.9</v>
      </c>
      <c r="M202" s="259">
        <v>19.458390000000001</v>
      </c>
      <c r="N202" s="1"/>
      <c r="O202" s="1"/>
    </row>
    <row r="203" spans="1:15" ht="12.75" customHeight="1">
      <c r="A203" s="30">
        <v>193</v>
      </c>
      <c r="B203" s="269" t="s">
        <v>376</v>
      </c>
      <c r="C203" s="259">
        <v>1016.15</v>
      </c>
      <c r="D203" s="260">
        <v>1024.3833333333334</v>
      </c>
      <c r="E203" s="260">
        <v>999.76666666666688</v>
      </c>
      <c r="F203" s="260">
        <v>983.38333333333344</v>
      </c>
      <c r="G203" s="260">
        <v>958.76666666666688</v>
      </c>
      <c r="H203" s="260">
        <v>1040.7666666666669</v>
      </c>
      <c r="I203" s="260">
        <v>1065.3833333333332</v>
      </c>
      <c r="J203" s="260">
        <v>1081.7666666666669</v>
      </c>
      <c r="K203" s="259">
        <v>1049</v>
      </c>
      <c r="L203" s="259">
        <v>1008</v>
      </c>
      <c r="M203" s="259">
        <v>0.10323</v>
      </c>
      <c r="N203" s="1"/>
      <c r="O203" s="1"/>
    </row>
    <row r="204" spans="1:15" ht="12.75" customHeight="1">
      <c r="A204" s="30">
        <v>194</v>
      </c>
      <c r="B204" s="269" t="s">
        <v>112</v>
      </c>
      <c r="C204" s="259">
        <v>1279.4000000000001</v>
      </c>
      <c r="D204" s="260">
        <v>1302.2166666666667</v>
      </c>
      <c r="E204" s="260">
        <v>1252.2833333333333</v>
      </c>
      <c r="F204" s="260">
        <v>1225.1666666666665</v>
      </c>
      <c r="G204" s="260">
        <v>1175.2333333333331</v>
      </c>
      <c r="H204" s="260">
        <v>1329.3333333333335</v>
      </c>
      <c r="I204" s="260">
        <v>1379.2666666666669</v>
      </c>
      <c r="J204" s="260">
        <v>1406.3833333333337</v>
      </c>
      <c r="K204" s="259">
        <v>1352.15</v>
      </c>
      <c r="L204" s="259">
        <v>1275.0999999999999</v>
      </c>
      <c r="M204" s="259">
        <v>10.090059999999999</v>
      </c>
      <c r="N204" s="1"/>
      <c r="O204" s="1"/>
    </row>
    <row r="205" spans="1:15" ht="12.75" customHeight="1">
      <c r="A205" s="30">
        <v>195</v>
      </c>
      <c r="B205" s="269" t="s">
        <v>378</v>
      </c>
      <c r="C205" s="259">
        <v>98.05</v>
      </c>
      <c r="D205" s="260">
        <v>98.8</v>
      </c>
      <c r="E205" s="260">
        <v>96.8</v>
      </c>
      <c r="F205" s="260">
        <v>95.55</v>
      </c>
      <c r="G205" s="260">
        <v>93.55</v>
      </c>
      <c r="H205" s="260">
        <v>100.05</v>
      </c>
      <c r="I205" s="260">
        <v>102.05</v>
      </c>
      <c r="J205" s="260">
        <v>103.3</v>
      </c>
      <c r="K205" s="259">
        <v>100.8</v>
      </c>
      <c r="L205" s="259">
        <v>97.55</v>
      </c>
      <c r="M205" s="259">
        <v>3.7248199999999998</v>
      </c>
      <c r="N205" s="1"/>
      <c r="O205" s="1"/>
    </row>
    <row r="206" spans="1:15" ht="12.75" customHeight="1">
      <c r="A206" s="30">
        <v>196</v>
      </c>
      <c r="B206" s="269" t="s">
        <v>118</v>
      </c>
      <c r="C206" s="259">
        <v>2548.15</v>
      </c>
      <c r="D206" s="260">
        <v>2552.4833333333331</v>
      </c>
      <c r="E206" s="260">
        <v>2529.4666666666662</v>
      </c>
      <c r="F206" s="260">
        <v>2510.7833333333333</v>
      </c>
      <c r="G206" s="260">
        <v>2487.7666666666664</v>
      </c>
      <c r="H206" s="260">
        <v>2571.1666666666661</v>
      </c>
      <c r="I206" s="260">
        <v>2594.1833333333334</v>
      </c>
      <c r="J206" s="260">
        <v>2612.8666666666659</v>
      </c>
      <c r="K206" s="259">
        <v>2575.5</v>
      </c>
      <c r="L206" s="259">
        <v>2533.8000000000002</v>
      </c>
      <c r="M206" s="259">
        <v>4.0706800000000003</v>
      </c>
      <c r="N206" s="1"/>
      <c r="O206" s="1"/>
    </row>
    <row r="207" spans="1:15" ht="12.75" customHeight="1">
      <c r="A207" s="30">
        <v>197</v>
      </c>
      <c r="B207" s="269" t="s">
        <v>785</v>
      </c>
      <c r="C207" s="259">
        <v>321.8</v>
      </c>
      <c r="D207" s="260">
        <v>324</v>
      </c>
      <c r="E207" s="260">
        <v>315.8</v>
      </c>
      <c r="F207" s="260">
        <v>309.8</v>
      </c>
      <c r="G207" s="260">
        <v>301.60000000000002</v>
      </c>
      <c r="H207" s="260">
        <v>330</v>
      </c>
      <c r="I207" s="260">
        <v>338.20000000000005</v>
      </c>
      <c r="J207" s="260">
        <v>344.2</v>
      </c>
      <c r="K207" s="259">
        <v>332.2</v>
      </c>
      <c r="L207" s="259">
        <v>318</v>
      </c>
      <c r="M207" s="259">
        <v>2.2904</v>
      </c>
      <c r="N207" s="1"/>
      <c r="O207" s="1"/>
    </row>
    <row r="208" spans="1:15" ht="12.75" customHeight="1">
      <c r="A208" s="30">
        <v>198</v>
      </c>
      <c r="B208" s="269" t="s">
        <v>120</v>
      </c>
      <c r="C208" s="259">
        <v>396.05</v>
      </c>
      <c r="D208" s="260">
        <v>400.8</v>
      </c>
      <c r="E208" s="260">
        <v>389.15000000000003</v>
      </c>
      <c r="F208" s="260">
        <v>382.25</v>
      </c>
      <c r="G208" s="260">
        <v>370.6</v>
      </c>
      <c r="H208" s="260">
        <v>407.70000000000005</v>
      </c>
      <c r="I208" s="260">
        <v>419.35</v>
      </c>
      <c r="J208" s="260">
        <v>426.25000000000006</v>
      </c>
      <c r="K208" s="259">
        <v>412.45</v>
      </c>
      <c r="L208" s="259">
        <v>393.9</v>
      </c>
      <c r="M208" s="259">
        <v>70.546539999999993</v>
      </c>
      <c r="N208" s="1"/>
      <c r="O208" s="1"/>
    </row>
    <row r="209" spans="1:15" ht="12.75" customHeight="1">
      <c r="A209" s="30">
        <v>199</v>
      </c>
      <c r="B209" s="269" t="s">
        <v>795</v>
      </c>
      <c r="C209" s="259">
        <v>1286</v>
      </c>
      <c r="D209" s="260">
        <v>1290.6333333333334</v>
      </c>
      <c r="E209" s="260">
        <v>1270.3666666666668</v>
      </c>
      <c r="F209" s="260">
        <v>1254.7333333333333</v>
      </c>
      <c r="G209" s="260">
        <v>1234.4666666666667</v>
      </c>
      <c r="H209" s="260">
        <v>1306.2666666666669</v>
      </c>
      <c r="I209" s="260">
        <v>1326.5333333333338</v>
      </c>
      <c r="J209" s="260">
        <v>1342.166666666667</v>
      </c>
      <c r="K209" s="259">
        <v>1310.9</v>
      </c>
      <c r="L209" s="259">
        <v>1275</v>
      </c>
      <c r="M209" s="259">
        <v>0.13436000000000001</v>
      </c>
      <c r="N209" s="1"/>
      <c r="O209" s="1"/>
    </row>
    <row r="210" spans="1:15" ht="12.75" customHeight="1">
      <c r="A210" s="30">
        <v>200</v>
      </c>
      <c r="B210" s="269" t="s">
        <v>260</v>
      </c>
      <c r="C210" s="259">
        <v>2368.8000000000002</v>
      </c>
      <c r="D210" s="260">
        <v>2393.2666666666669</v>
      </c>
      <c r="E210" s="260">
        <v>2335.5333333333338</v>
      </c>
      <c r="F210" s="260">
        <v>2302.2666666666669</v>
      </c>
      <c r="G210" s="260">
        <v>2244.5333333333338</v>
      </c>
      <c r="H210" s="260">
        <v>2426.5333333333338</v>
      </c>
      <c r="I210" s="260">
        <v>2484.2666666666664</v>
      </c>
      <c r="J210" s="260">
        <v>2517.5333333333338</v>
      </c>
      <c r="K210" s="259">
        <v>2451</v>
      </c>
      <c r="L210" s="259">
        <v>2360</v>
      </c>
      <c r="M210" s="259">
        <v>6.0569100000000002</v>
      </c>
      <c r="N210" s="1"/>
      <c r="O210" s="1"/>
    </row>
    <row r="211" spans="1:15" ht="12.75" customHeight="1">
      <c r="A211" s="30">
        <v>201</v>
      </c>
      <c r="B211" s="269" t="s">
        <v>379</v>
      </c>
      <c r="C211" s="259">
        <v>107.85</v>
      </c>
      <c r="D211" s="260">
        <v>109.01666666666667</v>
      </c>
      <c r="E211" s="260">
        <v>106.33333333333333</v>
      </c>
      <c r="F211" s="260">
        <v>104.81666666666666</v>
      </c>
      <c r="G211" s="260">
        <v>102.13333333333333</v>
      </c>
      <c r="H211" s="260">
        <v>110.53333333333333</v>
      </c>
      <c r="I211" s="260">
        <v>113.21666666666667</v>
      </c>
      <c r="J211" s="260">
        <v>114.73333333333333</v>
      </c>
      <c r="K211" s="259">
        <v>111.7</v>
      </c>
      <c r="L211" s="259">
        <v>107.5</v>
      </c>
      <c r="M211" s="259">
        <v>12.90218</v>
      </c>
      <c r="N211" s="1"/>
      <c r="O211" s="1"/>
    </row>
    <row r="212" spans="1:15" ht="12.75" customHeight="1">
      <c r="A212" s="30">
        <v>202</v>
      </c>
      <c r="B212" s="269" t="s">
        <v>121</v>
      </c>
      <c r="C212" s="259">
        <v>210.2</v>
      </c>
      <c r="D212" s="260">
        <v>212.03333333333333</v>
      </c>
      <c r="E212" s="260">
        <v>208.16666666666666</v>
      </c>
      <c r="F212" s="260">
        <v>206.13333333333333</v>
      </c>
      <c r="G212" s="260">
        <v>202.26666666666665</v>
      </c>
      <c r="H212" s="260">
        <v>214.06666666666666</v>
      </c>
      <c r="I212" s="260">
        <v>217.93333333333334</v>
      </c>
      <c r="J212" s="260">
        <v>219.96666666666667</v>
      </c>
      <c r="K212" s="259">
        <v>215.9</v>
      </c>
      <c r="L212" s="259">
        <v>210</v>
      </c>
      <c r="M212" s="259">
        <v>36.969499999999996</v>
      </c>
      <c r="N212" s="1"/>
      <c r="O212" s="1"/>
    </row>
    <row r="213" spans="1:15" ht="12.75" customHeight="1">
      <c r="A213" s="30">
        <v>203</v>
      </c>
      <c r="B213" s="269" t="s">
        <v>122</v>
      </c>
      <c r="C213" s="259">
        <v>2550.65</v>
      </c>
      <c r="D213" s="260">
        <v>2568.7333333333336</v>
      </c>
      <c r="E213" s="260">
        <v>2526.916666666667</v>
      </c>
      <c r="F213" s="260">
        <v>2503.1833333333334</v>
      </c>
      <c r="G213" s="260">
        <v>2461.3666666666668</v>
      </c>
      <c r="H213" s="260">
        <v>2592.4666666666672</v>
      </c>
      <c r="I213" s="260">
        <v>2634.2833333333338</v>
      </c>
      <c r="J213" s="260">
        <v>2658.0166666666673</v>
      </c>
      <c r="K213" s="259">
        <v>2610.5500000000002</v>
      </c>
      <c r="L213" s="259">
        <v>2545</v>
      </c>
      <c r="M213" s="259">
        <v>11.297829999999999</v>
      </c>
      <c r="N213" s="1"/>
      <c r="O213" s="1"/>
    </row>
    <row r="214" spans="1:15" ht="12.75" customHeight="1">
      <c r="A214" s="30">
        <v>204</v>
      </c>
      <c r="B214" s="269" t="s">
        <v>261</v>
      </c>
      <c r="C214" s="259">
        <v>286.89999999999998</v>
      </c>
      <c r="D214" s="260">
        <v>286.58333333333331</v>
      </c>
      <c r="E214" s="260">
        <v>282.56666666666661</v>
      </c>
      <c r="F214" s="260">
        <v>278.23333333333329</v>
      </c>
      <c r="G214" s="260">
        <v>274.21666666666658</v>
      </c>
      <c r="H214" s="260">
        <v>290.91666666666663</v>
      </c>
      <c r="I214" s="260">
        <v>294.93333333333339</v>
      </c>
      <c r="J214" s="260">
        <v>299.26666666666665</v>
      </c>
      <c r="K214" s="259">
        <v>290.60000000000002</v>
      </c>
      <c r="L214" s="259">
        <v>282.25</v>
      </c>
      <c r="M214" s="259">
        <v>6.3902200000000002</v>
      </c>
      <c r="N214" s="1"/>
      <c r="O214" s="1"/>
    </row>
    <row r="215" spans="1:15" ht="12.75" customHeight="1">
      <c r="A215" s="30">
        <v>205</v>
      </c>
      <c r="B215" s="269" t="s">
        <v>289</v>
      </c>
      <c r="C215" s="259">
        <v>3406</v>
      </c>
      <c r="D215" s="260">
        <v>3419.4333333333329</v>
      </c>
      <c r="E215" s="260">
        <v>3379.5666666666657</v>
      </c>
      <c r="F215" s="260">
        <v>3353.1333333333328</v>
      </c>
      <c r="G215" s="260">
        <v>3313.2666666666655</v>
      </c>
      <c r="H215" s="260">
        <v>3445.8666666666659</v>
      </c>
      <c r="I215" s="260">
        <v>3485.7333333333336</v>
      </c>
      <c r="J215" s="260">
        <v>3512.1666666666661</v>
      </c>
      <c r="K215" s="259">
        <v>3459.3</v>
      </c>
      <c r="L215" s="259">
        <v>3393</v>
      </c>
      <c r="M215" s="259">
        <v>0.15886</v>
      </c>
      <c r="N215" s="1"/>
      <c r="O215" s="1"/>
    </row>
    <row r="216" spans="1:15" ht="12.75" customHeight="1">
      <c r="A216" s="30">
        <v>206</v>
      </c>
      <c r="B216" s="269" t="s">
        <v>796</v>
      </c>
      <c r="C216" s="259">
        <v>848.8</v>
      </c>
      <c r="D216" s="260">
        <v>853.08333333333337</v>
      </c>
      <c r="E216" s="260">
        <v>839.7166666666667</v>
      </c>
      <c r="F216" s="260">
        <v>830.63333333333333</v>
      </c>
      <c r="G216" s="260">
        <v>817.26666666666665</v>
      </c>
      <c r="H216" s="260">
        <v>862.16666666666674</v>
      </c>
      <c r="I216" s="260">
        <v>875.5333333333333</v>
      </c>
      <c r="J216" s="260">
        <v>884.61666666666679</v>
      </c>
      <c r="K216" s="259">
        <v>866.45</v>
      </c>
      <c r="L216" s="259">
        <v>844</v>
      </c>
      <c r="M216" s="259">
        <v>0.32956999999999997</v>
      </c>
      <c r="N216" s="1"/>
      <c r="O216" s="1"/>
    </row>
    <row r="217" spans="1:15" ht="12.75" customHeight="1">
      <c r="A217" s="30">
        <v>207</v>
      </c>
      <c r="B217" s="269" t="s">
        <v>380</v>
      </c>
      <c r="C217" s="259">
        <v>38890.199999999997</v>
      </c>
      <c r="D217" s="260">
        <v>38976.400000000001</v>
      </c>
      <c r="E217" s="260">
        <v>38503.800000000003</v>
      </c>
      <c r="F217" s="260">
        <v>38117.4</v>
      </c>
      <c r="G217" s="260">
        <v>37644.800000000003</v>
      </c>
      <c r="H217" s="260">
        <v>39362.800000000003</v>
      </c>
      <c r="I217" s="260">
        <v>39835.399999999994</v>
      </c>
      <c r="J217" s="260">
        <v>40221.800000000003</v>
      </c>
      <c r="K217" s="259">
        <v>39449</v>
      </c>
      <c r="L217" s="259">
        <v>38590</v>
      </c>
      <c r="M217" s="259">
        <v>6.6449999999999995E-2</v>
      </c>
      <c r="N217" s="1"/>
      <c r="O217" s="1"/>
    </row>
    <row r="218" spans="1:15" ht="12.75" customHeight="1">
      <c r="A218" s="30">
        <v>208</v>
      </c>
      <c r="B218" s="269" t="s">
        <v>381</v>
      </c>
      <c r="C218" s="259">
        <v>36.15</v>
      </c>
      <c r="D218" s="260">
        <v>36.266666666666666</v>
      </c>
      <c r="E218" s="260">
        <v>35.883333333333333</v>
      </c>
      <c r="F218" s="260">
        <v>35.616666666666667</v>
      </c>
      <c r="G218" s="260">
        <v>35.233333333333334</v>
      </c>
      <c r="H218" s="260">
        <v>36.533333333333331</v>
      </c>
      <c r="I218" s="260">
        <v>36.916666666666657</v>
      </c>
      <c r="J218" s="260">
        <v>37.18333333333333</v>
      </c>
      <c r="K218" s="259">
        <v>36.65</v>
      </c>
      <c r="L218" s="259">
        <v>36</v>
      </c>
      <c r="M218" s="259">
        <v>9.8356899999999996</v>
      </c>
      <c r="N218" s="1"/>
      <c r="O218" s="1"/>
    </row>
    <row r="219" spans="1:15" ht="12.75" customHeight="1">
      <c r="A219" s="30">
        <v>209</v>
      </c>
      <c r="B219" s="269" t="s">
        <v>114</v>
      </c>
      <c r="C219" s="259">
        <v>2271.25</v>
      </c>
      <c r="D219" s="260">
        <v>2281.2833333333333</v>
      </c>
      <c r="E219" s="260">
        <v>2257.4666666666667</v>
      </c>
      <c r="F219" s="260">
        <v>2243.6833333333334</v>
      </c>
      <c r="G219" s="260">
        <v>2219.8666666666668</v>
      </c>
      <c r="H219" s="260">
        <v>2295.0666666666666</v>
      </c>
      <c r="I219" s="260">
        <v>2318.8833333333332</v>
      </c>
      <c r="J219" s="260">
        <v>2332.6666666666665</v>
      </c>
      <c r="K219" s="259">
        <v>2305.1</v>
      </c>
      <c r="L219" s="259">
        <v>2267.5</v>
      </c>
      <c r="M219" s="259">
        <v>27.037369999999999</v>
      </c>
      <c r="N219" s="1"/>
      <c r="O219" s="1"/>
    </row>
    <row r="220" spans="1:15" ht="12.75" customHeight="1">
      <c r="A220" s="30">
        <v>210</v>
      </c>
      <c r="B220" s="269" t="s">
        <v>124</v>
      </c>
      <c r="C220" s="259">
        <v>870.6</v>
      </c>
      <c r="D220" s="260">
        <v>873.1</v>
      </c>
      <c r="E220" s="260">
        <v>862.95</v>
      </c>
      <c r="F220" s="260">
        <v>855.30000000000007</v>
      </c>
      <c r="G220" s="260">
        <v>845.15000000000009</v>
      </c>
      <c r="H220" s="260">
        <v>880.75</v>
      </c>
      <c r="I220" s="260">
        <v>890.89999999999986</v>
      </c>
      <c r="J220" s="260">
        <v>898.55</v>
      </c>
      <c r="K220" s="259">
        <v>883.25</v>
      </c>
      <c r="L220" s="259">
        <v>865.45</v>
      </c>
      <c r="M220" s="259">
        <v>111.30051</v>
      </c>
      <c r="N220" s="1"/>
      <c r="O220" s="1"/>
    </row>
    <row r="221" spans="1:15" ht="12.75" customHeight="1">
      <c r="A221" s="30">
        <v>211</v>
      </c>
      <c r="B221" s="269" t="s">
        <v>125</v>
      </c>
      <c r="C221" s="259">
        <v>1135.05</v>
      </c>
      <c r="D221" s="260">
        <v>1138.05</v>
      </c>
      <c r="E221" s="260">
        <v>1123.9499999999998</v>
      </c>
      <c r="F221" s="260">
        <v>1112.8499999999999</v>
      </c>
      <c r="G221" s="260">
        <v>1098.7499999999998</v>
      </c>
      <c r="H221" s="260">
        <v>1149.1499999999999</v>
      </c>
      <c r="I221" s="260">
        <v>1163.2499999999998</v>
      </c>
      <c r="J221" s="260">
        <v>1174.3499999999999</v>
      </c>
      <c r="K221" s="259">
        <v>1152.1500000000001</v>
      </c>
      <c r="L221" s="259">
        <v>1126.95</v>
      </c>
      <c r="M221" s="259">
        <v>8.3609899999999993</v>
      </c>
      <c r="N221" s="1"/>
      <c r="O221" s="1"/>
    </row>
    <row r="222" spans="1:15" ht="12.75" customHeight="1">
      <c r="A222" s="30">
        <v>212</v>
      </c>
      <c r="B222" s="269" t="s">
        <v>126</v>
      </c>
      <c r="C222" s="259">
        <v>508.8</v>
      </c>
      <c r="D222" s="260">
        <v>512.13333333333333</v>
      </c>
      <c r="E222" s="260">
        <v>504.56666666666661</v>
      </c>
      <c r="F222" s="260">
        <v>500.33333333333326</v>
      </c>
      <c r="G222" s="260">
        <v>492.76666666666654</v>
      </c>
      <c r="H222" s="260">
        <v>516.36666666666667</v>
      </c>
      <c r="I222" s="260">
        <v>523.93333333333351</v>
      </c>
      <c r="J222" s="260">
        <v>528.16666666666674</v>
      </c>
      <c r="K222" s="259">
        <v>519.70000000000005</v>
      </c>
      <c r="L222" s="259">
        <v>507.9</v>
      </c>
      <c r="M222" s="259">
        <v>5.8516500000000002</v>
      </c>
      <c r="N222" s="1"/>
      <c r="O222" s="1"/>
    </row>
    <row r="223" spans="1:15" ht="12.75" customHeight="1">
      <c r="A223" s="30">
        <v>213</v>
      </c>
      <c r="B223" s="269" t="s">
        <v>262</v>
      </c>
      <c r="C223" s="259">
        <v>502.95</v>
      </c>
      <c r="D223" s="260">
        <v>505.15000000000003</v>
      </c>
      <c r="E223" s="260">
        <v>498.35000000000008</v>
      </c>
      <c r="F223" s="260">
        <v>493.75000000000006</v>
      </c>
      <c r="G223" s="260">
        <v>486.9500000000001</v>
      </c>
      <c r="H223" s="260">
        <v>509.75000000000006</v>
      </c>
      <c r="I223" s="260">
        <v>516.54999999999995</v>
      </c>
      <c r="J223" s="260">
        <v>521.15000000000009</v>
      </c>
      <c r="K223" s="259">
        <v>511.95</v>
      </c>
      <c r="L223" s="259">
        <v>500.55</v>
      </c>
      <c r="M223" s="259">
        <v>0.93042000000000002</v>
      </c>
      <c r="N223" s="1"/>
      <c r="O223" s="1"/>
    </row>
    <row r="224" spans="1:15" ht="12.75" customHeight="1">
      <c r="A224" s="30">
        <v>214</v>
      </c>
      <c r="B224" s="269" t="s">
        <v>383</v>
      </c>
      <c r="C224" s="259">
        <v>44.6</v>
      </c>
      <c r="D224" s="260">
        <v>45.050000000000004</v>
      </c>
      <c r="E224" s="260">
        <v>43.900000000000006</v>
      </c>
      <c r="F224" s="260">
        <v>43.2</v>
      </c>
      <c r="G224" s="260">
        <v>42.050000000000004</v>
      </c>
      <c r="H224" s="260">
        <v>45.750000000000007</v>
      </c>
      <c r="I224" s="260">
        <v>46.9</v>
      </c>
      <c r="J224" s="260">
        <v>47.600000000000009</v>
      </c>
      <c r="K224" s="259">
        <v>46.2</v>
      </c>
      <c r="L224" s="259">
        <v>44.35</v>
      </c>
      <c r="M224" s="259">
        <v>108.07306</v>
      </c>
      <c r="N224" s="1"/>
      <c r="O224" s="1"/>
    </row>
    <row r="225" spans="1:15" ht="12.75" customHeight="1">
      <c r="A225" s="30">
        <v>215</v>
      </c>
      <c r="B225" s="269" t="s">
        <v>128</v>
      </c>
      <c r="C225" s="259">
        <v>53.1</v>
      </c>
      <c r="D225" s="260">
        <v>53.5</v>
      </c>
      <c r="E225" s="260">
        <v>52.5</v>
      </c>
      <c r="F225" s="260">
        <v>51.9</v>
      </c>
      <c r="G225" s="260">
        <v>50.9</v>
      </c>
      <c r="H225" s="260">
        <v>54.1</v>
      </c>
      <c r="I225" s="260">
        <v>55.1</v>
      </c>
      <c r="J225" s="260">
        <v>55.7</v>
      </c>
      <c r="K225" s="259">
        <v>54.5</v>
      </c>
      <c r="L225" s="259">
        <v>52.9</v>
      </c>
      <c r="M225" s="259">
        <v>378.79775999999998</v>
      </c>
      <c r="N225" s="1"/>
      <c r="O225" s="1"/>
    </row>
    <row r="226" spans="1:15" ht="12.75" customHeight="1">
      <c r="A226" s="30">
        <v>216</v>
      </c>
      <c r="B226" s="269" t="s">
        <v>384</v>
      </c>
      <c r="C226" s="259">
        <v>72.7</v>
      </c>
      <c r="D226" s="260">
        <v>72.88333333333334</v>
      </c>
      <c r="E226" s="260">
        <v>71.666666666666686</v>
      </c>
      <c r="F226" s="260">
        <v>70.63333333333334</v>
      </c>
      <c r="G226" s="260">
        <v>69.416666666666686</v>
      </c>
      <c r="H226" s="260">
        <v>73.916666666666686</v>
      </c>
      <c r="I226" s="260">
        <v>75.133333333333354</v>
      </c>
      <c r="J226" s="260">
        <v>76.166666666666686</v>
      </c>
      <c r="K226" s="259">
        <v>74.099999999999994</v>
      </c>
      <c r="L226" s="259">
        <v>71.849999999999994</v>
      </c>
      <c r="M226" s="259">
        <v>178.90431000000001</v>
      </c>
      <c r="N226" s="1"/>
      <c r="O226" s="1"/>
    </row>
    <row r="227" spans="1:15" ht="12.75" customHeight="1">
      <c r="A227" s="30">
        <v>217</v>
      </c>
      <c r="B227" s="269" t="s">
        <v>385</v>
      </c>
      <c r="C227" s="259">
        <v>903.3</v>
      </c>
      <c r="D227" s="260">
        <v>911.76666666666677</v>
      </c>
      <c r="E227" s="260">
        <v>886.53333333333353</v>
      </c>
      <c r="F227" s="260">
        <v>869.76666666666677</v>
      </c>
      <c r="G227" s="260">
        <v>844.53333333333353</v>
      </c>
      <c r="H227" s="260">
        <v>928.53333333333353</v>
      </c>
      <c r="I227" s="260">
        <v>953.76666666666688</v>
      </c>
      <c r="J227" s="260">
        <v>970.53333333333353</v>
      </c>
      <c r="K227" s="259">
        <v>937</v>
      </c>
      <c r="L227" s="259">
        <v>895</v>
      </c>
      <c r="M227" s="259">
        <v>5.7000000000000002E-2</v>
      </c>
      <c r="N227" s="1"/>
      <c r="O227" s="1"/>
    </row>
    <row r="228" spans="1:15" ht="12.75" customHeight="1">
      <c r="A228" s="30">
        <v>218</v>
      </c>
      <c r="B228" s="269" t="s">
        <v>386</v>
      </c>
      <c r="C228" s="259">
        <v>357.3</v>
      </c>
      <c r="D228" s="260">
        <v>357.13333333333338</v>
      </c>
      <c r="E228" s="260">
        <v>353.26666666666677</v>
      </c>
      <c r="F228" s="260">
        <v>349.23333333333341</v>
      </c>
      <c r="G228" s="260">
        <v>345.36666666666679</v>
      </c>
      <c r="H228" s="260">
        <v>361.16666666666674</v>
      </c>
      <c r="I228" s="260">
        <v>365.03333333333342</v>
      </c>
      <c r="J228" s="260">
        <v>369.06666666666672</v>
      </c>
      <c r="K228" s="259">
        <v>361</v>
      </c>
      <c r="L228" s="259">
        <v>353.1</v>
      </c>
      <c r="M228" s="259">
        <v>4.1516599999999997</v>
      </c>
      <c r="N228" s="1"/>
      <c r="O228" s="1"/>
    </row>
    <row r="229" spans="1:15" ht="12.75" customHeight="1">
      <c r="A229" s="30">
        <v>219</v>
      </c>
      <c r="B229" s="269" t="s">
        <v>387</v>
      </c>
      <c r="C229" s="259">
        <v>1809.95</v>
      </c>
      <c r="D229" s="260">
        <v>1802.9833333333333</v>
      </c>
      <c r="E229" s="260">
        <v>1785.9666666666667</v>
      </c>
      <c r="F229" s="260">
        <v>1761.9833333333333</v>
      </c>
      <c r="G229" s="260">
        <v>1744.9666666666667</v>
      </c>
      <c r="H229" s="260">
        <v>1826.9666666666667</v>
      </c>
      <c r="I229" s="260">
        <v>1843.9833333333336</v>
      </c>
      <c r="J229" s="260">
        <v>1867.9666666666667</v>
      </c>
      <c r="K229" s="259">
        <v>1820</v>
      </c>
      <c r="L229" s="259">
        <v>1779</v>
      </c>
      <c r="M229" s="259">
        <v>0.14471000000000001</v>
      </c>
      <c r="N229" s="1"/>
      <c r="O229" s="1"/>
    </row>
    <row r="230" spans="1:15" ht="12.75" customHeight="1">
      <c r="A230" s="30">
        <v>220</v>
      </c>
      <c r="B230" s="269" t="s">
        <v>388</v>
      </c>
      <c r="C230" s="259">
        <v>214.85</v>
      </c>
      <c r="D230" s="260">
        <v>215.98333333333335</v>
      </c>
      <c r="E230" s="260">
        <v>211.9666666666667</v>
      </c>
      <c r="F230" s="260">
        <v>209.08333333333334</v>
      </c>
      <c r="G230" s="260">
        <v>205.06666666666669</v>
      </c>
      <c r="H230" s="260">
        <v>218.8666666666667</v>
      </c>
      <c r="I230" s="260">
        <v>222.88333333333335</v>
      </c>
      <c r="J230" s="260">
        <v>225.76666666666671</v>
      </c>
      <c r="K230" s="259">
        <v>220</v>
      </c>
      <c r="L230" s="259">
        <v>213.1</v>
      </c>
      <c r="M230" s="259">
        <v>8.4930400000000006</v>
      </c>
      <c r="N230" s="1"/>
      <c r="O230" s="1"/>
    </row>
    <row r="231" spans="1:15" ht="12.75" customHeight="1">
      <c r="A231" s="30">
        <v>221</v>
      </c>
      <c r="B231" s="269" t="s">
        <v>389</v>
      </c>
      <c r="C231" s="259">
        <v>42.65</v>
      </c>
      <c r="D231" s="260">
        <v>43.29999999999999</v>
      </c>
      <c r="E231" s="260">
        <v>41.649999999999977</v>
      </c>
      <c r="F231" s="260">
        <v>40.649999999999984</v>
      </c>
      <c r="G231" s="260">
        <v>38.999999999999972</v>
      </c>
      <c r="H231" s="260">
        <v>44.299999999999983</v>
      </c>
      <c r="I231" s="260">
        <v>45.95</v>
      </c>
      <c r="J231" s="260">
        <v>46.949999999999989</v>
      </c>
      <c r="K231" s="259">
        <v>44.95</v>
      </c>
      <c r="L231" s="259">
        <v>42.3</v>
      </c>
      <c r="M231" s="259">
        <v>30.5749</v>
      </c>
      <c r="N231" s="1"/>
      <c r="O231" s="1"/>
    </row>
    <row r="232" spans="1:15" ht="12.75" customHeight="1">
      <c r="A232" s="30">
        <v>222</v>
      </c>
      <c r="B232" s="269" t="s">
        <v>137</v>
      </c>
      <c r="C232" s="259">
        <v>326.3</v>
      </c>
      <c r="D232" s="260">
        <v>327.28333333333336</v>
      </c>
      <c r="E232" s="260">
        <v>324.11666666666673</v>
      </c>
      <c r="F232" s="260">
        <v>321.93333333333339</v>
      </c>
      <c r="G232" s="260">
        <v>318.76666666666677</v>
      </c>
      <c r="H232" s="260">
        <v>329.4666666666667</v>
      </c>
      <c r="I232" s="260">
        <v>332.63333333333333</v>
      </c>
      <c r="J232" s="260">
        <v>334.81666666666666</v>
      </c>
      <c r="K232" s="259">
        <v>330.45</v>
      </c>
      <c r="L232" s="259">
        <v>325.10000000000002</v>
      </c>
      <c r="M232" s="259">
        <v>106.09956</v>
      </c>
      <c r="N232" s="1"/>
      <c r="O232" s="1"/>
    </row>
    <row r="233" spans="1:15" ht="12.75" customHeight="1">
      <c r="A233" s="30">
        <v>223</v>
      </c>
      <c r="B233" s="269" t="s">
        <v>390</v>
      </c>
      <c r="C233" s="259">
        <v>105.1</v>
      </c>
      <c r="D233" s="260">
        <v>106.26666666666665</v>
      </c>
      <c r="E233" s="260">
        <v>103.48333333333331</v>
      </c>
      <c r="F233" s="260">
        <v>101.86666666666666</v>
      </c>
      <c r="G233" s="260">
        <v>99.083333333333314</v>
      </c>
      <c r="H233" s="260">
        <v>107.8833333333333</v>
      </c>
      <c r="I233" s="260">
        <v>110.66666666666666</v>
      </c>
      <c r="J233" s="260">
        <v>112.28333333333329</v>
      </c>
      <c r="K233" s="259">
        <v>109.05</v>
      </c>
      <c r="L233" s="259">
        <v>104.65</v>
      </c>
      <c r="M233" s="259">
        <v>2.9424100000000002</v>
      </c>
      <c r="N233" s="1"/>
      <c r="O233" s="1"/>
    </row>
    <row r="234" spans="1:15" ht="12.75" customHeight="1">
      <c r="A234" s="30">
        <v>224</v>
      </c>
      <c r="B234" s="269" t="s">
        <v>391</v>
      </c>
      <c r="C234" s="259">
        <v>244.05</v>
      </c>
      <c r="D234" s="260">
        <v>253.03333333333333</v>
      </c>
      <c r="E234" s="260">
        <v>233.16666666666669</v>
      </c>
      <c r="F234" s="260">
        <v>222.28333333333336</v>
      </c>
      <c r="G234" s="260">
        <v>202.41666666666671</v>
      </c>
      <c r="H234" s="260">
        <v>263.91666666666663</v>
      </c>
      <c r="I234" s="260">
        <v>283.7833333333333</v>
      </c>
      <c r="J234" s="260">
        <v>294.66666666666663</v>
      </c>
      <c r="K234" s="259">
        <v>272.89999999999998</v>
      </c>
      <c r="L234" s="259">
        <v>242.15</v>
      </c>
      <c r="M234" s="259">
        <v>223.93040999999999</v>
      </c>
      <c r="N234" s="1"/>
      <c r="O234" s="1"/>
    </row>
    <row r="235" spans="1:15" ht="12.75" customHeight="1">
      <c r="A235" s="30">
        <v>225</v>
      </c>
      <c r="B235" s="269" t="s">
        <v>123</v>
      </c>
      <c r="C235" s="259">
        <v>123.85</v>
      </c>
      <c r="D235" s="260">
        <v>125.13333333333333</v>
      </c>
      <c r="E235" s="260">
        <v>121.91666666666666</v>
      </c>
      <c r="F235" s="260">
        <v>119.98333333333333</v>
      </c>
      <c r="G235" s="260">
        <v>116.76666666666667</v>
      </c>
      <c r="H235" s="260">
        <v>127.06666666666665</v>
      </c>
      <c r="I235" s="260">
        <v>130.2833333333333</v>
      </c>
      <c r="J235" s="260">
        <v>132.21666666666664</v>
      </c>
      <c r="K235" s="259">
        <v>128.35</v>
      </c>
      <c r="L235" s="259">
        <v>123.2</v>
      </c>
      <c r="M235" s="259">
        <v>113.75564</v>
      </c>
      <c r="N235" s="1"/>
      <c r="O235" s="1"/>
    </row>
    <row r="236" spans="1:15" ht="12.75" customHeight="1">
      <c r="A236" s="30">
        <v>226</v>
      </c>
      <c r="B236" s="269" t="s">
        <v>392</v>
      </c>
      <c r="C236" s="259">
        <v>74</v>
      </c>
      <c r="D236" s="260">
        <v>74.899999999999991</v>
      </c>
      <c r="E236" s="260">
        <v>72.59999999999998</v>
      </c>
      <c r="F236" s="260">
        <v>71.199999999999989</v>
      </c>
      <c r="G236" s="260">
        <v>68.899999999999977</v>
      </c>
      <c r="H236" s="260">
        <v>76.299999999999983</v>
      </c>
      <c r="I236" s="260">
        <v>78.599999999999994</v>
      </c>
      <c r="J236" s="260">
        <v>79.999999999999986</v>
      </c>
      <c r="K236" s="259">
        <v>77.2</v>
      </c>
      <c r="L236" s="259">
        <v>73.5</v>
      </c>
      <c r="M236" s="259">
        <v>51.622500000000002</v>
      </c>
      <c r="N236" s="1"/>
      <c r="O236" s="1"/>
    </row>
    <row r="237" spans="1:15" ht="12.75" customHeight="1">
      <c r="A237" s="30">
        <v>227</v>
      </c>
      <c r="B237" s="269" t="s">
        <v>263</v>
      </c>
      <c r="C237" s="259">
        <v>4391.95</v>
      </c>
      <c r="D237" s="260">
        <v>4426.083333333333</v>
      </c>
      <c r="E237" s="260">
        <v>4321.9166666666661</v>
      </c>
      <c r="F237" s="260">
        <v>4251.8833333333332</v>
      </c>
      <c r="G237" s="260">
        <v>4147.7166666666662</v>
      </c>
      <c r="H237" s="260">
        <v>4496.1166666666659</v>
      </c>
      <c r="I237" s="260">
        <v>4600.2833333333319</v>
      </c>
      <c r="J237" s="260">
        <v>4670.3166666666657</v>
      </c>
      <c r="K237" s="259">
        <v>4530.25</v>
      </c>
      <c r="L237" s="259">
        <v>4356.05</v>
      </c>
      <c r="M237" s="259">
        <v>0.78205999999999998</v>
      </c>
      <c r="N237" s="1"/>
      <c r="O237" s="1"/>
    </row>
    <row r="238" spans="1:15" ht="12.75" customHeight="1">
      <c r="A238" s="30">
        <v>228</v>
      </c>
      <c r="B238" s="269" t="s">
        <v>393</v>
      </c>
      <c r="C238" s="259">
        <v>191.85</v>
      </c>
      <c r="D238" s="260">
        <v>193.73333333333335</v>
      </c>
      <c r="E238" s="260">
        <v>188.1166666666667</v>
      </c>
      <c r="F238" s="260">
        <v>184.38333333333335</v>
      </c>
      <c r="G238" s="260">
        <v>178.76666666666671</v>
      </c>
      <c r="H238" s="260">
        <v>197.4666666666667</v>
      </c>
      <c r="I238" s="260">
        <v>203.08333333333337</v>
      </c>
      <c r="J238" s="260">
        <v>206.81666666666669</v>
      </c>
      <c r="K238" s="259">
        <v>199.35</v>
      </c>
      <c r="L238" s="259">
        <v>190</v>
      </c>
      <c r="M238" s="259">
        <v>6.3348800000000001</v>
      </c>
      <c r="N238" s="1"/>
      <c r="O238" s="1"/>
    </row>
    <row r="239" spans="1:15" ht="12.75" customHeight="1">
      <c r="A239" s="30">
        <v>229</v>
      </c>
      <c r="B239" s="269" t="s">
        <v>394</v>
      </c>
      <c r="C239" s="259">
        <v>141</v>
      </c>
      <c r="D239" s="260">
        <v>141.83333333333334</v>
      </c>
      <c r="E239" s="260">
        <v>139.26666666666668</v>
      </c>
      <c r="F239" s="260">
        <v>137.53333333333333</v>
      </c>
      <c r="G239" s="260">
        <v>134.96666666666667</v>
      </c>
      <c r="H239" s="260">
        <v>143.56666666666669</v>
      </c>
      <c r="I239" s="260">
        <v>146.13333333333335</v>
      </c>
      <c r="J239" s="260">
        <v>147.8666666666667</v>
      </c>
      <c r="K239" s="259">
        <v>144.4</v>
      </c>
      <c r="L239" s="259">
        <v>140.1</v>
      </c>
      <c r="M239" s="259">
        <v>39.147329999999997</v>
      </c>
      <c r="N239" s="1"/>
      <c r="O239" s="1"/>
    </row>
    <row r="240" spans="1:15" ht="12.75" customHeight="1">
      <c r="A240" s="30">
        <v>230</v>
      </c>
      <c r="B240" s="269" t="s">
        <v>130</v>
      </c>
      <c r="C240" s="259">
        <v>330.35</v>
      </c>
      <c r="D240" s="260">
        <v>333.16666666666669</v>
      </c>
      <c r="E240" s="260">
        <v>325.88333333333338</v>
      </c>
      <c r="F240" s="260">
        <v>321.41666666666669</v>
      </c>
      <c r="G240" s="260">
        <v>314.13333333333338</v>
      </c>
      <c r="H240" s="260">
        <v>337.63333333333338</v>
      </c>
      <c r="I240" s="260">
        <v>344.91666666666669</v>
      </c>
      <c r="J240" s="260">
        <v>349.38333333333338</v>
      </c>
      <c r="K240" s="259">
        <v>340.45</v>
      </c>
      <c r="L240" s="259">
        <v>328.7</v>
      </c>
      <c r="M240" s="259">
        <v>48.801299999999998</v>
      </c>
      <c r="N240" s="1"/>
      <c r="O240" s="1"/>
    </row>
    <row r="241" spans="1:15" ht="12.75" customHeight="1">
      <c r="A241" s="30">
        <v>231</v>
      </c>
      <c r="B241" s="269" t="s">
        <v>135</v>
      </c>
      <c r="C241" s="259">
        <v>65.95</v>
      </c>
      <c r="D241" s="260">
        <v>66.483333333333334</v>
      </c>
      <c r="E241" s="260">
        <v>65.266666666666666</v>
      </c>
      <c r="F241" s="260">
        <v>64.583333333333329</v>
      </c>
      <c r="G241" s="260">
        <v>63.36666666666666</v>
      </c>
      <c r="H241" s="260">
        <v>67.166666666666671</v>
      </c>
      <c r="I241" s="260">
        <v>68.38333333333334</v>
      </c>
      <c r="J241" s="260">
        <v>69.066666666666677</v>
      </c>
      <c r="K241" s="259">
        <v>67.7</v>
      </c>
      <c r="L241" s="259">
        <v>65.8</v>
      </c>
      <c r="M241" s="259">
        <v>149.05741</v>
      </c>
      <c r="N241" s="1"/>
      <c r="O241" s="1"/>
    </row>
    <row r="242" spans="1:15" ht="12.75" customHeight="1">
      <c r="A242" s="30">
        <v>232</v>
      </c>
      <c r="B242" s="269" t="s">
        <v>395</v>
      </c>
      <c r="C242" s="259">
        <v>17.3</v>
      </c>
      <c r="D242" s="260">
        <v>17.383333333333336</v>
      </c>
      <c r="E242" s="260">
        <v>17.166666666666671</v>
      </c>
      <c r="F242" s="260">
        <v>17.033333333333335</v>
      </c>
      <c r="G242" s="260">
        <v>16.81666666666667</v>
      </c>
      <c r="H242" s="260">
        <v>17.516666666666673</v>
      </c>
      <c r="I242" s="260">
        <v>17.733333333333334</v>
      </c>
      <c r="J242" s="260">
        <v>17.866666666666674</v>
      </c>
      <c r="K242" s="259">
        <v>17.600000000000001</v>
      </c>
      <c r="L242" s="259">
        <v>17.25</v>
      </c>
      <c r="M242" s="259">
        <v>11.1241</v>
      </c>
      <c r="N242" s="1"/>
      <c r="O242" s="1"/>
    </row>
    <row r="243" spans="1:15" ht="12.75" customHeight="1">
      <c r="A243" s="30">
        <v>233</v>
      </c>
      <c r="B243" s="269" t="s">
        <v>136</v>
      </c>
      <c r="C243" s="259">
        <v>725.6</v>
      </c>
      <c r="D243" s="260">
        <v>731.1</v>
      </c>
      <c r="E243" s="260">
        <v>715.6</v>
      </c>
      <c r="F243" s="260">
        <v>705.6</v>
      </c>
      <c r="G243" s="260">
        <v>690.1</v>
      </c>
      <c r="H243" s="260">
        <v>741.1</v>
      </c>
      <c r="I243" s="260">
        <v>756.6</v>
      </c>
      <c r="J243" s="260">
        <v>766.6</v>
      </c>
      <c r="K243" s="259">
        <v>746.6</v>
      </c>
      <c r="L243" s="259">
        <v>721.1</v>
      </c>
      <c r="M243" s="259">
        <v>37.476509999999998</v>
      </c>
      <c r="N243" s="1"/>
      <c r="O243" s="1"/>
    </row>
    <row r="244" spans="1:15" ht="12.75" customHeight="1">
      <c r="A244" s="30">
        <v>234</v>
      </c>
      <c r="B244" s="269" t="s">
        <v>790</v>
      </c>
      <c r="C244" s="259">
        <v>21.35</v>
      </c>
      <c r="D244" s="260">
        <v>21.400000000000002</v>
      </c>
      <c r="E244" s="260">
        <v>21.250000000000004</v>
      </c>
      <c r="F244" s="260">
        <v>21.150000000000002</v>
      </c>
      <c r="G244" s="260">
        <v>21.000000000000004</v>
      </c>
      <c r="H244" s="260">
        <v>21.500000000000004</v>
      </c>
      <c r="I244" s="260">
        <v>21.650000000000002</v>
      </c>
      <c r="J244" s="260">
        <v>21.750000000000004</v>
      </c>
      <c r="K244" s="259">
        <v>21.55</v>
      </c>
      <c r="L244" s="259">
        <v>21.3</v>
      </c>
      <c r="M244" s="259">
        <v>25.07254</v>
      </c>
      <c r="N244" s="1"/>
      <c r="O244" s="1"/>
    </row>
    <row r="245" spans="1:15" ht="12.75" customHeight="1">
      <c r="A245" s="30">
        <v>235</v>
      </c>
      <c r="B245" s="269" t="s">
        <v>797</v>
      </c>
      <c r="C245" s="259">
        <v>1485.75</v>
      </c>
      <c r="D245" s="260">
        <v>1485.1166666666668</v>
      </c>
      <c r="E245" s="260">
        <v>1470.6833333333336</v>
      </c>
      <c r="F245" s="260">
        <v>1455.6166666666668</v>
      </c>
      <c r="G245" s="260">
        <v>1441.1833333333336</v>
      </c>
      <c r="H245" s="260">
        <v>1500.1833333333336</v>
      </c>
      <c r="I245" s="260">
        <v>1514.616666666667</v>
      </c>
      <c r="J245" s="260">
        <v>1529.6833333333336</v>
      </c>
      <c r="K245" s="259">
        <v>1499.55</v>
      </c>
      <c r="L245" s="259">
        <v>1470.05</v>
      </c>
      <c r="M245" s="259">
        <v>9.1219999999999996E-2</v>
      </c>
      <c r="N245" s="1"/>
      <c r="O245" s="1"/>
    </row>
    <row r="246" spans="1:15" ht="12.75" customHeight="1">
      <c r="A246" s="30">
        <v>236</v>
      </c>
      <c r="B246" s="269" t="s">
        <v>396</v>
      </c>
      <c r="C246" s="259">
        <v>131.15</v>
      </c>
      <c r="D246" s="260">
        <v>133.13333333333335</v>
      </c>
      <c r="E246" s="260">
        <v>127.56666666666672</v>
      </c>
      <c r="F246" s="260">
        <v>123.98333333333338</v>
      </c>
      <c r="G246" s="260">
        <v>118.41666666666674</v>
      </c>
      <c r="H246" s="260">
        <v>136.7166666666667</v>
      </c>
      <c r="I246" s="260">
        <v>142.28333333333336</v>
      </c>
      <c r="J246" s="260">
        <v>145.86666666666667</v>
      </c>
      <c r="K246" s="259">
        <v>138.69999999999999</v>
      </c>
      <c r="L246" s="259">
        <v>129.55000000000001</v>
      </c>
      <c r="M246" s="259">
        <v>2.31332</v>
      </c>
      <c r="N246" s="1"/>
      <c r="O246" s="1"/>
    </row>
    <row r="247" spans="1:15" ht="12.75" customHeight="1">
      <c r="A247" s="30">
        <v>237</v>
      </c>
      <c r="B247" s="269" t="s">
        <v>397</v>
      </c>
      <c r="C247" s="259">
        <v>339.9</v>
      </c>
      <c r="D247" s="260">
        <v>340.58333333333331</v>
      </c>
      <c r="E247" s="260">
        <v>336.91666666666663</v>
      </c>
      <c r="F247" s="260">
        <v>333.93333333333334</v>
      </c>
      <c r="G247" s="260">
        <v>330.26666666666665</v>
      </c>
      <c r="H247" s="260">
        <v>343.56666666666661</v>
      </c>
      <c r="I247" s="260">
        <v>347.23333333333323</v>
      </c>
      <c r="J247" s="260">
        <v>350.21666666666658</v>
      </c>
      <c r="K247" s="259">
        <v>344.25</v>
      </c>
      <c r="L247" s="259">
        <v>337.6</v>
      </c>
      <c r="M247" s="259">
        <v>0.52368999999999999</v>
      </c>
      <c r="N247" s="1"/>
      <c r="O247" s="1"/>
    </row>
    <row r="248" spans="1:15" ht="12.75" customHeight="1">
      <c r="A248" s="30">
        <v>238</v>
      </c>
      <c r="B248" s="269" t="s">
        <v>129</v>
      </c>
      <c r="C248" s="259">
        <v>367.35</v>
      </c>
      <c r="D248" s="260">
        <v>370.7166666666667</v>
      </c>
      <c r="E248" s="260">
        <v>362.63333333333338</v>
      </c>
      <c r="F248" s="260">
        <v>357.91666666666669</v>
      </c>
      <c r="G248" s="260">
        <v>349.83333333333337</v>
      </c>
      <c r="H248" s="260">
        <v>375.43333333333339</v>
      </c>
      <c r="I248" s="260">
        <v>383.51666666666665</v>
      </c>
      <c r="J248" s="260">
        <v>388.23333333333341</v>
      </c>
      <c r="K248" s="259">
        <v>378.8</v>
      </c>
      <c r="L248" s="259">
        <v>366</v>
      </c>
      <c r="M248" s="259">
        <v>15.5692</v>
      </c>
      <c r="N248" s="1"/>
      <c r="O248" s="1"/>
    </row>
    <row r="249" spans="1:15" ht="12.75" customHeight="1">
      <c r="A249" s="30">
        <v>239</v>
      </c>
      <c r="B249" s="269" t="s">
        <v>133</v>
      </c>
      <c r="C249" s="259">
        <v>190.4</v>
      </c>
      <c r="D249" s="260">
        <v>192.68333333333331</v>
      </c>
      <c r="E249" s="260">
        <v>187.26666666666662</v>
      </c>
      <c r="F249" s="260">
        <v>184.13333333333333</v>
      </c>
      <c r="G249" s="260">
        <v>178.71666666666664</v>
      </c>
      <c r="H249" s="260">
        <v>195.81666666666661</v>
      </c>
      <c r="I249" s="260">
        <v>201.23333333333329</v>
      </c>
      <c r="J249" s="260">
        <v>204.36666666666659</v>
      </c>
      <c r="K249" s="259">
        <v>198.1</v>
      </c>
      <c r="L249" s="259">
        <v>189.55</v>
      </c>
      <c r="M249" s="259">
        <v>18.271380000000001</v>
      </c>
      <c r="N249" s="1"/>
      <c r="O249" s="1"/>
    </row>
    <row r="250" spans="1:15" ht="12.75" customHeight="1">
      <c r="A250" s="30">
        <v>240</v>
      </c>
      <c r="B250" s="269" t="s">
        <v>132</v>
      </c>
      <c r="C250" s="259">
        <v>1164.5999999999999</v>
      </c>
      <c r="D250" s="260">
        <v>1180.8500000000001</v>
      </c>
      <c r="E250" s="260">
        <v>1145.7500000000002</v>
      </c>
      <c r="F250" s="260">
        <v>1126.9000000000001</v>
      </c>
      <c r="G250" s="260">
        <v>1091.8000000000002</v>
      </c>
      <c r="H250" s="260">
        <v>1199.7000000000003</v>
      </c>
      <c r="I250" s="260">
        <v>1234.8000000000002</v>
      </c>
      <c r="J250" s="260">
        <v>1253.6500000000003</v>
      </c>
      <c r="K250" s="259">
        <v>1215.95</v>
      </c>
      <c r="L250" s="259">
        <v>1162</v>
      </c>
      <c r="M250" s="259">
        <v>216.64338000000001</v>
      </c>
      <c r="N250" s="1"/>
      <c r="O250" s="1"/>
    </row>
    <row r="251" spans="1:15" ht="12.75" customHeight="1">
      <c r="A251" s="30">
        <v>241</v>
      </c>
      <c r="B251" s="269" t="s">
        <v>398</v>
      </c>
      <c r="C251" s="259">
        <v>14.45</v>
      </c>
      <c r="D251" s="260">
        <v>14.566666666666668</v>
      </c>
      <c r="E251" s="260">
        <v>14.083333333333336</v>
      </c>
      <c r="F251" s="260">
        <v>13.716666666666667</v>
      </c>
      <c r="G251" s="260">
        <v>13.233333333333334</v>
      </c>
      <c r="H251" s="260">
        <v>14.933333333333337</v>
      </c>
      <c r="I251" s="260">
        <v>15.416666666666668</v>
      </c>
      <c r="J251" s="260">
        <v>15.783333333333339</v>
      </c>
      <c r="K251" s="259">
        <v>15.05</v>
      </c>
      <c r="L251" s="259">
        <v>14.2</v>
      </c>
      <c r="M251" s="259">
        <v>31.590240000000001</v>
      </c>
      <c r="N251" s="1"/>
      <c r="O251" s="1"/>
    </row>
    <row r="252" spans="1:15" ht="12.75" customHeight="1">
      <c r="A252" s="30">
        <v>242</v>
      </c>
      <c r="B252" s="269" t="s">
        <v>164</v>
      </c>
      <c r="C252" s="259">
        <v>3763.7</v>
      </c>
      <c r="D252" s="260">
        <v>3796.4</v>
      </c>
      <c r="E252" s="260">
        <v>3708.3</v>
      </c>
      <c r="F252" s="260">
        <v>3652.9</v>
      </c>
      <c r="G252" s="260">
        <v>3564.8</v>
      </c>
      <c r="H252" s="260">
        <v>3851.8</v>
      </c>
      <c r="I252" s="260">
        <v>3939.8999999999996</v>
      </c>
      <c r="J252" s="260">
        <v>3995.3</v>
      </c>
      <c r="K252" s="259">
        <v>3884.5</v>
      </c>
      <c r="L252" s="259">
        <v>3741</v>
      </c>
      <c r="M252" s="259">
        <v>3.1047899999999999</v>
      </c>
      <c r="N252" s="1"/>
      <c r="O252" s="1"/>
    </row>
    <row r="253" spans="1:15" ht="12.75" customHeight="1">
      <c r="A253" s="30">
        <v>243</v>
      </c>
      <c r="B253" s="269" t="s">
        <v>134</v>
      </c>
      <c r="C253" s="259">
        <v>1423.8</v>
      </c>
      <c r="D253" s="260">
        <v>1441.1833333333332</v>
      </c>
      <c r="E253" s="260">
        <v>1402.7166666666662</v>
      </c>
      <c r="F253" s="260">
        <v>1381.633333333333</v>
      </c>
      <c r="G253" s="260">
        <v>1343.1666666666661</v>
      </c>
      <c r="H253" s="260">
        <v>1462.2666666666664</v>
      </c>
      <c r="I253" s="260">
        <v>1500.7333333333331</v>
      </c>
      <c r="J253" s="260">
        <v>1521.8166666666666</v>
      </c>
      <c r="K253" s="259">
        <v>1479.65</v>
      </c>
      <c r="L253" s="259">
        <v>1420.1</v>
      </c>
      <c r="M253" s="259">
        <v>128.24773999999999</v>
      </c>
      <c r="N253" s="1"/>
      <c r="O253" s="1"/>
    </row>
    <row r="254" spans="1:15" ht="12.75" customHeight="1">
      <c r="A254" s="30">
        <v>244</v>
      </c>
      <c r="B254" s="269" t="s">
        <v>399</v>
      </c>
      <c r="C254" s="259">
        <v>504.9</v>
      </c>
      <c r="D254" s="260">
        <v>507.91666666666669</v>
      </c>
      <c r="E254" s="260">
        <v>499.98333333333335</v>
      </c>
      <c r="F254" s="260">
        <v>495.06666666666666</v>
      </c>
      <c r="G254" s="260">
        <v>487.13333333333333</v>
      </c>
      <c r="H254" s="260">
        <v>512.83333333333337</v>
      </c>
      <c r="I254" s="260">
        <v>520.76666666666665</v>
      </c>
      <c r="J254" s="260">
        <v>525.68333333333339</v>
      </c>
      <c r="K254" s="259">
        <v>515.85</v>
      </c>
      <c r="L254" s="259">
        <v>503</v>
      </c>
      <c r="M254" s="259">
        <v>1.11642</v>
      </c>
      <c r="N254" s="1"/>
      <c r="O254" s="1"/>
    </row>
    <row r="255" spans="1:15" ht="12.75" customHeight="1">
      <c r="A255" s="30">
        <v>245</v>
      </c>
      <c r="B255" s="269" t="s">
        <v>400</v>
      </c>
      <c r="C255" s="259">
        <v>502.65</v>
      </c>
      <c r="D255" s="260">
        <v>514.2166666666667</v>
      </c>
      <c r="E255" s="260">
        <v>488.43333333333339</v>
      </c>
      <c r="F255" s="260">
        <v>474.2166666666667</v>
      </c>
      <c r="G255" s="260">
        <v>448.43333333333339</v>
      </c>
      <c r="H255" s="260">
        <v>528.43333333333339</v>
      </c>
      <c r="I255" s="260">
        <v>554.2166666666667</v>
      </c>
      <c r="J255" s="260">
        <v>568.43333333333339</v>
      </c>
      <c r="K255" s="259">
        <v>540</v>
      </c>
      <c r="L255" s="259">
        <v>500</v>
      </c>
      <c r="M255" s="259">
        <v>15.041740000000001</v>
      </c>
      <c r="N255" s="1"/>
      <c r="O255" s="1"/>
    </row>
    <row r="256" spans="1:15" ht="12.75" customHeight="1">
      <c r="A256" s="30">
        <v>246</v>
      </c>
      <c r="B256" s="269" t="s">
        <v>131</v>
      </c>
      <c r="C256" s="259">
        <v>1769.95</v>
      </c>
      <c r="D256" s="260">
        <v>1775.4166666666667</v>
      </c>
      <c r="E256" s="260">
        <v>1754.5833333333335</v>
      </c>
      <c r="F256" s="260">
        <v>1739.2166666666667</v>
      </c>
      <c r="G256" s="260">
        <v>1718.3833333333334</v>
      </c>
      <c r="H256" s="260">
        <v>1790.7833333333335</v>
      </c>
      <c r="I256" s="260">
        <v>1811.616666666667</v>
      </c>
      <c r="J256" s="260">
        <v>1826.9833333333336</v>
      </c>
      <c r="K256" s="259">
        <v>1796.25</v>
      </c>
      <c r="L256" s="259">
        <v>1760.05</v>
      </c>
      <c r="M256" s="259">
        <v>6.2947199999999999</v>
      </c>
      <c r="N256" s="1"/>
      <c r="O256" s="1"/>
    </row>
    <row r="257" spans="1:15" ht="12.75" customHeight="1">
      <c r="A257" s="30">
        <v>247</v>
      </c>
      <c r="B257" s="269" t="s">
        <v>264</v>
      </c>
      <c r="C257" s="259">
        <v>897.55</v>
      </c>
      <c r="D257" s="260">
        <v>901.73333333333323</v>
      </c>
      <c r="E257" s="260">
        <v>886.81666666666649</v>
      </c>
      <c r="F257" s="260">
        <v>876.08333333333326</v>
      </c>
      <c r="G257" s="260">
        <v>861.16666666666652</v>
      </c>
      <c r="H257" s="260">
        <v>912.46666666666647</v>
      </c>
      <c r="I257" s="260">
        <v>927.38333333333321</v>
      </c>
      <c r="J257" s="260">
        <v>938.11666666666645</v>
      </c>
      <c r="K257" s="259">
        <v>916.65</v>
      </c>
      <c r="L257" s="259">
        <v>891</v>
      </c>
      <c r="M257" s="259">
        <v>1.5769299999999999</v>
      </c>
      <c r="N257" s="1"/>
      <c r="O257" s="1"/>
    </row>
    <row r="258" spans="1:15" ht="12.75" customHeight="1">
      <c r="A258" s="30">
        <v>248</v>
      </c>
      <c r="B258" s="269" t="s">
        <v>401</v>
      </c>
      <c r="C258" s="259">
        <v>1976.95</v>
      </c>
      <c r="D258" s="260">
        <v>1977.95</v>
      </c>
      <c r="E258" s="260">
        <v>1962</v>
      </c>
      <c r="F258" s="260">
        <v>1947.05</v>
      </c>
      <c r="G258" s="260">
        <v>1931.1</v>
      </c>
      <c r="H258" s="260">
        <v>1992.9</v>
      </c>
      <c r="I258" s="260">
        <v>2008.8500000000004</v>
      </c>
      <c r="J258" s="260">
        <v>2023.8000000000002</v>
      </c>
      <c r="K258" s="259">
        <v>1993.9</v>
      </c>
      <c r="L258" s="259">
        <v>1963</v>
      </c>
      <c r="M258" s="259">
        <v>0.68384999999999996</v>
      </c>
      <c r="N258" s="1"/>
      <c r="O258" s="1"/>
    </row>
    <row r="259" spans="1:15" ht="12.75" customHeight="1">
      <c r="A259" s="30">
        <v>249</v>
      </c>
      <c r="B259" s="269" t="s">
        <v>402</v>
      </c>
      <c r="C259" s="259">
        <v>2490</v>
      </c>
      <c r="D259" s="260">
        <v>2519.0166666666669</v>
      </c>
      <c r="E259" s="260">
        <v>2450.2333333333336</v>
      </c>
      <c r="F259" s="260">
        <v>2410.4666666666667</v>
      </c>
      <c r="G259" s="260">
        <v>2341.6833333333334</v>
      </c>
      <c r="H259" s="260">
        <v>2558.7833333333338</v>
      </c>
      <c r="I259" s="260">
        <v>2627.5666666666675</v>
      </c>
      <c r="J259" s="260">
        <v>2667.3333333333339</v>
      </c>
      <c r="K259" s="259">
        <v>2587.8000000000002</v>
      </c>
      <c r="L259" s="259">
        <v>2479.25</v>
      </c>
      <c r="M259" s="259">
        <v>0.63244</v>
      </c>
      <c r="N259" s="1"/>
      <c r="O259" s="1"/>
    </row>
    <row r="260" spans="1:15" ht="12.75" customHeight="1">
      <c r="A260" s="30">
        <v>250</v>
      </c>
      <c r="B260" s="269" t="s">
        <v>403</v>
      </c>
      <c r="C260" s="259">
        <v>553.65</v>
      </c>
      <c r="D260" s="260">
        <v>561.91666666666663</v>
      </c>
      <c r="E260" s="260">
        <v>542.7833333333333</v>
      </c>
      <c r="F260" s="260">
        <v>531.91666666666663</v>
      </c>
      <c r="G260" s="260">
        <v>512.7833333333333</v>
      </c>
      <c r="H260" s="260">
        <v>572.7833333333333</v>
      </c>
      <c r="I260" s="260">
        <v>591.91666666666674</v>
      </c>
      <c r="J260" s="260">
        <v>602.7833333333333</v>
      </c>
      <c r="K260" s="259">
        <v>581.04999999999995</v>
      </c>
      <c r="L260" s="259">
        <v>551.04999999999995</v>
      </c>
      <c r="M260" s="259">
        <v>1.69407</v>
      </c>
      <c r="N260" s="1"/>
      <c r="O260" s="1"/>
    </row>
    <row r="261" spans="1:15" ht="12.75" customHeight="1">
      <c r="A261" s="30">
        <v>251</v>
      </c>
      <c r="B261" s="269" t="s">
        <v>404</v>
      </c>
      <c r="C261" s="259">
        <v>374.95</v>
      </c>
      <c r="D261" s="260">
        <v>381.58333333333331</v>
      </c>
      <c r="E261" s="260">
        <v>365.46666666666664</v>
      </c>
      <c r="F261" s="260">
        <v>355.98333333333335</v>
      </c>
      <c r="G261" s="260">
        <v>339.86666666666667</v>
      </c>
      <c r="H261" s="260">
        <v>391.06666666666661</v>
      </c>
      <c r="I261" s="260">
        <v>407.18333333333328</v>
      </c>
      <c r="J261" s="260">
        <v>416.66666666666657</v>
      </c>
      <c r="K261" s="259">
        <v>397.7</v>
      </c>
      <c r="L261" s="259">
        <v>372.1</v>
      </c>
      <c r="M261" s="259">
        <v>10.74521</v>
      </c>
      <c r="N261" s="1"/>
      <c r="O261" s="1"/>
    </row>
    <row r="262" spans="1:15" ht="12.75" customHeight="1">
      <c r="A262" s="30">
        <v>252</v>
      </c>
      <c r="B262" s="269" t="s">
        <v>405</v>
      </c>
      <c r="C262" s="259">
        <v>67.7</v>
      </c>
      <c r="D262" s="260">
        <v>68.8</v>
      </c>
      <c r="E262" s="260">
        <v>66.099999999999994</v>
      </c>
      <c r="F262" s="260">
        <v>64.5</v>
      </c>
      <c r="G262" s="260">
        <v>61.8</v>
      </c>
      <c r="H262" s="260">
        <v>70.399999999999991</v>
      </c>
      <c r="I262" s="260">
        <v>73.100000000000009</v>
      </c>
      <c r="J262" s="260">
        <v>74.699999999999989</v>
      </c>
      <c r="K262" s="259">
        <v>71.5</v>
      </c>
      <c r="L262" s="259">
        <v>67.2</v>
      </c>
      <c r="M262" s="259">
        <v>15.248340000000001</v>
      </c>
      <c r="N262" s="1"/>
      <c r="O262" s="1"/>
    </row>
    <row r="263" spans="1:15" ht="12.75" customHeight="1">
      <c r="A263" s="30">
        <v>253</v>
      </c>
      <c r="B263" s="269" t="s">
        <v>265</v>
      </c>
      <c r="C263" s="259">
        <v>326.85000000000002</v>
      </c>
      <c r="D263" s="260">
        <v>333.48333333333335</v>
      </c>
      <c r="E263" s="260">
        <v>315.4666666666667</v>
      </c>
      <c r="F263" s="260">
        <v>304.08333333333337</v>
      </c>
      <c r="G263" s="260">
        <v>286.06666666666672</v>
      </c>
      <c r="H263" s="260">
        <v>344.86666666666667</v>
      </c>
      <c r="I263" s="260">
        <v>362.88333333333333</v>
      </c>
      <c r="J263" s="260">
        <v>374.26666666666665</v>
      </c>
      <c r="K263" s="259">
        <v>351.5</v>
      </c>
      <c r="L263" s="259">
        <v>322.10000000000002</v>
      </c>
      <c r="M263" s="259">
        <v>19.648489999999999</v>
      </c>
      <c r="N263" s="1"/>
      <c r="O263" s="1"/>
    </row>
    <row r="264" spans="1:15" ht="12.75" customHeight="1">
      <c r="A264" s="30">
        <v>254</v>
      </c>
      <c r="B264" s="269" t="s">
        <v>139</v>
      </c>
      <c r="C264" s="259">
        <v>642.75</v>
      </c>
      <c r="D264" s="260">
        <v>650.69999999999993</v>
      </c>
      <c r="E264" s="260">
        <v>632.04999999999984</v>
      </c>
      <c r="F264" s="260">
        <v>621.34999999999991</v>
      </c>
      <c r="G264" s="260">
        <v>602.69999999999982</v>
      </c>
      <c r="H264" s="260">
        <v>661.39999999999986</v>
      </c>
      <c r="I264" s="260">
        <v>680.05</v>
      </c>
      <c r="J264" s="260">
        <v>690.74999999999989</v>
      </c>
      <c r="K264" s="259">
        <v>669.35</v>
      </c>
      <c r="L264" s="259">
        <v>640</v>
      </c>
      <c r="M264" s="259">
        <v>16.440470000000001</v>
      </c>
      <c r="N264" s="1"/>
      <c r="O264" s="1"/>
    </row>
    <row r="265" spans="1:15" ht="12.75" customHeight="1">
      <c r="A265" s="30">
        <v>255</v>
      </c>
      <c r="B265" s="269" t="s">
        <v>406</v>
      </c>
      <c r="C265" s="259">
        <v>108.75</v>
      </c>
      <c r="D265" s="260">
        <v>109.35000000000001</v>
      </c>
      <c r="E265" s="260">
        <v>106.95000000000002</v>
      </c>
      <c r="F265" s="260">
        <v>105.15</v>
      </c>
      <c r="G265" s="260">
        <v>102.75000000000001</v>
      </c>
      <c r="H265" s="260">
        <v>111.15000000000002</v>
      </c>
      <c r="I265" s="260">
        <v>113.55000000000003</v>
      </c>
      <c r="J265" s="260">
        <v>115.35000000000002</v>
      </c>
      <c r="K265" s="259">
        <v>111.75</v>
      </c>
      <c r="L265" s="259">
        <v>107.55</v>
      </c>
      <c r="M265" s="259">
        <v>5.43893</v>
      </c>
      <c r="N265" s="1"/>
      <c r="O265" s="1"/>
    </row>
    <row r="266" spans="1:15" ht="12.75" customHeight="1">
      <c r="A266" s="30">
        <v>256</v>
      </c>
      <c r="B266" s="269" t="s">
        <v>407</v>
      </c>
      <c r="C266" s="259">
        <v>123.8</v>
      </c>
      <c r="D266" s="260">
        <v>125.76666666666665</v>
      </c>
      <c r="E266" s="260">
        <v>121.1333333333333</v>
      </c>
      <c r="F266" s="260">
        <v>118.46666666666664</v>
      </c>
      <c r="G266" s="260">
        <v>113.83333333333329</v>
      </c>
      <c r="H266" s="260">
        <v>128.43333333333331</v>
      </c>
      <c r="I266" s="260">
        <v>133.06666666666663</v>
      </c>
      <c r="J266" s="260">
        <v>135.73333333333332</v>
      </c>
      <c r="K266" s="259">
        <v>130.4</v>
      </c>
      <c r="L266" s="259">
        <v>123.1</v>
      </c>
      <c r="M266" s="259">
        <v>4.7467300000000003</v>
      </c>
      <c r="N266" s="1"/>
      <c r="O266" s="1"/>
    </row>
    <row r="267" spans="1:15" ht="12.75" customHeight="1">
      <c r="A267" s="30">
        <v>257</v>
      </c>
      <c r="B267" s="269" t="s">
        <v>138</v>
      </c>
      <c r="C267" s="259">
        <v>428.55</v>
      </c>
      <c r="D267" s="260">
        <v>434.51666666666671</v>
      </c>
      <c r="E267" s="260">
        <v>420.13333333333344</v>
      </c>
      <c r="F267" s="260">
        <v>411.71666666666675</v>
      </c>
      <c r="G267" s="260">
        <v>397.33333333333348</v>
      </c>
      <c r="H267" s="260">
        <v>442.93333333333339</v>
      </c>
      <c r="I267" s="260">
        <v>457.31666666666672</v>
      </c>
      <c r="J267" s="260">
        <v>465.73333333333335</v>
      </c>
      <c r="K267" s="259">
        <v>448.9</v>
      </c>
      <c r="L267" s="259">
        <v>426.1</v>
      </c>
      <c r="M267" s="259">
        <v>35.906100000000002</v>
      </c>
      <c r="N267" s="1"/>
      <c r="O267" s="1"/>
    </row>
    <row r="268" spans="1:15" ht="12.75" customHeight="1">
      <c r="A268" s="30">
        <v>258</v>
      </c>
      <c r="B268" s="269" t="s">
        <v>140</v>
      </c>
      <c r="C268" s="259">
        <v>600.20000000000005</v>
      </c>
      <c r="D268" s="260">
        <v>605.5</v>
      </c>
      <c r="E268" s="260">
        <v>591.79999999999995</v>
      </c>
      <c r="F268" s="260">
        <v>583.4</v>
      </c>
      <c r="G268" s="260">
        <v>569.69999999999993</v>
      </c>
      <c r="H268" s="260">
        <v>613.9</v>
      </c>
      <c r="I268" s="260">
        <v>627.6</v>
      </c>
      <c r="J268" s="260">
        <v>636</v>
      </c>
      <c r="K268" s="259">
        <v>619.20000000000005</v>
      </c>
      <c r="L268" s="259">
        <v>597.1</v>
      </c>
      <c r="M268" s="259">
        <v>36.512799999999999</v>
      </c>
      <c r="N268" s="1"/>
      <c r="O268" s="1"/>
    </row>
    <row r="269" spans="1:15" ht="12.75" customHeight="1">
      <c r="A269" s="30">
        <v>259</v>
      </c>
      <c r="B269" s="269" t="s">
        <v>798</v>
      </c>
      <c r="C269" s="259">
        <v>561.9</v>
      </c>
      <c r="D269" s="260">
        <v>562.93333333333328</v>
      </c>
      <c r="E269" s="260">
        <v>557.06666666666661</v>
      </c>
      <c r="F269" s="260">
        <v>552.23333333333335</v>
      </c>
      <c r="G269" s="260">
        <v>546.36666666666667</v>
      </c>
      <c r="H269" s="260">
        <v>567.76666666666654</v>
      </c>
      <c r="I269" s="260">
        <v>573.6333333333331</v>
      </c>
      <c r="J269" s="260">
        <v>578.46666666666647</v>
      </c>
      <c r="K269" s="259">
        <v>568.79999999999995</v>
      </c>
      <c r="L269" s="259">
        <v>558.1</v>
      </c>
      <c r="M269" s="259">
        <v>9.3597400000000004</v>
      </c>
      <c r="N269" s="1"/>
      <c r="O269" s="1"/>
    </row>
    <row r="270" spans="1:15" ht="12.75" customHeight="1">
      <c r="A270" s="30">
        <v>260</v>
      </c>
      <c r="B270" s="269" t="s">
        <v>799</v>
      </c>
      <c r="C270" s="259">
        <v>330.25</v>
      </c>
      <c r="D270" s="260">
        <v>334.38333333333333</v>
      </c>
      <c r="E270" s="260">
        <v>324.86666666666667</v>
      </c>
      <c r="F270" s="260">
        <v>319.48333333333335</v>
      </c>
      <c r="G270" s="260">
        <v>309.9666666666667</v>
      </c>
      <c r="H270" s="260">
        <v>339.76666666666665</v>
      </c>
      <c r="I270" s="260">
        <v>349.2833333333333</v>
      </c>
      <c r="J270" s="260">
        <v>354.66666666666663</v>
      </c>
      <c r="K270" s="259">
        <v>343.9</v>
      </c>
      <c r="L270" s="259">
        <v>329</v>
      </c>
      <c r="M270" s="259">
        <v>0.57516</v>
      </c>
      <c r="N270" s="1"/>
      <c r="O270" s="1"/>
    </row>
    <row r="271" spans="1:15" ht="12.75" customHeight="1">
      <c r="A271" s="30">
        <v>261</v>
      </c>
      <c r="B271" s="269" t="s">
        <v>408</v>
      </c>
      <c r="C271" s="259">
        <v>567.1</v>
      </c>
      <c r="D271" s="260">
        <v>568.45000000000005</v>
      </c>
      <c r="E271" s="260">
        <v>559.20000000000005</v>
      </c>
      <c r="F271" s="260">
        <v>551.29999999999995</v>
      </c>
      <c r="G271" s="260">
        <v>542.04999999999995</v>
      </c>
      <c r="H271" s="260">
        <v>576.35000000000014</v>
      </c>
      <c r="I271" s="260">
        <v>585.60000000000014</v>
      </c>
      <c r="J271" s="260">
        <v>593.50000000000023</v>
      </c>
      <c r="K271" s="259">
        <v>577.70000000000005</v>
      </c>
      <c r="L271" s="259">
        <v>560.54999999999995</v>
      </c>
      <c r="M271" s="259">
        <v>1.2106399999999999</v>
      </c>
      <c r="N271" s="1"/>
      <c r="O271" s="1"/>
    </row>
    <row r="272" spans="1:15" ht="12.75" customHeight="1">
      <c r="A272" s="30">
        <v>262</v>
      </c>
      <c r="B272" s="269" t="s">
        <v>409</v>
      </c>
      <c r="C272" s="259">
        <v>200.5</v>
      </c>
      <c r="D272" s="260">
        <v>201.43333333333331</v>
      </c>
      <c r="E272" s="260">
        <v>197.06666666666661</v>
      </c>
      <c r="F272" s="260">
        <v>193.6333333333333</v>
      </c>
      <c r="G272" s="260">
        <v>189.26666666666659</v>
      </c>
      <c r="H272" s="260">
        <v>204.86666666666662</v>
      </c>
      <c r="I272" s="260">
        <v>209.23333333333335</v>
      </c>
      <c r="J272" s="260">
        <v>212.66666666666663</v>
      </c>
      <c r="K272" s="259">
        <v>205.8</v>
      </c>
      <c r="L272" s="259">
        <v>198</v>
      </c>
      <c r="M272" s="259">
        <v>9.4557599999999997</v>
      </c>
      <c r="N272" s="1"/>
      <c r="O272" s="1"/>
    </row>
    <row r="273" spans="1:15" ht="12.75" customHeight="1">
      <c r="A273" s="30">
        <v>263</v>
      </c>
      <c r="B273" s="269" t="s">
        <v>410</v>
      </c>
      <c r="C273" s="259">
        <v>552.54999999999995</v>
      </c>
      <c r="D273" s="260">
        <v>554.43333333333328</v>
      </c>
      <c r="E273" s="260">
        <v>547.06666666666661</v>
      </c>
      <c r="F273" s="260">
        <v>541.58333333333337</v>
      </c>
      <c r="G273" s="260">
        <v>534.2166666666667</v>
      </c>
      <c r="H273" s="260">
        <v>559.91666666666652</v>
      </c>
      <c r="I273" s="260">
        <v>567.28333333333308</v>
      </c>
      <c r="J273" s="260">
        <v>572.76666666666642</v>
      </c>
      <c r="K273" s="259">
        <v>561.79999999999995</v>
      </c>
      <c r="L273" s="259">
        <v>548.95000000000005</v>
      </c>
      <c r="M273" s="259">
        <v>8.5274300000000007</v>
      </c>
      <c r="N273" s="1"/>
      <c r="O273" s="1"/>
    </row>
    <row r="274" spans="1:15" ht="12.75" customHeight="1">
      <c r="A274" s="30">
        <v>264</v>
      </c>
      <c r="B274" s="269" t="s">
        <v>411</v>
      </c>
      <c r="C274" s="259">
        <v>1416.55</v>
      </c>
      <c r="D274" s="260">
        <v>1415.8666666666668</v>
      </c>
      <c r="E274" s="260">
        <v>1406.7333333333336</v>
      </c>
      <c r="F274" s="260">
        <v>1396.9166666666667</v>
      </c>
      <c r="G274" s="260">
        <v>1387.7833333333335</v>
      </c>
      <c r="H274" s="260">
        <v>1425.6833333333336</v>
      </c>
      <c r="I274" s="260">
        <v>1434.8166666666668</v>
      </c>
      <c r="J274" s="260">
        <v>1444.6333333333337</v>
      </c>
      <c r="K274" s="259">
        <v>1425</v>
      </c>
      <c r="L274" s="259">
        <v>1406.05</v>
      </c>
      <c r="M274" s="259">
        <v>0.77941000000000005</v>
      </c>
      <c r="N274" s="1"/>
      <c r="O274" s="1"/>
    </row>
    <row r="275" spans="1:15" ht="12.75" customHeight="1">
      <c r="A275" s="30">
        <v>265</v>
      </c>
      <c r="B275" s="269" t="s">
        <v>412</v>
      </c>
      <c r="C275" s="259">
        <v>226.15</v>
      </c>
      <c r="D275" s="260">
        <v>227.26666666666665</v>
      </c>
      <c r="E275" s="260">
        <v>224.3833333333333</v>
      </c>
      <c r="F275" s="260">
        <v>222.61666666666665</v>
      </c>
      <c r="G275" s="260">
        <v>219.73333333333329</v>
      </c>
      <c r="H275" s="260">
        <v>229.0333333333333</v>
      </c>
      <c r="I275" s="260">
        <v>231.91666666666663</v>
      </c>
      <c r="J275" s="260">
        <v>233.68333333333331</v>
      </c>
      <c r="K275" s="259">
        <v>230.15</v>
      </c>
      <c r="L275" s="259">
        <v>225.5</v>
      </c>
      <c r="M275" s="259">
        <v>0.68267999999999995</v>
      </c>
      <c r="N275" s="1"/>
      <c r="O275" s="1"/>
    </row>
    <row r="276" spans="1:15" ht="12.75" customHeight="1">
      <c r="A276" s="30">
        <v>266</v>
      </c>
      <c r="B276" s="269" t="s">
        <v>413</v>
      </c>
      <c r="C276" s="259">
        <v>645.54999999999995</v>
      </c>
      <c r="D276" s="260">
        <v>649.7166666666667</v>
      </c>
      <c r="E276" s="260">
        <v>638.33333333333337</v>
      </c>
      <c r="F276" s="260">
        <v>631.11666666666667</v>
      </c>
      <c r="G276" s="260">
        <v>619.73333333333335</v>
      </c>
      <c r="H276" s="260">
        <v>656.93333333333339</v>
      </c>
      <c r="I276" s="260">
        <v>668.31666666666661</v>
      </c>
      <c r="J276" s="260">
        <v>675.53333333333342</v>
      </c>
      <c r="K276" s="259">
        <v>661.1</v>
      </c>
      <c r="L276" s="259">
        <v>642.5</v>
      </c>
      <c r="M276" s="259">
        <v>15.04923</v>
      </c>
      <c r="N276" s="1"/>
      <c r="O276" s="1"/>
    </row>
    <row r="277" spans="1:15" ht="12.75" customHeight="1">
      <c r="A277" s="30">
        <v>267</v>
      </c>
      <c r="B277" s="269" t="s">
        <v>414</v>
      </c>
      <c r="C277" s="259">
        <v>389</v>
      </c>
      <c r="D277" s="260">
        <v>384.45</v>
      </c>
      <c r="E277" s="260">
        <v>375.95</v>
      </c>
      <c r="F277" s="260">
        <v>362.9</v>
      </c>
      <c r="G277" s="260">
        <v>354.4</v>
      </c>
      <c r="H277" s="260">
        <v>397.5</v>
      </c>
      <c r="I277" s="260">
        <v>406</v>
      </c>
      <c r="J277" s="260">
        <v>419.05</v>
      </c>
      <c r="K277" s="259">
        <v>392.95</v>
      </c>
      <c r="L277" s="259">
        <v>371.4</v>
      </c>
      <c r="M277" s="259">
        <v>17.657520000000002</v>
      </c>
      <c r="N277" s="1"/>
      <c r="O277" s="1"/>
    </row>
    <row r="278" spans="1:15" ht="12.75" customHeight="1">
      <c r="A278" s="30">
        <v>268</v>
      </c>
      <c r="B278" s="269" t="s">
        <v>415</v>
      </c>
      <c r="C278" s="259">
        <v>1125.2</v>
      </c>
      <c r="D278" s="260">
        <v>1128.1333333333334</v>
      </c>
      <c r="E278" s="260">
        <v>1106.2166666666669</v>
      </c>
      <c r="F278" s="260">
        <v>1087.2333333333336</v>
      </c>
      <c r="G278" s="260">
        <v>1065.3166666666671</v>
      </c>
      <c r="H278" s="260">
        <v>1147.1166666666668</v>
      </c>
      <c r="I278" s="260">
        <v>1169.0333333333333</v>
      </c>
      <c r="J278" s="260">
        <v>1188.0166666666667</v>
      </c>
      <c r="K278" s="259">
        <v>1150.05</v>
      </c>
      <c r="L278" s="259">
        <v>1109.1500000000001</v>
      </c>
      <c r="M278" s="259">
        <v>1.6734599999999999</v>
      </c>
      <c r="N278" s="1"/>
      <c r="O278" s="1"/>
    </row>
    <row r="279" spans="1:15" ht="12.75" customHeight="1">
      <c r="A279" s="30">
        <v>269</v>
      </c>
      <c r="B279" s="269" t="s">
        <v>416</v>
      </c>
      <c r="C279" s="259">
        <v>447.9</v>
      </c>
      <c r="D279" s="260">
        <v>441.9666666666667</v>
      </c>
      <c r="E279" s="260">
        <v>430.53333333333342</v>
      </c>
      <c r="F279" s="260">
        <v>413.16666666666674</v>
      </c>
      <c r="G279" s="260">
        <v>401.73333333333346</v>
      </c>
      <c r="H279" s="260">
        <v>459.33333333333337</v>
      </c>
      <c r="I279" s="260">
        <v>470.76666666666665</v>
      </c>
      <c r="J279" s="260">
        <v>488.13333333333333</v>
      </c>
      <c r="K279" s="259">
        <v>453.4</v>
      </c>
      <c r="L279" s="259">
        <v>424.6</v>
      </c>
      <c r="M279" s="259">
        <v>17.296320000000001</v>
      </c>
      <c r="N279" s="1"/>
      <c r="O279" s="1"/>
    </row>
    <row r="280" spans="1:15" ht="12.75" customHeight="1">
      <c r="A280" s="30">
        <v>270</v>
      </c>
      <c r="B280" s="269" t="s">
        <v>800</v>
      </c>
      <c r="C280" s="259">
        <v>97.6</v>
      </c>
      <c r="D280" s="260">
        <v>99.2</v>
      </c>
      <c r="E280" s="260">
        <v>95.4</v>
      </c>
      <c r="F280" s="260">
        <v>93.2</v>
      </c>
      <c r="G280" s="260">
        <v>89.4</v>
      </c>
      <c r="H280" s="260">
        <v>101.4</v>
      </c>
      <c r="I280" s="260">
        <v>105.19999999999999</v>
      </c>
      <c r="J280" s="260">
        <v>107.4</v>
      </c>
      <c r="K280" s="259">
        <v>103</v>
      </c>
      <c r="L280" s="259">
        <v>97</v>
      </c>
      <c r="M280" s="259">
        <v>46.942399999999999</v>
      </c>
      <c r="N280" s="1"/>
      <c r="O280" s="1"/>
    </row>
    <row r="281" spans="1:15" ht="12.75" customHeight="1">
      <c r="A281" s="30">
        <v>271</v>
      </c>
      <c r="B281" s="269" t="s">
        <v>417</v>
      </c>
      <c r="C281" s="259">
        <v>469.4</v>
      </c>
      <c r="D281" s="260">
        <v>474.09999999999997</v>
      </c>
      <c r="E281" s="260">
        <v>463.29999999999995</v>
      </c>
      <c r="F281" s="260">
        <v>457.2</v>
      </c>
      <c r="G281" s="260">
        <v>446.4</v>
      </c>
      <c r="H281" s="260">
        <v>480.19999999999993</v>
      </c>
      <c r="I281" s="260">
        <v>491</v>
      </c>
      <c r="J281" s="260">
        <v>497.09999999999991</v>
      </c>
      <c r="K281" s="259">
        <v>484.9</v>
      </c>
      <c r="L281" s="259">
        <v>468</v>
      </c>
      <c r="M281" s="259">
        <v>2.44204</v>
      </c>
      <c r="N281" s="1"/>
      <c r="O281" s="1"/>
    </row>
    <row r="282" spans="1:15" ht="12.75" customHeight="1">
      <c r="A282" s="30">
        <v>272</v>
      </c>
      <c r="B282" s="269" t="s">
        <v>418</v>
      </c>
      <c r="C282" s="259">
        <v>82.5</v>
      </c>
      <c r="D282" s="260">
        <v>82.88333333333334</v>
      </c>
      <c r="E282" s="260">
        <v>81.76666666666668</v>
      </c>
      <c r="F282" s="260">
        <v>81.033333333333346</v>
      </c>
      <c r="G282" s="260">
        <v>79.916666666666686</v>
      </c>
      <c r="H282" s="260">
        <v>83.616666666666674</v>
      </c>
      <c r="I282" s="260">
        <v>84.73333333333332</v>
      </c>
      <c r="J282" s="260">
        <v>85.466666666666669</v>
      </c>
      <c r="K282" s="259">
        <v>84</v>
      </c>
      <c r="L282" s="259">
        <v>82.15</v>
      </c>
      <c r="M282" s="259">
        <v>31.256830000000001</v>
      </c>
      <c r="N282" s="1"/>
      <c r="O282" s="1"/>
    </row>
    <row r="283" spans="1:15" ht="12.75" customHeight="1">
      <c r="A283" s="30">
        <v>273</v>
      </c>
      <c r="B283" s="269" t="s">
        <v>419</v>
      </c>
      <c r="C283" s="259">
        <v>418.5</v>
      </c>
      <c r="D283" s="260">
        <v>419.66666666666669</v>
      </c>
      <c r="E283" s="260">
        <v>410.33333333333337</v>
      </c>
      <c r="F283" s="260">
        <v>402.16666666666669</v>
      </c>
      <c r="G283" s="260">
        <v>392.83333333333337</v>
      </c>
      <c r="H283" s="260">
        <v>427.83333333333337</v>
      </c>
      <c r="I283" s="260">
        <v>437.16666666666674</v>
      </c>
      <c r="J283" s="260">
        <v>445.33333333333337</v>
      </c>
      <c r="K283" s="259">
        <v>429</v>
      </c>
      <c r="L283" s="259">
        <v>411.5</v>
      </c>
      <c r="M283" s="259">
        <v>4.7731500000000002</v>
      </c>
      <c r="N283" s="1"/>
      <c r="O283" s="1"/>
    </row>
    <row r="284" spans="1:15" ht="12.75" customHeight="1">
      <c r="A284" s="30">
        <v>274</v>
      </c>
      <c r="B284" s="269" t="s">
        <v>141</v>
      </c>
      <c r="C284" s="259">
        <v>1787.9</v>
      </c>
      <c r="D284" s="260">
        <v>1793.6833333333334</v>
      </c>
      <c r="E284" s="260">
        <v>1777.5166666666669</v>
      </c>
      <c r="F284" s="260">
        <v>1767.1333333333334</v>
      </c>
      <c r="G284" s="260">
        <v>1750.9666666666669</v>
      </c>
      <c r="H284" s="260">
        <v>1804.0666666666668</v>
      </c>
      <c r="I284" s="260">
        <v>1820.2333333333333</v>
      </c>
      <c r="J284" s="260">
        <v>1830.6166666666668</v>
      </c>
      <c r="K284" s="259">
        <v>1809.85</v>
      </c>
      <c r="L284" s="259">
        <v>1783.3</v>
      </c>
      <c r="M284" s="259">
        <v>14.967180000000001</v>
      </c>
      <c r="N284" s="1"/>
      <c r="O284" s="1"/>
    </row>
    <row r="285" spans="1:15" ht="12.75" customHeight="1">
      <c r="A285" s="30">
        <v>275</v>
      </c>
      <c r="B285" s="269" t="s">
        <v>782</v>
      </c>
      <c r="C285" s="259">
        <v>1465.75</v>
      </c>
      <c r="D285" s="260">
        <v>1467.9166666666667</v>
      </c>
      <c r="E285" s="260">
        <v>1438.8333333333335</v>
      </c>
      <c r="F285" s="260">
        <v>1411.9166666666667</v>
      </c>
      <c r="G285" s="260">
        <v>1382.8333333333335</v>
      </c>
      <c r="H285" s="260">
        <v>1494.8333333333335</v>
      </c>
      <c r="I285" s="260">
        <v>1523.916666666667</v>
      </c>
      <c r="J285" s="260">
        <v>1550.8333333333335</v>
      </c>
      <c r="K285" s="259">
        <v>1497</v>
      </c>
      <c r="L285" s="259">
        <v>1441</v>
      </c>
      <c r="M285" s="259">
        <v>1.0338000000000001</v>
      </c>
      <c r="N285" s="1"/>
      <c r="O285" s="1"/>
    </row>
    <row r="286" spans="1:15" ht="12.75" customHeight="1">
      <c r="A286" s="30">
        <v>276</v>
      </c>
      <c r="B286" s="269" t="s">
        <v>142</v>
      </c>
      <c r="C286" s="259">
        <v>75</v>
      </c>
      <c r="D286" s="260">
        <v>75.55</v>
      </c>
      <c r="E286" s="260">
        <v>74</v>
      </c>
      <c r="F286" s="260">
        <v>73</v>
      </c>
      <c r="G286" s="260">
        <v>71.45</v>
      </c>
      <c r="H286" s="260">
        <v>76.55</v>
      </c>
      <c r="I286" s="260">
        <v>78.09999999999998</v>
      </c>
      <c r="J286" s="260">
        <v>79.099999999999994</v>
      </c>
      <c r="K286" s="259">
        <v>77.099999999999994</v>
      </c>
      <c r="L286" s="259">
        <v>74.55</v>
      </c>
      <c r="M286" s="259">
        <v>35.055970000000002</v>
      </c>
      <c r="N286" s="1"/>
      <c r="O286" s="1"/>
    </row>
    <row r="287" spans="1:15" ht="12.75" customHeight="1">
      <c r="A287" s="30">
        <v>277</v>
      </c>
      <c r="B287" s="269" t="s">
        <v>147</v>
      </c>
      <c r="C287" s="259">
        <v>3555.65</v>
      </c>
      <c r="D287" s="260">
        <v>3583.1</v>
      </c>
      <c r="E287" s="260">
        <v>3504.5499999999997</v>
      </c>
      <c r="F287" s="260">
        <v>3453.45</v>
      </c>
      <c r="G287" s="260">
        <v>3374.8999999999996</v>
      </c>
      <c r="H287" s="260">
        <v>3634.2</v>
      </c>
      <c r="I287" s="260">
        <v>3712.75</v>
      </c>
      <c r="J287" s="260">
        <v>3763.85</v>
      </c>
      <c r="K287" s="259">
        <v>3661.65</v>
      </c>
      <c r="L287" s="259">
        <v>3532</v>
      </c>
      <c r="M287" s="259">
        <v>2.3573599999999999</v>
      </c>
      <c r="N287" s="1"/>
      <c r="O287" s="1"/>
    </row>
    <row r="288" spans="1:15" ht="12.75" customHeight="1">
      <c r="A288" s="30">
        <v>278</v>
      </c>
      <c r="B288" s="269" t="s">
        <v>144</v>
      </c>
      <c r="C288" s="259">
        <v>404.6</v>
      </c>
      <c r="D288" s="260">
        <v>408.63333333333338</v>
      </c>
      <c r="E288" s="260">
        <v>399.51666666666677</v>
      </c>
      <c r="F288" s="260">
        <v>394.43333333333339</v>
      </c>
      <c r="G288" s="260">
        <v>385.31666666666678</v>
      </c>
      <c r="H288" s="260">
        <v>413.71666666666675</v>
      </c>
      <c r="I288" s="260">
        <v>422.83333333333343</v>
      </c>
      <c r="J288" s="260">
        <v>427.91666666666674</v>
      </c>
      <c r="K288" s="259">
        <v>417.75</v>
      </c>
      <c r="L288" s="259">
        <v>403.55</v>
      </c>
      <c r="M288" s="259">
        <v>10.087009999999999</v>
      </c>
      <c r="N288" s="1"/>
      <c r="O288" s="1"/>
    </row>
    <row r="289" spans="1:15" ht="12.75" customHeight="1">
      <c r="A289" s="30">
        <v>279</v>
      </c>
      <c r="B289" s="269" t="s">
        <v>420</v>
      </c>
      <c r="C289" s="259">
        <v>12317.15</v>
      </c>
      <c r="D289" s="260">
        <v>12335.483333333332</v>
      </c>
      <c r="E289" s="260">
        <v>12231.666666666664</v>
      </c>
      <c r="F289" s="260">
        <v>12146.183333333332</v>
      </c>
      <c r="G289" s="260">
        <v>12042.366666666665</v>
      </c>
      <c r="H289" s="260">
        <v>12420.966666666664</v>
      </c>
      <c r="I289" s="260">
        <v>12524.783333333333</v>
      </c>
      <c r="J289" s="260">
        <v>12610.266666666663</v>
      </c>
      <c r="K289" s="259">
        <v>12439.3</v>
      </c>
      <c r="L289" s="259">
        <v>12250</v>
      </c>
      <c r="M289" s="259">
        <v>1.5900000000000001E-2</v>
      </c>
      <c r="N289" s="1"/>
      <c r="O289" s="1"/>
    </row>
    <row r="290" spans="1:15" ht="12.75" customHeight="1">
      <c r="A290" s="30">
        <v>280</v>
      </c>
      <c r="B290" s="269" t="s">
        <v>146</v>
      </c>
      <c r="C290" s="259">
        <v>4604.7</v>
      </c>
      <c r="D290" s="260">
        <v>4647.6499999999996</v>
      </c>
      <c r="E290" s="260">
        <v>4538.3999999999996</v>
      </c>
      <c r="F290" s="260">
        <v>4472.1000000000004</v>
      </c>
      <c r="G290" s="260">
        <v>4362.8500000000004</v>
      </c>
      <c r="H290" s="260">
        <v>4713.9499999999989</v>
      </c>
      <c r="I290" s="260">
        <v>4823.1999999999989</v>
      </c>
      <c r="J290" s="260">
        <v>4889.4999999999982</v>
      </c>
      <c r="K290" s="259">
        <v>4756.8999999999996</v>
      </c>
      <c r="L290" s="259">
        <v>4581.3500000000004</v>
      </c>
      <c r="M290" s="259">
        <v>3.3232599999999999</v>
      </c>
      <c r="N290" s="1"/>
      <c r="O290" s="1"/>
    </row>
    <row r="291" spans="1:15" ht="12.75" customHeight="1">
      <c r="A291" s="30">
        <v>281</v>
      </c>
      <c r="B291" s="269" t="s">
        <v>145</v>
      </c>
      <c r="C291" s="259">
        <v>1878.95</v>
      </c>
      <c r="D291" s="260">
        <v>1891.3333333333333</v>
      </c>
      <c r="E291" s="260">
        <v>1858.8666666666666</v>
      </c>
      <c r="F291" s="260">
        <v>1838.7833333333333</v>
      </c>
      <c r="G291" s="260">
        <v>1806.3166666666666</v>
      </c>
      <c r="H291" s="260">
        <v>1911.4166666666665</v>
      </c>
      <c r="I291" s="260">
        <v>1943.8833333333332</v>
      </c>
      <c r="J291" s="260">
        <v>1963.9666666666665</v>
      </c>
      <c r="K291" s="259">
        <v>1923.8</v>
      </c>
      <c r="L291" s="259">
        <v>1871.25</v>
      </c>
      <c r="M291" s="259">
        <v>10.47963</v>
      </c>
      <c r="N291" s="1"/>
      <c r="O291" s="1"/>
    </row>
    <row r="292" spans="1:15" ht="12.75" customHeight="1">
      <c r="A292" s="30">
        <v>282</v>
      </c>
      <c r="B292" s="269" t="s">
        <v>845</v>
      </c>
      <c r="C292" s="259">
        <v>355.8</v>
      </c>
      <c r="D292" s="260">
        <v>360.66666666666669</v>
      </c>
      <c r="E292" s="260">
        <v>348.33333333333337</v>
      </c>
      <c r="F292" s="260">
        <v>340.86666666666667</v>
      </c>
      <c r="G292" s="260">
        <v>328.53333333333336</v>
      </c>
      <c r="H292" s="260">
        <v>368.13333333333338</v>
      </c>
      <c r="I292" s="260">
        <v>380.46666666666675</v>
      </c>
      <c r="J292" s="260">
        <v>387.93333333333339</v>
      </c>
      <c r="K292" s="259">
        <v>373</v>
      </c>
      <c r="L292" s="259">
        <v>353.2</v>
      </c>
      <c r="M292" s="259">
        <v>2.1404800000000002</v>
      </c>
      <c r="N292" s="1"/>
      <c r="O292" s="1"/>
    </row>
    <row r="293" spans="1:15" ht="12.75" customHeight="1">
      <c r="A293" s="30">
        <v>283</v>
      </c>
      <c r="B293" s="269" t="s">
        <v>266</v>
      </c>
      <c r="C293" s="259">
        <v>512.15</v>
      </c>
      <c r="D293" s="260">
        <v>516.4666666666667</v>
      </c>
      <c r="E293" s="260">
        <v>506.18333333333339</v>
      </c>
      <c r="F293" s="260">
        <v>500.2166666666667</v>
      </c>
      <c r="G293" s="260">
        <v>489.93333333333339</v>
      </c>
      <c r="H293" s="260">
        <v>522.43333333333339</v>
      </c>
      <c r="I293" s="260">
        <v>532.7166666666667</v>
      </c>
      <c r="J293" s="260">
        <v>538.68333333333339</v>
      </c>
      <c r="K293" s="259">
        <v>526.75</v>
      </c>
      <c r="L293" s="259">
        <v>510.5</v>
      </c>
      <c r="M293" s="259">
        <v>9.8255099999999995</v>
      </c>
      <c r="N293" s="1"/>
      <c r="O293" s="1"/>
    </row>
    <row r="294" spans="1:15" ht="12.75" customHeight="1">
      <c r="A294" s="30">
        <v>284</v>
      </c>
      <c r="B294" s="269" t="s">
        <v>802</v>
      </c>
      <c r="C294" s="259">
        <v>331.25</v>
      </c>
      <c r="D294" s="260">
        <v>333.98333333333335</v>
      </c>
      <c r="E294" s="260">
        <v>327.26666666666671</v>
      </c>
      <c r="F294" s="260">
        <v>323.28333333333336</v>
      </c>
      <c r="G294" s="260">
        <v>316.56666666666672</v>
      </c>
      <c r="H294" s="260">
        <v>337.9666666666667</v>
      </c>
      <c r="I294" s="260">
        <v>344.68333333333339</v>
      </c>
      <c r="J294" s="260">
        <v>348.66666666666669</v>
      </c>
      <c r="K294" s="259">
        <v>340.7</v>
      </c>
      <c r="L294" s="259">
        <v>330</v>
      </c>
      <c r="M294" s="259">
        <v>3.4663200000000001</v>
      </c>
      <c r="N294" s="1"/>
      <c r="O294" s="1"/>
    </row>
    <row r="295" spans="1:15" ht="12.75" customHeight="1">
      <c r="A295" s="30">
        <v>285</v>
      </c>
      <c r="B295" s="269" t="s">
        <v>421</v>
      </c>
      <c r="C295" s="259">
        <v>3152.05</v>
      </c>
      <c r="D295" s="260">
        <v>3175.4666666666667</v>
      </c>
      <c r="E295" s="260">
        <v>3124.5833333333335</v>
      </c>
      <c r="F295" s="260">
        <v>3097.1166666666668</v>
      </c>
      <c r="G295" s="260">
        <v>3046.2333333333336</v>
      </c>
      <c r="H295" s="260">
        <v>3202.9333333333334</v>
      </c>
      <c r="I295" s="260">
        <v>3253.8166666666666</v>
      </c>
      <c r="J295" s="260">
        <v>3281.2833333333333</v>
      </c>
      <c r="K295" s="259">
        <v>3226.35</v>
      </c>
      <c r="L295" s="259">
        <v>3148</v>
      </c>
      <c r="M295" s="259">
        <v>0.18168999999999999</v>
      </c>
      <c r="N295" s="1"/>
      <c r="O295" s="1"/>
    </row>
    <row r="296" spans="1:15" ht="12.75" customHeight="1">
      <c r="A296" s="30">
        <v>286</v>
      </c>
      <c r="B296" s="269" t="s">
        <v>148</v>
      </c>
      <c r="C296" s="259">
        <v>680.95</v>
      </c>
      <c r="D296" s="260">
        <v>690.18333333333339</v>
      </c>
      <c r="E296" s="260">
        <v>670.36666666666679</v>
      </c>
      <c r="F296" s="260">
        <v>659.78333333333342</v>
      </c>
      <c r="G296" s="260">
        <v>639.96666666666681</v>
      </c>
      <c r="H296" s="260">
        <v>700.76666666666677</v>
      </c>
      <c r="I296" s="260">
        <v>720.58333333333337</v>
      </c>
      <c r="J296" s="260">
        <v>731.16666666666674</v>
      </c>
      <c r="K296" s="259">
        <v>710</v>
      </c>
      <c r="L296" s="259">
        <v>679.6</v>
      </c>
      <c r="M296" s="259">
        <v>16.874379999999999</v>
      </c>
      <c r="N296" s="1"/>
      <c r="O296" s="1"/>
    </row>
    <row r="297" spans="1:15" ht="12.75" customHeight="1">
      <c r="A297" s="30">
        <v>287</v>
      </c>
      <c r="B297" s="269" t="s">
        <v>422</v>
      </c>
      <c r="C297" s="259">
        <v>1722.75</v>
      </c>
      <c r="D297" s="260">
        <v>1737.0833333333333</v>
      </c>
      <c r="E297" s="260">
        <v>1701.7666666666664</v>
      </c>
      <c r="F297" s="260">
        <v>1680.7833333333331</v>
      </c>
      <c r="G297" s="260">
        <v>1645.4666666666662</v>
      </c>
      <c r="H297" s="260">
        <v>1758.0666666666666</v>
      </c>
      <c r="I297" s="260">
        <v>1793.3833333333337</v>
      </c>
      <c r="J297" s="260">
        <v>1814.3666666666668</v>
      </c>
      <c r="K297" s="259">
        <v>1772.4</v>
      </c>
      <c r="L297" s="259">
        <v>1716.1</v>
      </c>
      <c r="M297" s="259">
        <v>0.26506999999999997</v>
      </c>
      <c r="N297" s="1"/>
      <c r="O297" s="1"/>
    </row>
    <row r="298" spans="1:15" ht="12.75" customHeight="1">
      <c r="A298" s="30">
        <v>288</v>
      </c>
      <c r="B298" s="269" t="s">
        <v>423</v>
      </c>
      <c r="C298" s="259">
        <v>34.85</v>
      </c>
      <c r="D298" s="260">
        <v>35.133333333333333</v>
      </c>
      <c r="E298" s="260">
        <v>34.216666666666669</v>
      </c>
      <c r="F298" s="260">
        <v>33.583333333333336</v>
      </c>
      <c r="G298" s="260">
        <v>32.666666666666671</v>
      </c>
      <c r="H298" s="260">
        <v>35.766666666666666</v>
      </c>
      <c r="I298" s="260">
        <v>36.683333333333337</v>
      </c>
      <c r="J298" s="260">
        <v>37.316666666666663</v>
      </c>
      <c r="K298" s="259">
        <v>36.049999999999997</v>
      </c>
      <c r="L298" s="259">
        <v>34.5</v>
      </c>
      <c r="M298" s="259">
        <v>9.4663000000000004</v>
      </c>
      <c r="N298" s="1"/>
      <c r="O298" s="1"/>
    </row>
    <row r="299" spans="1:15" ht="12.75" customHeight="1">
      <c r="A299" s="30">
        <v>289</v>
      </c>
      <c r="B299" s="269" t="s">
        <v>424</v>
      </c>
      <c r="C299" s="259">
        <v>152</v>
      </c>
      <c r="D299" s="260">
        <v>153.31666666666669</v>
      </c>
      <c r="E299" s="260">
        <v>150.08333333333337</v>
      </c>
      <c r="F299" s="260">
        <v>148.16666666666669</v>
      </c>
      <c r="G299" s="260">
        <v>144.93333333333337</v>
      </c>
      <c r="H299" s="260">
        <v>155.23333333333338</v>
      </c>
      <c r="I299" s="260">
        <v>158.46666666666667</v>
      </c>
      <c r="J299" s="260">
        <v>160.38333333333338</v>
      </c>
      <c r="K299" s="259">
        <v>156.55000000000001</v>
      </c>
      <c r="L299" s="259">
        <v>151.4</v>
      </c>
      <c r="M299" s="259">
        <v>0.77531000000000005</v>
      </c>
      <c r="N299" s="1"/>
      <c r="O299" s="1"/>
    </row>
    <row r="300" spans="1:15" ht="12.75" customHeight="1">
      <c r="A300" s="30">
        <v>290</v>
      </c>
      <c r="B300" s="269" t="s">
        <v>160</v>
      </c>
      <c r="C300" s="259">
        <v>81081.05</v>
      </c>
      <c r="D300" s="260">
        <v>81633.083333333328</v>
      </c>
      <c r="E300" s="260">
        <v>80183.21666666666</v>
      </c>
      <c r="F300" s="260">
        <v>79285.383333333331</v>
      </c>
      <c r="G300" s="260">
        <v>77835.516666666663</v>
      </c>
      <c r="H300" s="260">
        <v>82530.916666666657</v>
      </c>
      <c r="I300" s="260">
        <v>83980.783333333326</v>
      </c>
      <c r="J300" s="260">
        <v>84878.616666666654</v>
      </c>
      <c r="K300" s="259">
        <v>83082.95</v>
      </c>
      <c r="L300" s="259">
        <v>80735.25</v>
      </c>
      <c r="M300" s="259">
        <v>0.10868999999999999</v>
      </c>
      <c r="N300" s="1"/>
      <c r="O300" s="1"/>
    </row>
    <row r="301" spans="1:15" ht="12.75" customHeight="1">
      <c r="A301" s="30">
        <v>291</v>
      </c>
      <c r="B301" s="269" t="s">
        <v>846</v>
      </c>
      <c r="C301" s="259">
        <v>1610.8</v>
      </c>
      <c r="D301" s="260">
        <v>1616.9333333333334</v>
      </c>
      <c r="E301" s="260">
        <v>1583.8666666666668</v>
      </c>
      <c r="F301" s="260">
        <v>1556.9333333333334</v>
      </c>
      <c r="G301" s="260">
        <v>1523.8666666666668</v>
      </c>
      <c r="H301" s="260">
        <v>1643.8666666666668</v>
      </c>
      <c r="I301" s="260">
        <v>1676.9333333333334</v>
      </c>
      <c r="J301" s="260">
        <v>1703.8666666666668</v>
      </c>
      <c r="K301" s="259">
        <v>1650</v>
      </c>
      <c r="L301" s="259">
        <v>1590</v>
      </c>
      <c r="M301" s="259">
        <v>0.57550999999999997</v>
      </c>
      <c r="N301" s="1"/>
      <c r="O301" s="1"/>
    </row>
    <row r="302" spans="1:15" ht="12.75" customHeight="1">
      <c r="A302" s="30">
        <v>292</v>
      </c>
      <c r="B302" s="269" t="s">
        <v>801</v>
      </c>
      <c r="C302" s="259">
        <v>980</v>
      </c>
      <c r="D302" s="260">
        <v>996.63333333333333</v>
      </c>
      <c r="E302" s="260">
        <v>954.56666666666661</v>
      </c>
      <c r="F302" s="260">
        <v>929.13333333333333</v>
      </c>
      <c r="G302" s="260">
        <v>887.06666666666661</v>
      </c>
      <c r="H302" s="260">
        <v>1022.0666666666666</v>
      </c>
      <c r="I302" s="260">
        <v>1064.1333333333334</v>
      </c>
      <c r="J302" s="260">
        <v>1089.5666666666666</v>
      </c>
      <c r="K302" s="259">
        <v>1038.7</v>
      </c>
      <c r="L302" s="259">
        <v>971.2</v>
      </c>
      <c r="M302" s="259">
        <v>2.6297100000000002</v>
      </c>
      <c r="N302" s="1"/>
      <c r="O302" s="1"/>
    </row>
    <row r="303" spans="1:15" ht="12.75" customHeight="1">
      <c r="A303" s="30">
        <v>293</v>
      </c>
      <c r="B303" s="269" t="s">
        <v>157</v>
      </c>
      <c r="C303" s="259">
        <v>781.8</v>
      </c>
      <c r="D303" s="260">
        <v>790.76666666666677</v>
      </c>
      <c r="E303" s="260">
        <v>770.68333333333351</v>
      </c>
      <c r="F303" s="260">
        <v>759.56666666666672</v>
      </c>
      <c r="G303" s="260">
        <v>739.48333333333346</v>
      </c>
      <c r="H303" s="260">
        <v>801.88333333333355</v>
      </c>
      <c r="I303" s="260">
        <v>821.96666666666681</v>
      </c>
      <c r="J303" s="260">
        <v>833.0833333333336</v>
      </c>
      <c r="K303" s="259">
        <v>810.85</v>
      </c>
      <c r="L303" s="259">
        <v>779.65</v>
      </c>
      <c r="M303" s="259">
        <v>4.5093199999999998</v>
      </c>
      <c r="N303" s="1"/>
      <c r="O303" s="1"/>
    </row>
    <row r="304" spans="1:15" ht="12.75" customHeight="1">
      <c r="A304" s="30">
        <v>294</v>
      </c>
      <c r="B304" s="269" t="s">
        <v>150</v>
      </c>
      <c r="C304" s="259">
        <v>199.65</v>
      </c>
      <c r="D304" s="260">
        <v>201.35000000000002</v>
      </c>
      <c r="E304" s="260">
        <v>196.90000000000003</v>
      </c>
      <c r="F304" s="260">
        <v>194.15</v>
      </c>
      <c r="G304" s="260">
        <v>189.70000000000002</v>
      </c>
      <c r="H304" s="260">
        <v>204.10000000000005</v>
      </c>
      <c r="I304" s="260">
        <v>208.55000000000004</v>
      </c>
      <c r="J304" s="260">
        <v>211.30000000000007</v>
      </c>
      <c r="K304" s="259">
        <v>205.8</v>
      </c>
      <c r="L304" s="259">
        <v>198.6</v>
      </c>
      <c r="M304" s="259">
        <v>29.72504</v>
      </c>
      <c r="N304" s="1"/>
      <c r="O304" s="1"/>
    </row>
    <row r="305" spans="1:15" ht="12.75" customHeight="1">
      <c r="A305" s="30">
        <v>295</v>
      </c>
      <c r="B305" s="269" t="s">
        <v>149</v>
      </c>
      <c r="C305" s="259">
        <v>1229.55</v>
      </c>
      <c r="D305" s="260">
        <v>1234.7666666666667</v>
      </c>
      <c r="E305" s="260">
        <v>1220.2833333333333</v>
      </c>
      <c r="F305" s="260">
        <v>1211.0166666666667</v>
      </c>
      <c r="G305" s="260">
        <v>1196.5333333333333</v>
      </c>
      <c r="H305" s="260">
        <v>1244.0333333333333</v>
      </c>
      <c r="I305" s="260">
        <v>1258.5166666666664</v>
      </c>
      <c r="J305" s="260">
        <v>1267.7833333333333</v>
      </c>
      <c r="K305" s="259">
        <v>1249.25</v>
      </c>
      <c r="L305" s="259">
        <v>1225.5</v>
      </c>
      <c r="M305" s="259">
        <v>15.69478</v>
      </c>
      <c r="N305" s="1"/>
      <c r="O305" s="1"/>
    </row>
    <row r="306" spans="1:15" ht="12.75" customHeight="1">
      <c r="A306" s="30">
        <v>296</v>
      </c>
      <c r="B306" s="269" t="s">
        <v>425</v>
      </c>
      <c r="C306" s="259">
        <v>306.45</v>
      </c>
      <c r="D306" s="260">
        <v>310.75</v>
      </c>
      <c r="E306" s="260">
        <v>299.05</v>
      </c>
      <c r="F306" s="260">
        <v>291.65000000000003</v>
      </c>
      <c r="G306" s="260">
        <v>279.95000000000005</v>
      </c>
      <c r="H306" s="260">
        <v>318.14999999999998</v>
      </c>
      <c r="I306" s="260">
        <v>329.85</v>
      </c>
      <c r="J306" s="260">
        <v>337.24999999999994</v>
      </c>
      <c r="K306" s="259">
        <v>322.45</v>
      </c>
      <c r="L306" s="259">
        <v>303.35000000000002</v>
      </c>
      <c r="M306" s="259">
        <v>14.15968</v>
      </c>
      <c r="N306" s="1"/>
      <c r="O306" s="1"/>
    </row>
    <row r="307" spans="1:15" ht="12.75" customHeight="1">
      <c r="A307" s="30">
        <v>297</v>
      </c>
      <c r="B307" s="269" t="s">
        <v>426</v>
      </c>
      <c r="C307" s="259">
        <v>273.2</v>
      </c>
      <c r="D307" s="260">
        <v>276.83333333333331</v>
      </c>
      <c r="E307" s="260">
        <v>268.01666666666665</v>
      </c>
      <c r="F307" s="260">
        <v>262.83333333333331</v>
      </c>
      <c r="G307" s="260">
        <v>254.01666666666665</v>
      </c>
      <c r="H307" s="260">
        <v>282.01666666666665</v>
      </c>
      <c r="I307" s="260">
        <v>290.83333333333337</v>
      </c>
      <c r="J307" s="260">
        <v>296.01666666666665</v>
      </c>
      <c r="K307" s="259">
        <v>285.64999999999998</v>
      </c>
      <c r="L307" s="259">
        <v>271.64999999999998</v>
      </c>
      <c r="M307" s="259">
        <v>2.5316800000000002</v>
      </c>
      <c r="N307" s="1"/>
      <c r="O307" s="1"/>
    </row>
    <row r="308" spans="1:15" ht="12.75" customHeight="1">
      <c r="A308" s="30">
        <v>298</v>
      </c>
      <c r="B308" s="269" t="s">
        <v>427</v>
      </c>
      <c r="C308" s="259">
        <v>524.5</v>
      </c>
      <c r="D308" s="260">
        <v>525.26666666666665</v>
      </c>
      <c r="E308" s="260">
        <v>520.73333333333335</v>
      </c>
      <c r="F308" s="260">
        <v>516.9666666666667</v>
      </c>
      <c r="G308" s="260">
        <v>512.43333333333339</v>
      </c>
      <c r="H308" s="260">
        <v>529.0333333333333</v>
      </c>
      <c r="I308" s="260">
        <v>533.56666666666661</v>
      </c>
      <c r="J308" s="260">
        <v>537.33333333333326</v>
      </c>
      <c r="K308" s="259">
        <v>529.79999999999995</v>
      </c>
      <c r="L308" s="259">
        <v>521.5</v>
      </c>
      <c r="M308" s="259">
        <v>1.26014</v>
      </c>
      <c r="N308" s="1"/>
      <c r="O308" s="1"/>
    </row>
    <row r="309" spans="1:15" ht="12.75" customHeight="1">
      <c r="A309" s="30">
        <v>299</v>
      </c>
      <c r="B309" s="269" t="s">
        <v>151</v>
      </c>
      <c r="C309" s="259">
        <v>99.2</v>
      </c>
      <c r="D309" s="260">
        <v>100.10000000000001</v>
      </c>
      <c r="E309" s="260">
        <v>98.000000000000014</v>
      </c>
      <c r="F309" s="260">
        <v>96.800000000000011</v>
      </c>
      <c r="G309" s="260">
        <v>94.700000000000017</v>
      </c>
      <c r="H309" s="260">
        <v>101.30000000000001</v>
      </c>
      <c r="I309" s="260">
        <v>103.4</v>
      </c>
      <c r="J309" s="260">
        <v>104.60000000000001</v>
      </c>
      <c r="K309" s="259">
        <v>102.2</v>
      </c>
      <c r="L309" s="259">
        <v>98.9</v>
      </c>
      <c r="M309" s="259">
        <v>33.243969999999997</v>
      </c>
      <c r="N309" s="1"/>
      <c r="O309" s="1"/>
    </row>
    <row r="310" spans="1:15" ht="12.75" customHeight="1">
      <c r="A310" s="30">
        <v>300</v>
      </c>
      <c r="B310" s="269" t="s">
        <v>428</v>
      </c>
      <c r="C310" s="259">
        <v>58.25</v>
      </c>
      <c r="D310" s="260">
        <v>58.816666666666663</v>
      </c>
      <c r="E310" s="260">
        <v>57.333333333333329</v>
      </c>
      <c r="F310" s="260">
        <v>56.416666666666664</v>
      </c>
      <c r="G310" s="260">
        <v>54.93333333333333</v>
      </c>
      <c r="H310" s="260">
        <v>59.733333333333327</v>
      </c>
      <c r="I310" s="260">
        <v>61.216666666666661</v>
      </c>
      <c r="J310" s="260">
        <v>62.133333333333326</v>
      </c>
      <c r="K310" s="259">
        <v>60.3</v>
      </c>
      <c r="L310" s="259">
        <v>57.9</v>
      </c>
      <c r="M310" s="259">
        <v>22.47194</v>
      </c>
      <c r="N310" s="1"/>
      <c r="O310" s="1"/>
    </row>
    <row r="311" spans="1:15" ht="12.75" customHeight="1">
      <c r="A311" s="30">
        <v>301</v>
      </c>
      <c r="B311" s="269" t="s">
        <v>152</v>
      </c>
      <c r="C311" s="259">
        <v>506.85</v>
      </c>
      <c r="D311" s="260">
        <v>508.8</v>
      </c>
      <c r="E311" s="260">
        <v>500.15</v>
      </c>
      <c r="F311" s="260">
        <v>493.45</v>
      </c>
      <c r="G311" s="260">
        <v>484.79999999999995</v>
      </c>
      <c r="H311" s="260">
        <v>515.5</v>
      </c>
      <c r="I311" s="260">
        <v>524.15</v>
      </c>
      <c r="J311" s="260">
        <v>530.85</v>
      </c>
      <c r="K311" s="259">
        <v>517.45000000000005</v>
      </c>
      <c r="L311" s="259">
        <v>502.1</v>
      </c>
      <c r="M311" s="259">
        <v>14.84169</v>
      </c>
      <c r="N311" s="1"/>
      <c r="O311" s="1"/>
    </row>
    <row r="312" spans="1:15" ht="12.75" customHeight="1">
      <c r="A312" s="30">
        <v>302</v>
      </c>
      <c r="B312" s="269" t="s">
        <v>153</v>
      </c>
      <c r="C312" s="259">
        <v>8684.15</v>
      </c>
      <c r="D312" s="260">
        <v>8733.0500000000011</v>
      </c>
      <c r="E312" s="260">
        <v>8616.1000000000022</v>
      </c>
      <c r="F312" s="260">
        <v>8548.0500000000011</v>
      </c>
      <c r="G312" s="260">
        <v>8431.1000000000022</v>
      </c>
      <c r="H312" s="260">
        <v>8801.1000000000022</v>
      </c>
      <c r="I312" s="260">
        <v>8918.0500000000029</v>
      </c>
      <c r="J312" s="260">
        <v>8986.1000000000022</v>
      </c>
      <c r="K312" s="259">
        <v>8850</v>
      </c>
      <c r="L312" s="259">
        <v>8665</v>
      </c>
      <c r="M312" s="259">
        <v>4.2260999999999997</v>
      </c>
      <c r="N312" s="1"/>
      <c r="O312" s="1"/>
    </row>
    <row r="313" spans="1:15" ht="12.75" customHeight="1">
      <c r="A313" s="30">
        <v>303</v>
      </c>
      <c r="B313" s="269" t="s">
        <v>803</v>
      </c>
      <c r="C313" s="259">
        <v>1654.4</v>
      </c>
      <c r="D313" s="260">
        <v>1679.1166666666668</v>
      </c>
      <c r="E313" s="260">
        <v>1625.2833333333335</v>
      </c>
      <c r="F313" s="260">
        <v>1596.1666666666667</v>
      </c>
      <c r="G313" s="260">
        <v>1542.3333333333335</v>
      </c>
      <c r="H313" s="260">
        <v>1708.2333333333336</v>
      </c>
      <c r="I313" s="260">
        <v>1762.0666666666666</v>
      </c>
      <c r="J313" s="260">
        <v>1791.1833333333336</v>
      </c>
      <c r="K313" s="259">
        <v>1732.95</v>
      </c>
      <c r="L313" s="259">
        <v>1650</v>
      </c>
      <c r="M313" s="259">
        <v>0.87480999999999998</v>
      </c>
      <c r="N313" s="1"/>
      <c r="O313" s="1"/>
    </row>
    <row r="314" spans="1:15" ht="12.75" customHeight="1">
      <c r="A314" s="30">
        <v>304</v>
      </c>
      <c r="B314" s="269" t="s">
        <v>156</v>
      </c>
      <c r="C314" s="259">
        <v>750.8</v>
      </c>
      <c r="D314" s="260">
        <v>752.05000000000007</v>
      </c>
      <c r="E314" s="260">
        <v>743.10000000000014</v>
      </c>
      <c r="F314" s="260">
        <v>735.40000000000009</v>
      </c>
      <c r="G314" s="260">
        <v>726.45000000000016</v>
      </c>
      <c r="H314" s="260">
        <v>759.75000000000011</v>
      </c>
      <c r="I314" s="260">
        <v>768.70000000000016</v>
      </c>
      <c r="J314" s="260">
        <v>776.40000000000009</v>
      </c>
      <c r="K314" s="259">
        <v>761</v>
      </c>
      <c r="L314" s="259">
        <v>744.35</v>
      </c>
      <c r="M314" s="259">
        <v>7.1108799999999999</v>
      </c>
      <c r="N314" s="1"/>
      <c r="O314" s="1"/>
    </row>
    <row r="315" spans="1:15" ht="12.75" customHeight="1">
      <c r="A315" s="30">
        <v>305</v>
      </c>
      <c r="B315" s="269" t="s">
        <v>429</v>
      </c>
      <c r="C315" s="259">
        <v>410.75</v>
      </c>
      <c r="D315" s="260">
        <v>411.05</v>
      </c>
      <c r="E315" s="260">
        <v>408.20000000000005</v>
      </c>
      <c r="F315" s="260">
        <v>405.65000000000003</v>
      </c>
      <c r="G315" s="260">
        <v>402.80000000000007</v>
      </c>
      <c r="H315" s="260">
        <v>413.6</v>
      </c>
      <c r="I315" s="260">
        <v>416.45000000000005</v>
      </c>
      <c r="J315" s="260">
        <v>419</v>
      </c>
      <c r="K315" s="259">
        <v>413.9</v>
      </c>
      <c r="L315" s="259">
        <v>408.5</v>
      </c>
      <c r="M315" s="259">
        <v>13.88503</v>
      </c>
      <c r="N315" s="1"/>
      <c r="O315" s="1"/>
    </row>
    <row r="316" spans="1:15" ht="12.75" customHeight="1">
      <c r="A316" s="30">
        <v>306</v>
      </c>
      <c r="B316" s="269" t="s">
        <v>430</v>
      </c>
      <c r="C316" s="259">
        <v>578.79999999999995</v>
      </c>
      <c r="D316" s="260">
        <v>596.1</v>
      </c>
      <c r="E316" s="260">
        <v>555.20000000000005</v>
      </c>
      <c r="F316" s="260">
        <v>531.6</v>
      </c>
      <c r="G316" s="260">
        <v>490.70000000000005</v>
      </c>
      <c r="H316" s="260">
        <v>619.70000000000005</v>
      </c>
      <c r="I316" s="260">
        <v>660.59999999999991</v>
      </c>
      <c r="J316" s="260">
        <v>684.2</v>
      </c>
      <c r="K316" s="259">
        <v>637</v>
      </c>
      <c r="L316" s="259">
        <v>572.5</v>
      </c>
      <c r="M316" s="259">
        <v>74.210949999999997</v>
      </c>
      <c r="N316" s="1"/>
      <c r="O316" s="1"/>
    </row>
    <row r="317" spans="1:15" ht="12.75" customHeight="1">
      <c r="A317" s="30">
        <v>307</v>
      </c>
      <c r="B317" s="269" t="s">
        <v>847</v>
      </c>
      <c r="C317" s="259">
        <v>599.1</v>
      </c>
      <c r="D317" s="260">
        <v>602.06666666666672</v>
      </c>
      <c r="E317" s="260">
        <v>593.03333333333342</v>
      </c>
      <c r="F317" s="260">
        <v>586.9666666666667</v>
      </c>
      <c r="G317" s="260">
        <v>577.93333333333339</v>
      </c>
      <c r="H317" s="260">
        <v>608.13333333333344</v>
      </c>
      <c r="I317" s="260">
        <v>617.16666666666674</v>
      </c>
      <c r="J317" s="260">
        <v>623.23333333333346</v>
      </c>
      <c r="K317" s="259">
        <v>611.1</v>
      </c>
      <c r="L317" s="259">
        <v>596</v>
      </c>
      <c r="M317" s="259">
        <v>0.75609000000000004</v>
      </c>
      <c r="N317" s="1"/>
      <c r="O317" s="1"/>
    </row>
    <row r="318" spans="1:15" ht="12.75" customHeight="1">
      <c r="A318" s="30">
        <v>308</v>
      </c>
      <c r="B318" s="269" t="s">
        <v>848</v>
      </c>
      <c r="C318" s="259">
        <v>909.95</v>
      </c>
      <c r="D318" s="260">
        <v>917.86666666666667</v>
      </c>
      <c r="E318" s="260">
        <v>892.08333333333337</v>
      </c>
      <c r="F318" s="260">
        <v>874.2166666666667</v>
      </c>
      <c r="G318" s="260">
        <v>848.43333333333339</v>
      </c>
      <c r="H318" s="260">
        <v>935.73333333333335</v>
      </c>
      <c r="I318" s="260">
        <v>961.51666666666665</v>
      </c>
      <c r="J318" s="260">
        <v>979.38333333333333</v>
      </c>
      <c r="K318" s="259">
        <v>943.65</v>
      </c>
      <c r="L318" s="259">
        <v>900</v>
      </c>
      <c r="M318" s="259">
        <v>1.92391</v>
      </c>
      <c r="N318" s="1"/>
      <c r="O318" s="1"/>
    </row>
    <row r="319" spans="1:15" ht="12.75" customHeight="1">
      <c r="A319" s="30">
        <v>309</v>
      </c>
      <c r="B319" s="269" t="s">
        <v>155</v>
      </c>
      <c r="C319" s="259">
        <v>1548.7</v>
      </c>
      <c r="D319" s="260">
        <v>1551.5833333333333</v>
      </c>
      <c r="E319" s="260">
        <v>1539.3166666666666</v>
      </c>
      <c r="F319" s="260">
        <v>1529.9333333333334</v>
      </c>
      <c r="G319" s="260">
        <v>1517.6666666666667</v>
      </c>
      <c r="H319" s="260">
        <v>1560.9666666666665</v>
      </c>
      <c r="I319" s="260">
        <v>1573.2333333333333</v>
      </c>
      <c r="J319" s="260">
        <v>1582.6166666666663</v>
      </c>
      <c r="K319" s="259">
        <v>1563.85</v>
      </c>
      <c r="L319" s="259">
        <v>1542.2</v>
      </c>
      <c r="M319" s="259">
        <v>2.2020400000000002</v>
      </c>
      <c r="N319" s="1"/>
      <c r="O319" s="1"/>
    </row>
    <row r="320" spans="1:15" ht="12.75" customHeight="1">
      <c r="A320" s="30">
        <v>310</v>
      </c>
      <c r="B320" s="269" t="s">
        <v>158</v>
      </c>
      <c r="C320" s="259">
        <v>3310.4</v>
      </c>
      <c r="D320" s="260">
        <v>3338.6333333333332</v>
      </c>
      <c r="E320" s="260">
        <v>3268.2666666666664</v>
      </c>
      <c r="F320" s="260">
        <v>3226.1333333333332</v>
      </c>
      <c r="G320" s="260">
        <v>3155.7666666666664</v>
      </c>
      <c r="H320" s="260">
        <v>3380.7666666666664</v>
      </c>
      <c r="I320" s="260">
        <v>3451.1333333333332</v>
      </c>
      <c r="J320" s="260">
        <v>3493.2666666666664</v>
      </c>
      <c r="K320" s="259">
        <v>3409</v>
      </c>
      <c r="L320" s="259">
        <v>3296.5</v>
      </c>
      <c r="M320" s="259">
        <v>11.78975</v>
      </c>
      <c r="N320" s="1"/>
      <c r="O320" s="1"/>
    </row>
    <row r="321" spans="1:15" ht="12.75" customHeight="1">
      <c r="A321" s="30">
        <v>311</v>
      </c>
      <c r="B321" s="269" t="s">
        <v>432</v>
      </c>
      <c r="C321" s="259">
        <v>697.8</v>
      </c>
      <c r="D321" s="260">
        <v>700.0333333333333</v>
      </c>
      <c r="E321" s="260">
        <v>692.76666666666665</v>
      </c>
      <c r="F321" s="260">
        <v>687.73333333333335</v>
      </c>
      <c r="G321" s="260">
        <v>680.4666666666667</v>
      </c>
      <c r="H321" s="260">
        <v>705.06666666666661</v>
      </c>
      <c r="I321" s="260">
        <v>712.33333333333326</v>
      </c>
      <c r="J321" s="260">
        <v>717.36666666666656</v>
      </c>
      <c r="K321" s="259">
        <v>707.3</v>
      </c>
      <c r="L321" s="259">
        <v>695</v>
      </c>
      <c r="M321" s="259">
        <v>7.0506000000000002</v>
      </c>
      <c r="N321" s="1"/>
      <c r="O321" s="1"/>
    </row>
    <row r="322" spans="1:15" ht="12.75" customHeight="1">
      <c r="A322" s="30">
        <v>312</v>
      </c>
      <c r="B322" s="269" t="s">
        <v>159</v>
      </c>
      <c r="C322" s="259">
        <v>2093.8000000000002</v>
      </c>
      <c r="D322" s="260">
        <v>2109.1333333333332</v>
      </c>
      <c r="E322" s="260">
        <v>2064.6666666666665</v>
      </c>
      <c r="F322" s="260">
        <v>2035.5333333333333</v>
      </c>
      <c r="G322" s="260">
        <v>1991.0666666666666</v>
      </c>
      <c r="H322" s="260">
        <v>2138.2666666666664</v>
      </c>
      <c r="I322" s="260">
        <v>2182.7333333333336</v>
      </c>
      <c r="J322" s="260">
        <v>2211.8666666666663</v>
      </c>
      <c r="K322" s="259">
        <v>2153.6</v>
      </c>
      <c r="L322" s="259">
        <v>2080</v>
      </c>
      <c r="M322" s="259">
        <v>6.0196899999999998</v>
      </c>
      <c r="N322" s="1"/>
      <c r="O322" s="1"/>
    </row>
    <row r="323" spans="1:15" ht="12.75" customHeight="1">
      <c r="A323" s="30">
        <v>313</v>
      </c>
      <c r="B323" s="269" t="s">
        <v>433</v>
      </c>
      <c r="C323" s="259">
        <v>1303.55</v>
      </c>
      <c r="D323" s="260">
        <v>1310.4333333333334</v>
      </c>
      <c r="E323" s="260">
        <v>1292.6166666666668</v>
      </c>
      <c r="F323" s="260">
        <v>1281.6833333333334</v>
      </c>
      <c r="G323" s="260">
        <v>1263.8666666666668</v>
      </c>
      <c r="H323" s="260">
        <v>1321.3666666666668</v>
      </c>
      <c r="I323" s="260">
        <v>1339.1833333333334</v>
      </c>
      <c r="J323" s="260">
        <v>1350.1166666666668</v>
      </c>
      <c r="K323" s="259">
        <v>1328.25</v>
      </c>
      <c r="L323" s="259">
        <v>1299.5</v>
      </c>
      <c r="M323" s="259">
        <v>1.43912</v>
      </c>
      <c r="N323" s="1"/>
      <c r="O323" s="1"/>
    </row>
    <row r="324" spans="1:15" ht="12.75" customHeight="1">
      <c r="A324" s="30">
        <v>314</v>
      </c>
      <c r="B324" s="269" t="s">
        <v>161</v>
      </c>
      <c r="C324" s="259">
        <v>1027.3</v>
      </c>
      <c r="D324" s="260">
        <v>1034.9499999999998</v>
      </c>
      <c r="E324" s="260">
        <v>1017.5499999999997</v>
      </c>
      <c r="F324" s="260">
        <v>1007.8</v>
      </c>
      <c r="G324" s="260">
        <v>990.39999999999986</v>
      </c>
      <c r="H324" s="260">
        <v>1044.6999999999996</v>
      </c>
      <c r="I324" s="260">
        <v>1062.0999999999997</v>
      </c>
      <c r="J324" s="260">
        <v>1071.8499999999995</v>
      </c>
      <c r="K324" s="259">
        <v>1052.3499999999999</v>
      </c>
      <c r="L324" s="259">
        <v>1025.2</v>
      </c>
      <c r="M324" s="259">
        <v>6.0851499999999996</v>
      </c>
      <c r="N324" s="1"/>
      <c r="O324" s="1"/>
    </row>
    <row r="325" spans="1:15" ht="12.75" customHeight="1">
      <c r="A325" s="30">
        <v>315</v>
      </c>
      <c r="B325" s="269" t="s">
        <v>267</v>
      </c>
      <c r="C325" s="259">
        <v>601.75</v>
      </c>
      <c r="D325" s="260">
        <v>606.81666666666672</v>
      </c>
      <c r="E325" s="260">
        <v>593.93333333333339</v>
      </c>
      <c r="F325" s="260">
        <v>586.11666666666667</v>
      </c>
      <c r="G325" s="260">
        <v>573.23333333333335</v>
      </c>
      <c r="H325" s="260">
        <v>614.63333333333344</v>
      </c>
      <c r="I325" s="260">
        <v>627.51666666666688</v>
      </c>
      <c r="J325" s="260">
        <v>635.33333333333348</v>
      </c>
      <c r="K325" s="259">
        <v>619.70000000000005</v>
      </c>
      <c r="L325" s="259">
        <v>599</v>
      </c>
      <c r="M325" s="259">
        <v>1.8520300000000001</v>
      </c>
      <c r="N325" s="1"/>
      <c r="O325" s="1"/>
    </row>
    <row r="326" spans="1:15" ht="12.75" customHeight="1">
      <c r="A326" s="30">
        <v>316</v>
      </c>
      <c r="B326" s="269" t="s">
        <v>434</v>
      </c>
      <c r="C326" s="259">
        <v>30.9</v>
      </c>
      <c r="D326" s="260">
        <v>31.133333333333336</v>
      </c>
      <c r="E326" s="260">
        <v>30.466666666666672</v>
      </c>
      <c r="F326" s="260">
        <v>30.033333333333335</v>
      </c>
      <c r="G326" s="260">
        <v>29.366666666666671</v>
      </c>
      <c r="H326" s="260">
        <v>31.566666666666674</v>
      </c>
      <c r="I326" s="260">
        <v>32.233333333333334</v>
      </c>
      <c r="J326" s="260">
        <v>32.666666666666671</v>
      </c>
      <c r="K326" s="259">
        <v>31.8</v>
      </c>
      <c r="L326" s="259">
        <v>30.7</v>
      </c>
      <c r="M326" s="259">
        <v>18.61167</v>
      </c>
      <c r="N326" s="1"/>
      <c r="O326" s="1"/>
    </row>
    <row r="327" spans="1:15" ht="12.75" customHeight="1">
      <c r="A327" s="30">
        <v>317</v>
      </c>
      <c r="B327" s="269" t="s">
        <v>435</v>
      </c>
      <c r="C327" s="259">
        <v>71.55</v>
      </c>
      <c r="D327" s="260">
        <v>71.7</v>
      </c>
      <c r="E327" s="260">
        <v>70.400000000000006</v>
      </c>
      <c r="F327" s="260">
        <v>69.25</v>
      </c>
      <c r="G327" s="260">
        <v>67.95</v>
      </c>
      <c r="H327" s="260">
        <v>72.850000000000009</v>
      </c>
      <c r="I327" s="260">
        <v>74.149999999999991</v>
      </c>
      <c r="J327" s="260">
        <v>75.300000000000011</v>
      </c>
      <c r="K327" s="259">
        <v>73</v>
      </c>
      <c r="L327" s="259">
        <v>70.55</v>
      </c>
      <c r="M327" s="259">
        <v>16.593679999999999</v>
      </c>
      <c r="N327" s="1"/>
      <c r="O327" s="1"/>
    </row>
    <row r="328" spans="1:15" ht="12.75" customHeight="1">
      <c r="A328" s="30">
        <v>318</v>
      </c>
      <c r="B328" s="269" t="s">
        <v>436</v>
      </c>
      <c r="C328" s="259">
        <v>567.9</v>
      </c>
      <c r="D328" s="260">
        <v>568.55000000000007</v>
      </c>
      <c r="E328" s="260">
        <v>560.45000000000016</v>
      </c>
      <c r="F328" s="260">
        <v>553.00000000000011</v>
      </c>
      <c r="G328" s="260">
        <v>544.9000000000002</v>
      </c>
      <c r="H328" s="260">
        <v>576.00000000000011</v>
      </c>
      <c r="I328" s="260">
        <v>584.1</v>
      </c>
      <c r="J328" s="260">
        <v>591.55000000000007</v>
      </c>
      <c r="K328" s="259">
        <v>576.65</v>
      </c>
      <c r="L328" s="259">
        <v>561.1</v>
      </c>
      <c r="M328" s="259">
        <v>0.41475000000000001</v>
      </c>
      <c r="N328" s="1"/>
      <c r="O328" s="1"/>
    </row>
    <row r="329" spans="1:15" ht="12.75" customHeight="1">
      <c r="A329" s="30">
        <v>319</v>
      </c>
      <c r="B329" s="269" t="s">
        <v>437</v>
      </c>
      <c r="C329" s="259">
        <v>37.950000000000003</v>
      </c>
      <c r="D329" s="260">
        <v>37.983333333333334</v>
      </c>
      <c r="E329" s="260">
        <v>37.766666666666666</v>
      </c>
      <c r="F329" s="260">
        <v>37.583333333333329</v>
      </c>
      <c r="G329" s="260">
        <v>37.36666666666666</v>
      </c>
      <c r="H329" s="260">
        <v>38.166666666666671</v>
      </c>
      <c r="I329" s="260">
        <v>38.38333333333334</v>
      </c>
      <c r="J329" s="260">
        <v>38.566666666666677</v>
      </c>
      <c r="K329" s="259">
        <v>38.200000000000003</v>
      </c>
      <c r="L329" s="259">
        <v>37.799999999999997</v>
      </c>
      <c r="M329" s="259">
        <v>62.752420000000001</v>
      </c>
      <c r="N329" s="1"/>
      <c r="O329" s="1"/>
    </row>
    <row r="330" spans="1:15" ht="12.75" customHeight="1">
      <c r="A330" s="30">
        <v>320</v>
      </c>
      <c r="B330" s="269" t="s">
        <v>438</v>
      </c>
      <c r="C330" s="259">
        <v>67.650000000000006</v>
      </c>
      <c r="D330" s="260">
        <v>68.233333333333334</v>
      </c>
      <c r="E330" s="260">
        <v>66.916666666666671</v>
      </c>
      <c r="F330" s="260">
        <v>66.183333333333337</v>
      </c>
      <c r="G330" s="260">
        <v>64.866666666666674</v>
      </c>
      <c r="H330" s="260">
        <v>68.966666666666669</v>
      </c>
      <c r="I330" s="260">
        <v>70.283333333333331</v>
      </c>
      <c r="J330" s="260">
        <v>71.016666666666666</v>
      </c>
      <c r="K330" s="259">
        <v>69.55</v>
      </c>
      <c r="L330" s="259">
        <v>67.5</v>
      </c>
      <c r="M330" s="259">
        <v>13.46583</v>
      </c>
      <c r="N330" s="1"/>
      <c r="O330" s="1"/>
    </row>
    <row r="331" spans="1:15" ht="12.75" customHeight="1">
      <c r="A331" s="30">
        <v>321</v>
      </c>
      <c r="B331" s="269" t="s">
        <v>167</v>
      </c>
      <c r="C331" s="259">
        <v>130.85</v>
      </c>
      <c r="D331" s="260">
        <v>132.88333333333333</v>
      </c>
      <c r="E331" s="260">
        <v>128.31666666666666</v>
      </c>
      <c r="F331" s="260">
        <v>125.78333333333333</v>
      </c>
      <c r="G331" s="260">
        <v>121.21666666666667</v>
      </c>
      <c r="H331" s="260">
        <v>135.41666666666666</v>
      </c>
      <c r="I331" s="260">
        <v>139.98333333333332</v>
      </c>
      <c r="J331" s="260">
        <v>142.51666666666665</v>
      </c>
      <c r="K331" s="259">
        <v>137.44999999999999</v>
      </c>
      <c r="L331" s="259">
        <v>130.35</v>
      </c>
      <c r="M331" s="259">
        <v>78.559780000000003</v>
      </c>
      <c r="N331" s="1"/>
      <c r="O331" s="1"/>
    </row>
    <row r="332" spans="1:15" ht="12.75" customHeight="1">
      <c r="A332" s="30">
        <v>322</v>
      </c>
      <c r="B332" s="269" t="s">
        <v>439</v>
      </c>
      <c r="C332" s="259">
        <v>256.14999999999998</v>
      </c>
      <c r="D332" s="260">
        <v>258.48333333333335</v>
      </c>
      <c r="E332" s="260">
        <v>252.66666666666669</v>
      </c>
      <c r="F332" s="260">
        <v>249.18333333333334</v>
      </c>
      <c r="G332" s="260">
        <v>243.36666666666667</v>
      </c>
      <c r="H332" s="260">
        <v>261.9666666666667</v>
      </c>
      <c r="I332" s="260">
        <v>267.7833333333333</v>
      </c>
      <c r="J332" s="260">
        <v>271.26666666666671</v>
      </c>
      <c r="K332" s="259">
        <v>264.3</v>
      </c>
      <c r="L332" s="259">
        <v>255</v>
      </c>
      <c r="M332" s="259">
        <v>3.1297000000000001</v>
      </c>
      <c r="N332" s="1"/>
      <c r="O332" s="1"/>
    </row>
    <row r="333" spans="1:15" ht="12.75" customHeight="1">
      <c r="A333" s="30">
        <v>323</v>
      </c>
      <c r="B333" s="269" t="s">
        <v>169</v>
      </c>
      <c r="C333" s="259">
        <v>161.05000000000001</v>
      </c>
      <c r="D333" s="260">
        <v>161.91666666666669</v>
      </c>
      <c r="E333" s="260">
        <v>159.43333333333337</v>
      </c>
      <c r="F333" s="260">
        <v>157.81666666666669</v>
      </c>
      <c r="G333" s="260">
        <v>155.33333333333337</v>
      </c>
      <c r="H333" s="260">
        <v>163.53333333333336</v>
      </c>
      <c r="I333" s="260">
        <v>166.01666666666671</v>
      </c>
      <c r="J333" s="260">
        <v>167.63333333333335</v>
      </c>
      <c r="K333" s="259">
        <v>164.4</v>
      </c>
      <c r="L333" s="259">
        <v>160.30000000000001</v>
      </c>
      <c r="M333" s="259">
        <v>138.05741</v>
      </c>
      <c r="N333" s="1"/>
      <c r="O333" s="1"/>
    </row>
    <row r="334" spans="1:15" ht="12.75" customHeight="1">
      <c r="A334" s="30">
        <v>324</v>
      </c>
      <c r="B334" s="269" t="s">
        <v>440</v>
      </c>
      <c r="C334" s="259">
        <v>709.95</v>
      </c>
      <c r="D334" s="260">
        <v>711.06666666666661</v>
      </c>
      <c r="E334" s="260">
        <v>704.43333333333317</v>
      </c>
      <c r="F334" s="260">
        <v>698.91666666666652</v>
      </c>
      <c r="G334" s="260">
        <v>692.28333333333308</v>
      </c>
      <c r="H334" s="260">
        <v>716.58333333333326</v>
      </c>
      <c r="I334" s="260">
        <v>723.2166666666667</v>
      </c>
      <c r="J334" s="260">
        <v>728.73333333333335</v>
      </c>
      <c r="K334" s="259">
        <v>717.7</v>
      </c>
      <c r="L334" s="259">
        <v>705.55</v>
      </c>
      <c r="M334" s="259">
        <v>1.7562599999999999</v>
      </c>
      <c r="N334" s="1"/>
      <c r="O334" s="1"/>
    </row>
    <row r="335" spans="1:15" ht="12.75" customHeight="1">
      <c r="A335" s="30">
        <v>325</v>
      </c>
      <c r="B335" s="269" t="s">
        <v>163</v>
      </c>
      <c r="C335" s="259">
        <v>70.099999999999994</v>
      </c>
      <c r="D335" s="260">
        <v>71.016666666666666</v>
      </c>
      <c r="E335" s="260">
        <v>68.983333333333334</v>
      </c>
      <c r="F335" s="260">
        <v>67.866666666666674</v>
      </c>
      <c r="G335" s="260">
        <v>65.833333333333343</v>
      </c>
      <c r="H335" s="260">
        <v>72.133333333333326</v>
      </c>
      <c r="I335" s="260">
        <v>74.166666666666657</v>
      </c>
      <c r="J335" s="260">
        <v>75.283333333333317</v>
      </c>
      <c r="K335" s="259">
        <v>73.05</v>
      </c>
      <c r="L335" s="259">
        <v>69.900000000000006</v>
      </c>
      <c r="M335" s="259">
        <v>105.78567</v>
      </c>
      <c r="N335" s="1"/>
      <c r="O335" s="1"/>
    </row>
    <row r="336" spans="1:15" ht="12.75" customHeight="1">
      <c r="A336" s="30">
        <v>326</v>
      </c>
      <c r="B336" s="269" t="s">
        <v>165</v>
      </c>
      <c r="C336" s="259">
        <v>4577.3</v>
      </c>
      <c r="D336" s="260">
        <v>4605.3833333333341</v>
      </c>
      <c r="E336" s="260">
        <v>4525.8666666666686</v>
      </c>
      <c r="F336" s="260">
        <v>4474.4333333333343</v>
      </c>
      <c r="G336" s="260">
        <v>4394.9166666666688</v>
      </c>
      <c r="H336" s="260">
        <v>4656.8166666666684</v>
      </c>
      <c r="I336" s="260">
        <v>4736.333333333333</v>
      </c>
      <c r="J336" s="260">
        <v>4787.7666666666682</v>
      </c>
      <c r="K336" s="259">
        <v>4684.8999999999996</v>
      </c>
      <c r="L336" s="259">
        <v>4553.95</v>
      </c>
      <c r="M336" s="259">
        <v>1.5075700000000001</v>
      </c>
      <c r="N336" s="1"/>
      <c r="O336" s="1"/>
    </row>
    <row r="337" spans="1:15" ht="12.75" customHeight="1">
      <c r="A337" s="30">
        <v>327</v>
      </c>
      <c r="B337" s="269" t="s">
        <v>804</v>
      </c>
      <c r="C337" s="259">
        <v>702.9</v>
      </c>
      <c r="D337" s="260">
        <v>708.9</v>
      </c>
      <c r="E337" s="260">
        <v>691</v>
      </c>
      <c r="F337" s="260">
        <v>679.1</v>
      </c>
      <c r="G337" s="260">
        <v>661.2</v>
      </c>
      <c r="H337" s="260">
        <v>720.8</v>
      </c>
      <c r="I337" s="260">
        <v>738.69999999999982</v>
      </c>
      <c r="J337" s="260">
        <v>750.59999999999991</v>
      </c>
      <c r="K337" s="259">
        <v>726.8</v>
      </c>
      <c r="L337" s="259">
        <v>697</v>
      </c>
      <c r="M337" s="259">
        <v>3.7630699999999999</v>
      </c>
      <c r="N337" s="1"/>
      <c r="O337" s="1"/>
    </row>
    <row r="338" spans="1:15" ht="12.75" customHeight="1">
      <c r="A338" s="30">
        <v>328</v>
      </c>
      <c r="B338" s="269" t="s">
        <v>166</v>
      </c>
      <c r="C338" s="259">
        <v>18449.95</v>
      </c>
      <c r="D338" s="260">
        <v>18691.616666666669</v>
      </c>
      <c r="E338" s="260">
        <v>18168.583333333336</v>
      </c>
      <c r="F338" s="260">
        <v>17887.216666666667</v>
      </c>
      <c r="G338" s="260">
        <v>17364.183333333334</v>
      </c>
      <c r="H338" s="260">
        <v>18972.983333333337</v>
      </c>
      <c r="I338" s="260">
        <v>19496.01666666667</v>
      </c>
      <c r="J338" s="260">
        <v>19777.383333333339</v>
      </c>
      <c r="K338" s="259">
        <v>19214.650000000001</v>
      </c>
      <c r="L338" s="259">
        <v>18410.25</v>
      </c>
      <c r="M338" s="259">
        <v>0.54925999999999997</v>
      </c>
      <c r="N338" s="1"/>
      <c r="O338" s="1"/>
    </row>
    <row r="339" spans="1:15" ht="12.75" customHeight="1">
      <c r="A339" s="30">
        <v>329</v>
      </c>
      <c r="B339" s="269" t="s">
        <v>441</v>
      </c>
      <c r="C339" s="259">
        <v>66.95</v>
      </c>
      <c r="D339" s="260">
        <v>67.600000000000009</v>
      </c>
      <c r="E339" s="260">
        <v>65.90000000000002</v>
      </c>
      <c r="F339" s="260">
        <v>64.850000000000009</v>
      </c>
      <c r="G339" s="260">
        <v>63.15000000000002</v>
      </c>
      <c r="H339" s="260">
        <v>68.65000000000002</v>
      </c>
      <c r="I339" s="260">
        <v>70.350000000000009</v>
      </c>
      <c r="J339" s="260">
        <v>71.40000000000002</v>
      </c>
      <c r="K339" s="259">
        <v>69.3</v>
      </c>
      <c r="L339" s="259">
        <v>66.55</v>
      </c>
      <c r="M339" s="259">
        <v>11.310169999999999</v>
      </c>
      <c r="N339" s="1"/>
      <c r="O339" s="1"/>
    </row>
    <row r="340" spans="1:15" ht="12.75" customHeight="1">
      <c r="A340" s="30">
        <v>330</v>
      </c>
      <c r="B340" s="269" t="s">
        <v>162</v>
      </c>
      <c r="C340" s="259">
        <v>266.7</v>
      </c>
      <c r="D340" s="260">
        <v>269.06666666666666</v>
      </c>
      <c r="E340" s="260">
        <v>262.63333333333333</v>
      </c>
      <c r="F340" s="260">
        <v>258.56666666666666</v>
      </c>
      <c r="G340" s="260">
        <v>252.13333333333333</v>
      </c>
      <c r="H340" s="260">
        <v>273.13333333333333</v>
      </c>
      <c r="I340" s="260">
        <v>279.56666666666661</v>
      </c>
      <c r="J340" s="260">
        <v>283.63333333333333</v>
      </c>
      <c r="K340" s="259">
        <v>275.5</v>
      </c>
      <c r="L340" s="259">
        <v>265</v>
      </c>
      <c r="M340" s="259">
        <v>3.1487699999999998</v>
      </c>
      <c r="N340" s="1"/>
      <c r="O340" s="1"/>
    </row>
    <row r="341" spans="1:15" ht="12.75" customHeight="1">
      <c r="A341" s="30">
        <v>331</v>
      </c>
      <c r="B341" s="269" t="s">
        <v>849</v>
      </c>
      <c r="C341" s="259">
        <v>397.9</v>
      </c>
      <c r="D341" s="260">
        <v>398.89999999999992</v>
      </c>
      <c r="E341" s="260">
        <v>393.89999999999986</v>
      </c>
      <c r="F341" s="260">
        <v>389.89999999999992</v>
      </c>
      <c r="G341" s="260">
        <v>384.89999999999986</v>
      </c>
      <c r="H341" s="260">
        <v>402.89999999999986</v>
      </c>
      <c r="I341" s="260">
        <v>407.9</v>
      </c>
      <c r="J341" s="260">
        <v>411.89999999999986</v>
      </c>
      <c r="K341" s="259">
        <v>403.9</v>
      </c>
      <c r="L341" s="259">
        <v>394.9</v>
      </c>
      <c r="M341" s="259">
        <v>1.4017900000000001</v>
      </c>
      <c r="N341" s="1"/>
      <c r="O341" s="1"/>
    </row>
    <row r="342" spans="1:15" ht="12.75" customHeight="1">
      <c r="A342" s="30">
        <v>332</v>
      </c>
      <c r="B342" s="269" t="s">
        <v>268</v>
      </c>
      <c r="C342" s="259">
        <v>894.55</v>
      </c>
      <c r="D342" s="260">
        <v>904.2166666666667</v>
      </c>
      <c r="E342" s="260">
        <v>879.33333333333337</v>
      </c>
      <c r="F342" s="260">
        <v>864.11666666666667</v>
      </c>
      <c r="G342" s="260">
        <v>839.23333333333335</v>
      </c>
      <c r="H342" s="260">
        <v>919.43333333333339</v>
      </c>
      <c r="I342" s="260">
        <v>944.31666666666661</v>
      </c>
      <c r="J342" s="260">
        <v>959.53333333333342</v>
      </c>
      <c r="K342" s="259">
        <v>929.1</v>
      </c>
      <c r="L342" s="259">
        <v>889</v>
      </c>
      <c r="M342" s="259">
        <v>10.32483</v>
      </c>
      <c r="N342" s="1"/>
      <c r="O342" s="1"/>
    </row>
    <row r="343" spans="1:15" ht="12.75" customHeight="1">
      <c r="A343" s="30">
        <v>333</v>
      </c>
      <c r="B343" s="269" t="s">
        <v>170</v>
      </c>
      <c r="C343" s="259">
        <v>131.1</v>
      </c>
      <c r="D343" s="260">
        <v>131.61666666666667</v>
      </c>
      <c r="E343" s="260">
        <v>129.73333333333335</v>
      </c>
      <c r="F343" s="260">
        <v>128.36666666666667</v>
      </c>
      <c r="G343" s="260">
        <v>126.48333333333335</v>
      </c>
      <c r="H343" s="260">
        <v>132.98333333333335</v>
      </c>
      <c r="I343" s="260">
        <v>134.86666666666667</v>
      </c>
      <c r="J343" s="260">
        <v>136.23333333333335</v>
      </c>
      <c r="K343" s="259">
        <v>133.5</v>
      </c>
      <c r="L343" s="259">
        <v>130.25</v>
      </c>
      <c r="M343" s="259">
        <v>131.76461</v>
      </c>
      <c r="N343" s="1"/>
      <c r="O343" s="1"/>
    </row>
    <row r="344" spans="1:15" ht="12.75" customHeight="1">
      <c r="A344" s="30">
        <v>334</v>
      </c>
      <c r="B344" s="269" t="s">
        <v>269</v>
      </c>
      <c r="C344" s="259">
        <v>187.25</v>
      </c>
      <c r="D344" s="260">
        <v>187</v>
      </c>
      <c r="E344" s="260">
        <v>184.85</v>
      </c>
      <c r="F344" s="260">
        <v>182.45</v>
      </c>
      <c r="G344" s="260">
        <v>180.29999999999998</v>
      </c>
      <c r="H344" s="260">
        <v>189.4</v>
      </c>
      <c r="I344" s="260">
        <v>191.54999999999998</v>
      </c>
      <c r="J344" s="260">
        <v>193.95000000000002</v>
      </c>
      <c r="K344" s="259">
        <v>189.15</v>
      </c>
      <c r="L344" s="259">
        <v>184.6</v>
      </c>
      <c r="M344" s="259">
        <v>17.030449999999998</v>
      </c>
      <c r="N344" s="1"/>
      <c r="O344" s="1"/>
    </row>
    <row r="345" spans="1:15" ht="12.75" customHeight="1">
      <c r="A345" s="30">
        <v>335</v>
      </c>
      <c r="B345" s="269" t="s">
        <v>830</v>
      </c>
      <c r="C345" s="259">
        <v>708.1</v>
      </c>
      <c r="D345" s="260">
        <v>717.11666666666667</v>
      </c>
      <c r="E345" s="260">
        <v>696.88333333333333</v>
      </c>
      <c r="F345" s="260">
        <v>685.66666666666663</v>
      </c>
      <c r="G345" s="260">
        <v>665.43333333333328</v>
      </c>
      <c r="H345" s="260">
        <v>728.33333333333337</v>
      </c>
      <c r="I345" s="260">
        <v>748.56666666666672</v>
      </c>
      <c r="J345" s="260">
        <v>759.78333333333342</v>
      </c>
      <c r="K345" s="259">
        <v>737.35</v>
      </c>
      <c r="L345" s="259">
        <v>705.9</v>
      </c>
      <c r="M345" s="259">
        <v>10.779</v>
      </c>
      <c r="N345" s="1"/>
      <c r="O345" s="1"/>
    </row>
    <row r="346" spans="1:15" ht="12.75" customHeight="1">
      <c r="A346" s="30">
        <v>336</v>
      </c>
      <c r="B346" s="269" t="s">
        <v>442</v>
      </c>
      <c r="C346" s="259">
        <v>2909.15</v>
      </c>
      <c r="D346" s="260">
        <v>2931.9500000000003</v>
      </c>
      <c r="E346" s="260">
        <v>2881.2000000000007</v>
      </c>
      <c r="F346" s="260">
        <v>2853.2500000000005</v>
      </c>
      <c r="G346" s="260">
        <v>2802.5000000000009</v>
      </c>
      <c r="H346" s="260">
        <v>2959.9000000000005</v>
      </c>
      <c r="I346" s="260">
        <v>3010.6499999999996</v>
      </c>
      <c r="J346" s="260">
        <v>3038.6000000000004</v>
      </c>
      <c r="K346" s="259">
        <v>2982.7</v>
      </c>
      <c r="L346" s="259">
        <v>2904</v>
      </c>
      <c r="M346" s="259">
        <v>1.0555399999999999</v>
      </c>
      <c r="N346" s="1"/>
      <c r="O346" s="1"/>
    </row>
    <row r="347" spans="1:15" ht="12.75" customHeight="1">
      <c r="A347" s="30">
        <v>337</v>
      </c>
      <c r="B347" s="269" t="s">
        <v>443</v>
      </c>
      <c r="C347" s="259">
        <v>270.8</v>
      </c>
      <c r="D347" s="260">
        <v>271.66666666666669</v>
      </c>
      <c r="E347" s="260">
        <v>268.73333333333335</v>
      </c>
      <c r="F347" s="260">
        <v>266.66666666666669</v>
      </c>
      <c r="G347" s="260">
        <v>263.73333333333335</v>
      </c>
      <c r="H347" s="260">
        <v>273.73333333333335</v>
      </c>
      <c r="I347" s="260">
        <v>276.66666666666663</v>
      </c>
      <c r="J347" s="260">
        <v>278.73333333333335</v>
      </c>
      <c r="K347" s="259">
        <v>274.60000000000002</v>
      </c>
      <c r="L347" s="259">
        <v>269.60000000000002</v>
      </c>
      <c r="M347" s="259">
        <v>1.1838900000000001</v>
      </c>
      <c r="N347" s="1"/>
      <c r="O347" s="1"/>
    </row>
    <row r="348" spans="1:15" ht="12.75" customHeight="1">
      <c r="A348" s="30">
        <v>338</v>
      </c>
      <c r="B348" s="269" t="s">
        <v>831</v>
      </c>
      <c r="C348" s="259">
        <v>467.65</v>
      </c>
      <c r="D348" s="260">
        <v>471.45</v>
      </c>
      <c r="E348" s="260">
        <v>461.34999999999997</v>
      </c>
      <c r="F348" s="260">
        <v>455.04999999999995</v>
      </c>
      <c r="G348" s="260">
        <v>444.94999999999993</v>
      </c>
      <c r="H348" s="260">
        <v>477.75</v>
      </c>
      <c r="I348" s="260">
        <v>487.85</v>
      </c>
      <c r="J348" s="260">
        <v>494.15000000000003</v>
      </c>
      <c r="K348" s="259">
        <v>481.55</v>
      </c>
      <c r="L348" s="259">
        <v>465.15</v>
      </c>
      <c r="M348" s="259">
        <v>1.74773</v>
      </c>
      <c r="N348" s="1"/>
      <c r="O348" s="1"/>
    </row>
    <row r="349" spans="1:15" ht="12.75" customHeight="1">
      <c r="A349" s="30">
        <v>339</v>
      </c>
      <c r="B349" s="269" t="s">
        <v>820</v>
      </c>
      <c r="C349" s="259">
        <v>136.35</v>
      </c>
      <c r="D349" s="260">
        <v>135.5</v>
      </c>
      <c r="E349" s="260">
        <v>133</v>
      </c>
      <c r="F349" s="260">
        <v>129.65</v>
      </c>
      <c r="G349" s="260">
        <v>127.15</v>
      </c>
      <c r="H349" s="260">
        <v>138.85</v>
      </c>
      <c r="I349" s="260">
        <v>141.35</v>
      </c>
      <c r="J349" s="260">
        <v>144.69999999999999</v>
      </c>
      <c r="K349" s="259">
        <v>138</v>
      </c>
      <c r="L349" s="259">
        <v>132.15</v>
      </c>
      <c r="M349" s="259">
        <v>19.03762</v>
      </c>
      <c r="N349" s="1"/>
      <c r="O349" s="1"/>
    </row>
    <row r="350" spans="1:15" ht="12.75" customHeight="1">
      <c r="A350" s="30">
        <v>340</v>
      </c>
      <c r="B350" s="269" t="s">
        <v>177</v>
      </c>
      <c r="C350" s="259">
        <v>2964.5</v>
      </c>
      <c r="D350" s="260">
        <v>2976.2000000000003</v>
      </c>
      <c r="E350" s="260">
        <v>2938.3000000000006</v>
      </c>
      <c r="F350" s="260">
        <v>2912.1000000000004</v>
      </c>
      <c r="G350" s="260">
        <v>2874.2000000000007</v>
      </c>
      <c r="H350" s="260">
        <v>3002.4000000000005</v>
      </c>
      <c r="I350" s="260">
        <v>3040.3</v>
      </c>
      <c r="J350" s="260">
        <v>3066.5000000000005</v>
      </c>
      <c r="K350" s="259">
        <v>3014.1</v>
      </c>
      <c r="L350" s="259">
        <v>2950</v>
      </c>
      <c r="M350" s="259">
        <v>1.6324099999999999</v>
      </c>
      <c r="N350" s="1"/>
      <c r="O350" s="1"/>
    </row>
    <row r="351" spans="1:15" ht="12.75" customHeight="1">
      <c r="A351" s="30">
        <v>341</v>
      </c>
      <c r="B351" s="269" t="s">
        <v>445</v>
      </c>
      <c r="C351" s="259">
        <v>386.2</v>
      </c>
      <c r="D351" s="260">
        <v>391.59999999999997</v>
      </c>
      <c r="E351" s="260">
        <v>374.74999999999994</v>
      </c>
      <c r="F351" s="260">
        <v>363.29999999999995</v>
      </c>
      <c r="G351" s="260">
        <v>346.44999999999993</v>
      </c>
      <c r="H351" s="260">
        <v>403.04999999999995</v>
      </c>
      <c r="I351" s="260">
        <v>419.9</v>
      </c>
      <c r="J351" s="260">
        <v>431.34999999999997</v>
      </c>
      <c r="K351" s="259">
        <v>408.45</v>
      </c>
      <c r="L351" s="259">
        <v>380.15</v>
      </c>
      <c r="M351" s="259">
        <v>1.93235</v>
      </c>
      <c r="N351" s="1"/>
      <c r="O351" s="1"/>
    </row>
    <row r="352" spans="1:15" ht="12.75" customHeight="1">
      <c r="A352" s="30">
        <v>342</v>
      </c>
      <c r="B352" s="269" t="s">
        <v>446</v>
      </c>
      <c r="C352" s="259">
        <v>265.14999999999998</v>
      </c>
      <c r="D352" s="260">
        <v>266.75</v>
      </c>
      <c r="E352" s="260">
        <v>260.60000000000002</v>
      </c>
      <c r="F352" s="260">
        <v>256.05</v>
      </c>
      <c r="G352" s="260">
        <v>249.90000000000003</v>
      </c>
      <c r="H352" s="260">
        <v>271.3</v>
      </c>
      <c r="I352" s="260">
        <v>277.45</v>
      </c>
      <c r="J352" s="260">
        <v>282</v>
      </c>
      <c r="K352" s="259">
        <v>272.89999999999998</v>
      </c>
      <c r="L352" s="259">
        <v>262.2</v>
      </c>
      <c r="M352" s="259">
        <v>2.5952099999999998</v>
      </c>
      <c r="N352" s="1"/>
      <c r="O352" s="1"/>
    </row>
    <row r="353" spans="1:15" ht="12.75" customHeight="1">
      <c r="A353" s="30">
        <v>343</v>
      </c>
      <c r="B353" s="269" t="s">
        <v>181</v>
      </c>
      <c r="C353" s="259">
        <v>1710.4</v>
      </c>
      <c r="D353" s="260">
        <v>1730.8333333333333</v>
      </c>
      <c r="E353" s="260">
        <v>1682.7666666666664</v>
      </c>
      <c r="F353" s="260">
        <v>1655.1333333333332</v>
      </c>
      <c r="G353" s="260">
        <v>1607.0666666666664</v>
      </c>
      <c r="H353" s="260">
        <v>1758.4666666666665</v>
      </c>
      <c r="I353" s="260">
        <v>1806.5333333333335</v>
      </c>
      <c r="J353" s="260">
        <v>1834.1666666666665</v>
      </c>
      <c r="K353" s="259">
        <v>1778.9</v>
      </c>
      <c r="L353" s="259">
        <v>1703.2</v>
      </c>
      <c r="M353" s="259">
        <v>4.5957100000000004</v>
      </c>
      <c r="N353" s="1"/>
      <c r="O353" s="1"/>
    </row>
    <row r="354" spans="1:15" ht="12.75" customHeight="1">
      <c r="A354" s="30">
        <v>344</v>
      </c>
      <c r="B354" s="269" t="s">
        <v>171</v>
      </c>
      <c r="C354" s="259">
        <v>51306.2</v>
      </c>
      <c r="D354" s="260">
        <v>51670.083333333336</v>
      </c>
      <c r="E354" s="260">
        <v>50541.066666666673</v>
      </c>
      <c r="F354" s="260">
        <v>49775.933333333334</v>
      </c>
      <c r="G354" s="260">
        <v>48646.916666666672</v>
      </c>
      <c r="H354" s="260">
        <v>52435.216666666674</v>
      </c>
      <c r="I354" s="260">
        <v>53564.233333333337</v>
      </c>
      <c r="J354" s="260">
        <v>54329.366666666676</v>
      </c>
      <c r="K354" s="259">
        <v>52799.1</v>
      </c>
      <c r="L354" s="259">
        <v>50904.95</v>
      </c>
      <c r="M354" s="259">
        <v>0.19818</v>
      </c>
      <c r="N354" s="1"/>
      <c r="O354" s="1"/>
    </row>
    <row r="355" spans="1:15" ht="12.75" customHeight="1">
      <c r="A355" s="30">
        <v>345</v>
      </c>
      <c r="B355" s="269" t="s">
        <v>447</v>
      </c>
      <c r="C355" s="259">
        <v>3541.9</v>
      </c>
      <c r="D355" s="260">
        <v>3566.2666666666664</v>
      </c>
      <c r="E355" s="260">
        <v>3493.0333333333328</v>
      </c>
      <c r="F355" s="260">
        <v>3444.1666666666665</v>
      </c>
      <c r="G355" s="260">
        <v>3370.9333333333329</v>
      </c>
      <c r="H355" s="260">
        <v>3615.1333333333328</v>
      </c>
      <c r="I355" s="260">
        <v>3688.3666666666663</v>
      </c>
      <c r="J355" s="260">
        <v>3737.2333333333327</v>
      </c>
      <c r="K355" s="259">
        <v>3639.5</v>
      </c>
      <c r="L355" s="259">
        <v>3517.4</v>
      </c>
      <c r="M355" s="259">
        <v>4.4552199999999997</v>
      </c>
      <c r="N355" s="1"/>
      <c r="O355" s="1"/>
    </row>
    <row r="356" spans="1:15" ht="12.75" customHeight="1">
      <c r="A356" s="30">
        <v>346</v>
      </c>
      <c r="B356" s="269" t="s">
        <v>173</v>
      </c>
      <c r="C356" s="259">
        <v>198.75</v>
      </c>
      <c r="D356" s="260">
        <v>200.23333333333335</v>
      </c>
      <c r="E356" s="260">
        <v>196.7166666666667</v>
      </c>
      <c r="F356" s="260">
        <v>194.68333333333334</v>
      </c>
      <c r="G356" s="260">
        <v>191.16666666666669</v>
      </c>
      <c r="H356" s="260">
        <v>202.26666666666671</v>
      </c>
      <c r="I356" s="260">
        <v>205.78333333333336</v>
      </c>
      <c r="J356" s="260">
        <v>207.81666666666672</v>
      </c>
      <c r="K356" s="259">
        <v>203.75</v>
      </c>
      <c r="L356" s="259">
        <v>198.2</v>
      </c>
      <c r="M356" s="259">
        <v>14.090350000000001</v>
      </c>
      <c r="N356" s="1"/>
      <c r="O356" s="1"/>
    </row>
    <row r="357" spans="1:15" ht="12.75" customHeight="1">
      <c r="A357" s="30">
        <v>347</v>
      </c>
      <c r="B357" s="269" t="s">
        <v>175</v>
      </c>
      <c r="C357" s="259">
        <v>4432.1499999999996</v>
      </c>
      <c r="D357" s="260">
        <v>4435.083333333333</v>
      </c>
      <c r="E357" s="260">
        <v>4410.6666666666661</v>
      </c>
      <c r="F357" s="260">
        <v>4389.1833333333334</v>
      </c>
      <c r="G357" s="260">
        <v>4364.7666666666664</v>
      </c>
      <c r="H357" s="260">
        <v>4456.5666666666657</v>
      </c>
      <c r="I357" s="260">
        <v>4480.9833333333318</v>
      </c>
      <c r="J357" s="260">
        <v>4502.4666666666653</v>
      </c>
      <c r="K357" s="259">
        <v>4459.5</v>
      </c>
      <c r="L357" s="259">
        <v>4413.6000000000004</v>
      </c>
      <c r="M357" s="259">
        <v>0.65900000000000003</v>
      </c>
      <c r="N357" s="1"/>
      <c r="O357" s="1"/>
    </row>
    <row r="358" spans="1:15" ht="12.75" customHeight="1">
      <c r="A358" s="30">
        <v>348</v>
      </c>
      <c r="B358" s="269" t="s">
        <v>449</v>
      </c>
      <c r="C358" s="259">
        <v>1393.6</v>
      </c>
      <c r="D358" s="260">
        <v>1401.2</v>
      </c>
      <c r="E358" s="260">
        <v>1366.4</v>
      </c>
      <c r="F358" s="260">
        <v>1339.2</v>
      </c>
      <c r="G358" s="260">
        <v>1304.4000000000001</v>
      </c>
      <c r="H358" s="260">
        <v>1428.4</v>
      </c>
      <c r="I358" s="260">
        <v>1463.1999999999998</v>
      </c>
      <c r="J358" s="260">
        <v>1490.4</v>
      </c>
      <c r="K358" s="259">
        <v>1436</v>
      </c>
      <c r="L358" s="259">
        <v>1374</v>
      </c>
      <c r="M358" s="259">
        <v>4.5674400000000004</v>
      </c>
      <c r="N358" s="1"/>
      <c r="O358" s="1"/>
    </row>
    <row r="359" spans="1:15" ht="12.75" customHeight="1">
      <c r="A359" s="30">
        <v>349</v>
      </c>
      <c r="B359" s="269" t="s">
        <v>176</v>
      </c>
      <c r="C359" s="259">
        <v>2612</v>
      </c>
      <c r="D359" s="260">
        <v>2630.25</v>
      </c>
      <c r="E359" s="260">
        <v>2587.75</v>
      </c>
      <c r="F359" s="260">
        <v>2563.5</v>
      </c>
      <c r="G359" s="260">
        <v>2521</v>
      </c>
      <c r="H359" s="260">
        <v>2654.5</v>
      </c>
      <c r="I359" s="260">
        <v>2697</v>
      </c>
      <c r="J359" s="260">
        <v>2721.25</v>
      </c>
      <c r="K359" s="259">
        <v>2672.75</v>
      </c>
      <c r="L359" s="259">
        <v>2606</v>
      </c>
      <c r="M359" s="259">
        <v>2.3052899999999998</v>
      </c>
      <c r="N359" s="1"/>
      <c r="O359" s="1"/>
    </row>
    <row r="360" spans="1:15" ht="12.75" customHeight="1">
      <c r="A360" s="30">
        <v>350</v>
      </c>
      <c r="B360" s="269" t="s">
        <v>172</v>
      </c>
      <c r="C360" s="259">
        <v>806.25</v>
      </c>
      <c r="D360" s="260">
        <v>812.86666666666667</v>
      </c>
      <c r="E360" s="260">
        <v>796.48333333333335</v>
      </c>
      <c r="F360" s="260">
        <v>786.7166666666667</v>
      </c>
      <c r="G360" s="260">
        <v>770.33333333333337</v>
      </c>
      <c r="H360" s="260">
        <v>822.63333333333333</v>
      </c>
      <c r="I360" s="260">
        <v>839.01666666666677</v>
      </c>
      <c r="J360" s="260">
        <v>848.7833333333333</v>
      </c>
      <c r="K360" s="259">
        <v>829.25</v>
      </c>
      <c r="L360" s="259">
        <v>803.1</v>
      </c>
      <c r="M360" s="259">
        <v>10.43961</v>
      </c>
      <c r="N360" s="1"/>
      <c r="O360" s="1"/>
    </row>
    <row r="361" spans="1:15" ht="12.75" customHeight="1">
      <c r="A361" s="30">
        <v>351</v>
      </c>
      <c r="B361" s="269" t="s">
        <v>450</v>
      </c>
      <c r="C361" s="259">
        <v>966.5</v>
      </c>
      <c r="D361" s="260">
        <v>975.13333333333321</v>
      </c>
      <c r="E361" s="260">
        <v>946.9166666666664</v>
      </c>
      <c r="F361" s="260">
        <v>927.33333333333314</v>
      </c>
      <c r="G361" s="260">
        <v>899.11666666666633</v>
      </c>
      <c r="H361" s="260">
        <v>994.71666666666647</v>
      </c>
      <c r="I361" s="260">
        <v>1022.9333333333332</v>
      </c>
      <c r="J361" s="260">
        <v>1042.5166666666664</v>
      </c>
      <c r="K361" s="259">
        <v>1003.35</v>
      </c>
      <c r="L361" s="259">
        <v>955.55</v>
      </c>
      <c r="M361" s="259">
        <v>0.62890999999999997</v>
      </c>
      <c r="N361" s="1"/>
      <c r="O361" s="1"/>
    </row>
    <row r="362" spans="1:15" ht="12.75" customHeight="1">
      <c r="A362" s="30">
        <v>352</v>
      </c>
      <c r="B362" s="269" t="s">
        <v>270</v>
      </c>
      <c r="C362" s="259">
        <v>2584.9499999999998</v>
      </c>
      <c r="D362" s="260">
        <v>2594.65</v>
      </c>
      <c r="E362" s="260">
        <v>2545.3000000000002</v>
      </c>
      <c r="F362" s="260">
        <v>2505.65</v>
      </c>
      <c r="G362" s="260">
        <v>2456.3000000000002</v>
      </c>
      <c r="H362" s="260">
        <v>2634.3</v>
      </c>
      <c r="I362" s="260">
        <v>2683.6499999999996</v>
      </c>
      <c r="J362" s="260">
        <v>2723.3</v>
      </c>
      <c r="K362" s="259">
        <v>2644</v>
      </c>
      <c r="L362" s="259">
        <v>2555</v>
      </c>
      <c r="M362" s="259">
        <v>2.0442800000000001</v>
      </c>
      <c r="N362" s="1"/>
      <c r="O362" s="1"/>
    </row>
    <row r="363" spans="1:15" ht="12.75" customHeight="1">
      <c r="A363" s="30">
        <v>353</v>
      </c>
      <c r="B363" s="269" t="s">
        <v>451</v>
      </c>
      <c r="C363" s="259">
        <v>1869.95</v>
      </c>
      <c r="D363" s="260">
        <v>1877.8499999999997</v>
      </c>
      <c r="E363" s="260">
        <v>1854.6999999999994</v>
      </c>
      <c r="F363" s="260">
        <v>1839.4499999999996</v>
      </c>
      <c r="G363" s="260">
        <v>1816.2999999999993</v>
      </c>
      <c r="H363" s="260">
        <v>1893.0999999999995</v>
      </c>
      <c r="I363" s="260">
        <v>1916.2499999999995</v>
      </c>
      <c r="J363" s="260">
        <v>1931.4999999999995</v>
      </c>
      <c r="K363" s="259">
        <v>1901</v>
      </c>
      <c r="L363" s="259">
        <v>1862.6</v>
      </c>
      <c r="M363" s="259">
        <v>1.09663</v>
      </c>
      <c r="N363" s="1"/>
      <c r="O363" s="1"/>
    </row>
    <row r="364" spans="1:15" ht="12.75" customHeight="1">
      <c r="A364" s="30">
        <v>354</v>
      </c>
      <c r="B364" s="269" t="s">
        <v>805</v>
      </c>
      <c r="C364" s="259">
        <v>326.45</v>
      </c>
      <c r="D364" s="260">
        <v>329.81666666666666</v>
      </c>
      <c r="E364" s="260">
        <v>321.63333333333333</v>
      </c>
      <c r="F364" s="260">
        <v>316.81666666666666</v>
      </c>
      <c r="G364" s="260">
        <v>308.63333333333333</v>
      </c>
      <c r="H364" s="260">
        <v>334.63333333333333</v>
      </c>
      <c r="I364" s="260">
        <v>342.81666666666661</v>
      </c>
      <c r="J364" s="260">
        <v>347.63333333333333</v>
      </c>
      <c r="K364" s="259">
        <v>338</v>
      </c>
      <c r="L364" s="259">
        <v>325</v>
      </c>
      <c r="M364" s="259">
        <v>93.093630000000005</v>
      </c>
      <c r="N364" s="1"/>
      <c r="O364" s="1"/>
    </row>
    <row r="365" spans="1:15" ht="12.75" customHeight="1">
      <c r="A365" s="30">
        <v>355</v>
      </c>
      <c r="B365" s="269" t="s">
        <v>174</v>
      </c>
      <c r="C365" s="259">
        <v>102.65</v>
      </c>
      <c r="D365" s="260">
        <v>103.21666666666665</v>
      </c>
      <c r="E365" s="260">
        <v>101.83333333333331</v>
      </c>
      <c r="F365" s="260">
        <v>101.01666666666667</v>
      </c>
      <c r="G365" s="260">
        <v>99.633333333333326</v>
      </c>
      <c r="H365" s="260">
        <v>104.0333333333333</v>
      </c>
      <c r="I365" s="260">
        <v>105.41666666666666</v>
      </c>
      <c r="J365" s="260">
        <v>106.23333333333329</v>
      </c>
      <c r="K365" s="259">
        <v>104.6</v>
      </c>
      <c r="L365" s="259">
        <v>102.4</v>
      </c>
      <c r="M365" s="259">
        <v>40.663899999999998</v>
      </c>
      <c r="N365" s="1"/>
      <c r="O365" s="1"/>
    </row>
    <row r="366" spans="1:15" ht="12.75" customHeight="1">
      <c r="A366" s="30">
        <v>356</v>
      </c>
      <c r="B366" s="269" t="s">
        <v>179</v>
      </c>
      <c r="C366" s="259">
        <v>208.35</v>
      </c>
      <c r="D366" s="260">
        <v>208.7833333333333</v>
      </c>
      <c r="E366" s="260">
        <v>206.11666666666662</v>
      </c>
      <c r="F366" s="260">
        <v>203.88333333333333</v>
      </c>
      <c r="G366" s="260">
        <v>201.21666666666664</v>
      </c>
      <c r="H366" s="260">
        <v>211.01666666666659</v>
      </c>
      <c r="I366" s="260">
        <v>213.68333333333328</v>
      </c>
      <c r="J366" s="260">
        <v>215.91666666666657</v>
      </c>
      <c r="K366" s="259">
        <v>211.45</v>
      </c>
      <c r="L366" s="259">
        <v>206.55</v>
      </c>
      <c r="M366" s="259">
        <v>133.55372</v>
      </c>
      <c r="N366" s="1"/>
      <c r="O366" s="1"/>
    </row>
    <row r="367" spans="1:15" ht="12.75" customHeight="1">
      <c r="A367" s="30">
        <v>357</v>
      </c>
      <c r="B367" s="269" t="s">
        <v>806</v>
      </c>
      <c r="C367" s="259">
        <v>434.65</v>
      </c>
      <c r="D367" s="260">
        <v>441.81666666666666</v>
      </c>
      <c r="E367" s="260">
        <v>422.0333333333333</v>
      </c>
      <c r="F367" s="260">
        <v>409.41666666666663</v>
      </c>
      <c r="G367" s="260">
        <v>389.63333333333327</v>
      </c>
      <c r="H367" s="260">
        <v>454.43333333333334</v>
      </c>
      <c r="I367" s="260">
        <v>474.21666666666675</v>
      </c>
      <c r="J367" s="260">
        <v>486.83333333333337</v>
      </c>
      <c r="K367" s="259">
        <v>461.6</v>
      </c>
      <c r="L367" s="259">
        <v>429.2</v>
      </c>
      <c r="M367" s="259">
        <v>20.188880000000001</v>
      </c>
      <c r="N367" s="1"/>
      <c r="O367" s="1"/>
    </row>
    <row r="368" spans="1:15" ht="12.75" customHeight="1">
      <c r="A368" s="30">
        <v>358</v>
      </c>
      <c r="B368" s="269" t="s">
        <v>271</v>
      </c>
      <c r="C368" s="259">
        <v>438.65</v>
      </c>
      <c r="D368" s="260">
        <v>443.5</v>
      </c>
      <c r="E368" s="260">
        <v>430.3</v>
      </c>
      <c r="F368" s="260">
        <v>421.95</v>
      </c>
      <c r="G368" s="260">
        <v>408.75</v>
      </c>
      <c r="H368" s="260">
        <v>451.85</v>
      </c>
      <c r="I368" s="260">
        <v>465.05000000000007</v>
      </c>
      <c r="J368" s="260">
        <v>473.40000000000003</v>
      </c>
      <c r="K368" s="259">
        <v>456.7</v>
      </c>
      <c r="L368" s="259">
        <v>435.15</v>
      </c>
      <c r="M368" s="259">
        <v>10.37453</v>
      </c>
      <c r="N368" s="1"/>
      <c r="O368" s="1"/>
    </row>
    <row r="369" spans="1:15" ht="12.75" customHeight="1">
      <c r="A369" s="30">
        <v>359</v>
      </c>
      <c r="B369" s="269" t="s">
        <v>452</v>
      </c>
      <c r="C369" s="259">
        <v>576.04999999999995</v>
      </c>
      <c r="D369" s="260">
        <v>577.85</v>
      </c>
      <c r="E369" s="260">
        <v>572.90000000000009</v>
      </c>
      <c r="F369" s="260">
        <v>569.75000000000011</v>
      </c>
      <c r="G369" s="260">
        <v>564.80000000000018</v>
      </c>
      <c r="H369" s="260">
        <v>581</v>
      </c>
      <c r="I369" s="260">
        <v>585.95000000000005</v>
      </c>
      <c r="J369" s="260">
        <v>589.09999999999991</v>
      </c>
      <c r="K369" s="259">
        <v>582.79999999999995</v>
      </c>
      <c r="L369" s="259">
        <v>574.70000000000005</v>
      </c>
      <c r="M369" s="259">
        <v>0.86362000000000005</v>
      </c>
      <c r="N369" s="1"/>
      <c r="O369" s="1"/>
    </row>
    <row r="370" spans="1:15" ht="12.75" customHeight="1">
      <c r="A370" s="30">
        <v>360</v>
      </c>
      <c r="B370" s="269" t="s">
        <v>453</v>
      </c>
      <c r="C370" s="259">
        <v>124.9</v>
      </c>
      <c r="D370" s="260">
        <v>125.86666666666667</v>
      </c>
      <c r="E370" s="260">
        <v>123.23333333333335</v>
      </c>
      <c r="F370" s="260">
        <v>121.56666666666668</v>
      </c>
      <c r="G370" s="260">
        <v>118.93333333333335</v>
      </c>
      <c r="H370" s="260">
        <v>127.53333333333335</v>
      </c>
      <c r="I370" s="260">
        <v>130.16666666666669</v>
      </c>
      <c r="J370" s="260">
        <v>131.83333333333334</v>
      </c>
      <c r="K370" s="259">
        <v>128.5</v>
      </c>
      <c r="L370" s="259">
        <v>124.2</v>
      </c>
      <c r="M370" s="259">
        <v>1.9428399999999999</v>
      </c>
      <c r="N370" s="1"/>
      <c r="O370" s="1"/>
    </row>
    <row r="371" spans="1:15" ht="12.75" customHeight="1">
      <c r="A371" s="30">
        <v>361</v>
      </c>
      <c r="B371" s="269" t="s">
        <v>850</v>
      </c>
      <c r="C371" s="259">
        <v>1426</v>
      </c>
      <c r="D371" s="260">
        <v>1448.6166666666668</v>
      </c>
      <c r="E371" s="260">
        <v>1398.5833333333335</v>
      </c>
      <c r="F371" s="260">
        <v>1371.1666666666667</v>
      </c>
      <c r="G371" s="260">
        <v>1321.1333333333334</v>
      </c>
      <c r="H371" s="260">
        <v>1476.0333333333335</v>
      </c>
      <c r="I371" s="260">
        <v>1526.0666666666668</v>
      </c>
      <c r="J371" s="260">
        <v>1553.4833333333336</v>
      </c>
      <c r="K371" s="259">
        <v>1498.65</v>
      </c>
      <c r="L371" s="259">
        <v>1421.2</v>
      </c>
      <c r="M371" s="259">
        <v>0.30769999999999997</v>
      </c>
      <c r="N371" s="1"/>
      <c r="O371" s="1"/>
    </row>
    <row r="372" spans="1:15" ht="12.75" customHeight="1">
      <c r="A372" s="30">
        <v>362</v>
      </c>
      <c r="B372" s="269" t="s">
        <v>454</v>
      </c>
      <c r="C372" s="259">
        <v>4218.25</v>
      </c>
      <c r="D372" s="260">
        <v>4225.9833333333336</v>
      </c>
      <c r="E372" s="260">
        <v>4184.0166666666673</v>
      </c>
      <c r="F372" s="260">
        <v>4149.7833333333338</v>
      </c>
      <c r="G372" s="260">
        <v>4107.8166666666675</v>
      </c>
      <c r="H372" s="260">
        <v>4260.2166666666672</v>
      </c>
      <c r="I372" s="260">
        <v>4302.1833333333343</v>
      </c>
      <c r="J372" s="260">
        <v>4336.416666666667</v>
      </c>
      <c r="K372" s="259">
        <v>4267.95</v>
      </c>
      <c r="L372" s="259">
        <v>4191.75</v>
      </c>
      <c r="M372" s="259">
        <v>4.7829999999999998E-2</v>
      </c>
      <c r="N372" s="1"/>
      <c r="O372" s="1"/>
    </row>
    <row r="373" spans="1:15" ht="12.75" customHeight="1">
      <c r="A373" s="30">
        <v>363</v>
      </c>
      <c r="B373" s="269" t="s">
        <v>272</v>
      </c>
      <c r="C373" s="259">
        <v>13823.6</v>
      </c>
      <c r="D373" s="260">
        <v>13884.533333333333</v>
      </c>
      <c r="E373" s="260">
        <v>13739.066666666666</v>
      </c>
      <c r="F373" s="260">
        <v>13654.533333333333</v>
      </c>
      <c r="G373" s="260">
        <v>13509.066666666666</v>
      </c>
      <c r="H373" s="260">
        <v>13969.066666666666</v>
      </c>
      <c r="I373" s="260">
        <v>14114.533333333333</v>
      </c>
      <c r="J373" s="260">
        <v>14199.066666666666</v>
      </c>
      <c r="K373" s="259">
        <v>14030</v>
      </c>
      <c r="L373" s="259">
        <v>13800</v>
      </c>
      <c r="M373" s="259">
        <v>4.9579999999999999E-2</v>
      </c>
      <c r="N373" s="1"/>
      <c r="O373" s="1"/>
    </row>
    <row r="374" spans="1:15" ht="12.75" customHeight="1">
      <c r="A374" s="30">
        <v>364</v>
      </c>
      <c r="B374" s="269" t="s">
        <v>178</v>
      </c>
      <c r="C374" s="259">
        <v>35.700000000000003</v>
      </c>
      <c r="D374" s="260">
        <v>36.033333333333331</v>
      </c>
      <c r="E374" s="260">
        <v>35.266666666666666</v>
      </c>
      <c r="F374" s="260">
        <v>34.833333333333336</v>
      </c>
      <c r="G374" s="260">
        <v>34.06666666666667</v>
      </c>
      <c r="H374" s="260">
        <v>36.466666666666661</v>
      </c>
      <c r="I374" s="260">
        <v>37.233333333333327</v>
      </c>
      <c r="J374" s="260">
        <v>37.666666666666657</v>
      </c>
      <c r="K374" s="259">
        <v>36.799999999999997</v>
      </c>
      <c r="L374" s="259">
        <v>35.6</v>
      </c>
      <c r="M374" s="259">
        <v>354.36581999999999</v>
      </c>
      <c r="N374" s="1"/>
      <c r="O374" s="1"/>
    </row>
    <row r="375" spans="1:15" ht="12.75" customHeight="1">
      <c r="A375" s="30">
        <v>365</v>
      </c>
      <c r="B375" s="269" t="s">
        <v>455</v>
      </c>
      <c r="C375" s="259">
        <v>606.70000000000005</v>
      </c>
      <c r="D375" s="260">
        <v>611.13333333333333</v>
      </c>
      <c r="E375" s="260">
        <v>597.86666666666667</v>
      </c>
      <c r="F375" s="260">
        <v>589.0333333333333</v>
      </c>
      <c r="G375" s="260">
        <v>575.76666666666665</v>
      </c>
      <c r="H375" s="260">
        <v>619.9666666666667</v>
      </c>
      <c r="I375" s="260">
        <v>633.23333333333335</v>
      </c>
      <c r="J375" s="260">
        <v>642.06666666666672</v>
      </c>
      <c r="K375" s="259">
        <v>624.4</v>
      </c>
      <c r="L375" s="259">
        <v>602.29999999999995</v>
      </c>
      <c r="M375" s="259">
        <v>0.47334999999999999</v>
      </c>
      <c r="N375" s="1"/>
      <c r="O375" s="1"/>
    </row>
    <row r="376" spans="1:15" ht="12.75" customHeight="1">
      <c r="A376" s="30">
        <v>366</v>
      </c>
      <c r="B376" s="269" t="s">
        <v>183</v>
      </c>
      <c r="C376" s="259">
        <v>120.1</v>
      </c>
      <c r="D376" s="260">
        <v>120.73333333333333</v>
      </c>
      <c r="E376" s="260">
        <v>118.96666666666667</v>
      </c>
      <c r="F376" s="260">
        <v>117.83333333333333</v>
      </c>
      <c r="G376" s="260">
        <v>116.06666666666666</v>
      </c>
      <c r="H376" s="260">
        <v>121.86666666666667</v>
      </c>
      <c r="I376" s="260">
        <v>123.63333333333335</v>
      </c>
      <c r="J376" s="260">
        <v>124.76666666666668</v>
      </c>
      <c r="K376" s="259">
        <v>122.5</v>
      </c>
      <c r="L376" s="259">
        <v>119.6</v>
      </c>
      <c r="M376" s="259">
        <v>97.361339999999998</v>
      </c>
      <c r="N376" s="1"/>
      <c r="O376" s="1"/>
    </row>
    <row r="377" spans="1:15" ht="12.75" customHeight="1">
      <c r="A377" s="30">
        <v>367</v>
      </c>
      <c r="B377" s="269" t="s">
        <v>184</v>
      </c>
      <c r="C377" s="259">
        <v>92.05</v>
      </c>
      <c r="D377" s="260">
        <v>92.45</v>
      </c>
      <c r="E377" s="260">
        <v>91.5</v>
      </c>
      <c r="F377" s="260">
        <v>90.95</v>
      </c>
      <c r="G377" s="260">
        <v>90</v>
      </c>
      <c r="H377" s="260">
        <v>93</v>
      </c>
      <c r="I377" s="260">
        <v>93.950000000000017</v>
      </c>
      <c r="J377" s="260">
        <v>94.5</v>
      </c>
      <c r="K377" s="259">
        <v>93.4</v>
      </c>
      <c r="L377" s="259">
        <v>91.9</v>
      </c>
      <c r="M377" s="259">
        <v>41.628419999999998</v>
      </c>
      <c r="N377" s="1"/>
      <c r="O377" s="1"/>
    </row>
    <row r="378" spans="1:15" ht="12.75" customHeight="1">
      <c r="A378" s="30">
        <v>368</v>
      </c>
      <c r="B378" s="269" t="s">
        <v>808</v>
      </c>
      <c r="C378" s="259">
        <v>662.7</v>
      </c>
      <c r="D378" s="260">
        <v>666.9</v>
      </c>
      <c r="E378" s="260">
        <v>655.8</v>
      </c>
      <c r="F378" s="260">
        <v>648.9</v>
      </c>
      <c r="G378" s="260">
        <v>637.79999999999995</v>
      </c>
      <c r="H378" s="260">
        <v>673.8</v>
      </c>
      <c r="I378" s="260">
        <v>684.90000000000009</v>
      </c>
      <c r="J378" s="260">
        <v>691.8</v>
      </c>
      <c r="K378" s="259">
        <v>678</v>
      </c>
      <c r="L378" s="259">
        <v>660</v>
      </c>
      <c r="M378" s="259">
        <v>1.9851300000000001</v>
      </c>
      <c r="N378" s="1"/>
      <c r="O378" s="1"/>
    </row>
    <row r="379" spans="1:15" ht="12.75" customHeight="1">
      <c r="A379" s="30">
        <v>369</v>
      </c>
      <c r="B379" s="269" t="s">
        <v>456</v>
      </c>
      <c r="C379" s="259">
        <v>358.65</v>
      </c>
      <c r="D379" s="260">
        <v>363.9666666666667</v>
      </c>
      <c r="E379" s="260">
        <v>351.38333333333338</v>
      </c>
      <c r="F379" s="260">
        <v>344.11666666666667</v>
      </c>
      <c r="G379" s="260">
        <v>331.53333333333336</v>
      </c>
      <c r="H379" s="260">
        <v>371.23333333333341</v>
      </c>
      <c r="I379" s="260">
        <v>383.81666666666666</v>
      </c>
      <c r="J379" s="260">
        <v>391.08333333333343</v>
      </c>
      <c r="K379" s="259">
        <v>376.55</v>
      </c>
      <c r="L379" s="259">
        <v>356.7</v>
      </c>
      <c r="M379" s="259">
        <v>12.71557</v>
      </c>
      <c r="N379" s="1"/>
      <c r="O379" s="1"/>
    </row>
    <row r="380" spans="1:15" ht="12.75" customHeight="1">
      <c r="A380" s="30">
        <v>370</v>
      </c>
      <c r="B380" s="269" t="s">
        <v>457</v>
      </c>
      <c r="C380" s="259">
        <v>1033.6500000000001</v>
      </c>
      <c r="D380" s="260">
        <v>1041.0833333333333</v>
      </c>
      <c r="E380" s="260">
        <v>1018.6666666666665</v>
      </c>
      <c r="F380" s="260">
        <v>1003.6833333333332</v>
      </c>
      <c r="G380" s="260">
        <v>981.26666666666642</v>
      </c>
      <c r="H380" s="260">
        <v>1056.0666666666666</v>
      </c>
      <c r="I380" s="260">
        <v>1078.4833333333331</v>
      </c>
      <c r="J380" s="260">
        <v>1093.4666666666667</v>
      </c>
      <c r="K380" s="259">
        <v>1063.5</v>
      </c>
      <c r="L380" s="259">
        <v>1026.0999999999999</v>
      </c>
      <c r="M380" s="259">
        <v>1.02017</v>
      </c>
      <c r="N380" s="1"/>
      <c r="O380" s="1"/>
    </row>
    <row r="381" spans="1:15" ht="12.75" customHeight="1">
      <c r="A381" s="30">
        <v>371</v>
      </c>
      <c r="B381" s="269" t="s">
        <v>458</v>
      </c>
      <c r="C381" s="259">
        <v>36.85</v>
      </c>
      <c r="D381" s="260">
        <v>37.516666666666666</v>
      </c>
      <c r="E381" s="260">
        <v>36.033333333333331</v>
      </c>
      <c r="F381" s="260">
        <v>35.216666666666669</v>
      </c>
      <c r="G381" s="260">
        <v>33.733333333333334</v>
      </c>
      <c r="H381" s="260">
        <v>38.333333333333329</v>
      </c>
      <c r="I381" s="260">
        <v>39.816666666666663</v>
      </c>
      <c r="J381" s="260">
        <v>40.633333333333326</v>
      </c>
      <c r="K381" s="259">
        <v>39</v>
      </c>
      <c r="L381" s="259">
        <v>36.700000000000003</v>
      </c>
      <c r="M381" s="259">
        <v>135.14062000000001</v>
      </c>
      <c r="N381" s="1"/>
      <c r="O381" s="1"/>
    </row>
    <row r="382" spans="1:15" ht="12.75" customHeight="1">
      <c r="A382" s="30">
        <v>372</v>
      </c>
      <c r="B382" s="269" t="s">
        <v>807</v>
      </c>
      <c r="C382" s="259">
        <v>110.9</v>
      </c>
      <c r="D382" s="260">
        <v>112.78333333333335</v>
      </c>
      <c r="E382" s="260">
        <v>108.16666666666669</v>
      </c>
      <c r="F382" s="260">
        <v>105.43333333333334</v>
      </c>
      <c r="G382" s="260">
        <v>100.81666666666668</v>
      </c>
      <c r="H382" s="260">
        <v>115.51666666666669</v>
      </c>
      <c r="I382" s="260">
        <v>120.13333333333334</v>
      </c>
      <c r="J382" s="260">
        <v>122.8666666666667</v>
      </c>
      <c r="K382" s="259">
        <v>117.4</v>
      </c>
      <c r="L382" s="259">
        <v>110.05</v>
      </c>
      <c r="M382" s="259">
        <v>23.51078</v>
      </c>
      <c r="N382" s="1"/>
      <c r="O382" s="1"/>
    </row>
    <row r="383" spans="1:15" ht="12.75" customHeight="1">
      <c r="A383" s="30">
        <v>373</v>
      </c>
      <c r="B383" s="269" t="s">
        <v>459</v>
      </c>
      <c r="C383" s="259">
        <v>166.65</v>
      </c>
      <c r="D383" s="260">
        <v>168.36666666666667</v>
      </c>
      <c r="E383" s="260">
        <v>163.28333333333336</v>
      </c>
      <c r="F383" s="260">
        <v>159.91666666666669</v>
      </c>
      <c r="G383" s="260">
        <v>154.83333333333337</v>
      </c>
      <c r="H383" s="260">
        <v>171.73333333333335</v>
      </c>
      <c r="I383" s="260">
        <v>176.81666666666666</v>
      </c>
      <c r="J383" s="260">
        <v>180.18333333333334</v>
      </c>
      <c r="K383" s="259">
        <v>173.45</v>
      </c>
      <c r="L383" s="259">
        <v>165</v>
      </c>
      <c r="M383" s="259">
        <v>11.33694</v>
      </c>
      <c r="N383" s="1"/>
      <c r="O383" s="1"/>
    </row>
    <row r="384" spans="1:15" ht="12.75" customHeight="1">
      <c r="A384" s="30">
        <v>374</v>
      </c>
      <c r="B384" s="269" t="s">
        <v>460</v>
      </c>
      <c r="C384" s="259">
        <v>625.9</v>
      </c>
      <c r="D384" s="260">
        <v>618.63333333333333</v>
      </c>
      <c r="E384" s="260">
        <v>602.26666666666665</v>
      </c>
      <c r="F384" s="260">
        <v>578.63333333333333</v>
      </c>
      <c r="G384" s="260">
        <v>562.26666666666665</v>
      </c>
      <c r="H384" s="260">
        <v>642.26666666666665</v>
      </c>
      <c r="I384" s="260">
        <v>658.63333333333321</v>
      </c>
      <c r="J384" s="260">
        <v>682.26666666666665</v>
      </c>
      <c r="K384" s="259">
        <v>635</v>
      </c>
      <c r="L384" s="259">
        <v>595</v>
      </c>
      <c r="M384" s="259">
        <v>6.2619499999999997</v>
      </c>
      <c r="N384" s="1"/>
      <c r="O384" s="1"/>
    </row>
    <row r="385" spans="1:15" ht="12.75" customHeight="1">
      <c r="A385" s="30">
        <v>375</v>
      </c>
      <c r="B385" s="269" t="s">
        <v>461</v>
      </c>
      <c r="C385" s="259">
        <v>212.65</v>
      </c>
      <c r="D385" s="260">
        <v>213.13333333333335</v>
      </c>
      <c r="E385" s="260">
        <v>210.4666666666667</v>
      </c>
      <c r="F385" s="260">
        <v>208.28333333333333</v>
      </c>
      <c r="G385" s="260">
        <v>205.61666666666667</v>
      </c>
      <c r="H385" s="260">
        <v>215.31666666666672</v>
      </c>
      <c r="I385" s="260">
        <v>217.98333333333341</v>
      </c>
      <c r="J385" s="260">
        <v>220.16666666666674</v>
      </c>
      <c r="K385" s="259">
        <v>215.8</v>
      </c>
      <c r="L385" s="259">
        <v>210.95</v>
      </c>
      <c r="M385" s="259">
        <v>1.12063</v>
      </c>
      <c r="N385" s="1"/>
      <c r="O385" s="1"/>
    </row>
    <row r="386" spans="1:15" ht="12.75" customHeight="1">
      <c r="A386" s="30">
        <v>376</v>
      </c>
      <c r="B386" s="269" t="s">
        <v>462</v>
      </c>
      <c r="C386" s="259">
        <v>96.15</v>
      </c>
      <c r="D386" s="260">
        <v>97.133333333333326</v>
      </c>
      <c r="E386" s="260">
        <v>94.366666666666646</v>
      </c>
      <c r="F386" s="260">
        <v>92.583333333333314</v>
      </c>
      <c r="G386" s="260">
        <v>89.816666666666634</v>
      </c>
      <c r="H386" s="260">
        <v>98.916666666666657</v>
      </c>
      <c r="I386" s="260">
        <v>101.68333333333334</v>
      </c>
      <c r="J386" s="260">
        <v>103.46666666666667</v>
      </c>
      <c r="K386" s="259">
        <v>99.9</v>
      </c>
      <c r="L386" s="259">
        <v>95.35</v>
      </c>
      <c r="M386" s="259">
        <v>18.336600000000001</v>
      </c>
      <c r="N386" s="1"/>
      <c r="O386" s="1"/>
    </row>
    <row r="387" spans="1:15" ht="12.75" customHeight="1">
      <c r="A387" s="30">
        <v>377</v>
      </c>
      <c r="B387" s="269" t="s">
        <v>463</v>
      </c>
      <c r="C387" s="259">
        <v>1994.3</v>
      </c>
      <c r="D387" s="260">
        <v>1990.1333333333332</v>
      </c>
      <c r="E387" s="260">
        <v>1972.2666666666664</v>
      </c>
      <c r="F387" s="260">
        <v>1950.2333333333331</v>
      </c>
      <c r="G387" s="260">
        <v>1932.3666666666663</v>
      </c>
      <c r="H387" s="260">
        <v>2012.1666666666665</v>
      </c>
      <c r="I387" s="260">
        <v>2030.0333333333333</v>
      </c>
      <c r="J387" s="260">
        <v>2052.0666666666666</v>
      </c>
      <c r="K387" s="259">
        <v>2008</v>
      </c>
      <c r="L387" s="259">
        <v>1968.1</v>
      </c>
      <c r="M387" s="259">
        <v>9.4640000000000002E-2</v>
      </c>
      <c r="N387" s="1"/>
      <c r="O387" s="1"/>
    </row>
    <row r="388" spans="1:15" ht="12.75" customHeight="1">
      <c r="A388" s="30">
        <v>378</v>
      </c>
      <c r="B388" s="269" t="s">
        <v>851</v>
      </c>
      <c r="C388" s="259">
        <v>50.75</v>
      </c>
      <c r="D388" s="260">
        <v>51.233333333333327</v>
      </c>
      <c r="E388" s="260">
        <v>49.716666666666654</v>
      </c>
      <c r="F388" s="260">
        <v>48.68333333333333</v>
      </c>
      <c r="G388" s="260">
        <v>47.166666666666657</v>
      </c>
      <c r="H388" s="260">
        <v>52.266666666666652</v>
      </c>
      <c r="I388" s="260">
        <v>53.783333333333317</v>
      </c>
      <c r="J388" s="260">
        <v>54.816666666666649</v>
      </c>
      <c r="K388" s="259">
        <v>52.75</v>
      </c>
      <c r="L388" s="259">
        <v>50.2</v>
      </c>
      <c r="M388" s="259">
        <v>20.573429999999998</v>
      </c>
      <c r="N388" s="1"/>
      <c r="O388" s="1"/>
    </row>
    <row r="389" spans="1:15" ht="12.75" customHeight="1">
      <c r="A389" s="30">
        <v>379</v>
      </c>
      <c r="B389" s="269" t="s">
        <v>464</v>
      </c>
      <c r="C389" s="259">
        <v>136.80000000000001</v>
      </c>
      <c r="D389" s="260">
        <v>138.58333333333334</v>
      </c>
      <c r="E389" s="260">
        <v>134.26666666666668</v>
      </c>
      <c r="F389" s="260">
        <v>131.73333333333335</v>
      </c>
      <c r="G389" s="260">
        <v>127.41666666666669</v>
      </c>
      <c r="H389" s="260">
        <v>141.11666666666667</v>
      </c>
      <c r="I389" s="260">
        <v>145.43333333333334</v>
      </c>
      <c r="J389" s="260">
        <v>147.96666666666667</v>
      </c>
      <c r="K389" s="259">
        <v>142.9</v>
      </c>
      <c r="L389" s="259">
        <v>136.05000000000001</v>
      </c>
      <c r="M389" s="259">
        <v>17.940740000000002</v>
      </c>
      <c r="N389" s="1"/>
      <c r="O389" s="1"/>
    </row>
    <row r="390" spans="1:15" ht="12.75" customHeight="1">
      <c r="A390" s="30">
        <v>380</v>
      </c>
      <c r="B390" s="269" t="s">
        <v>465</v>
      </c>
      <c r="C390" s="259">
        <v>989.95</v>
      </c>
      <c r="D390" s="260">
        <v>993.48333333333323</v>
      </c>
      <c r="E390" s="260">
        <v>982.51666666666642</v>
      </c>
      <c r="F390" s="260">
        <v>975.08333333333314</v>
      </c>
      <c r="G390" s="260">
        <v>964.11666666666633</v>
      </c>
      <c r="H390" s="260">
        <v>1000.9166666666665</v>
      </c>
      <c r="I390" s="260">
        <v>1011.8833333333334</v>
      </c>
      <c r="J390" s="260">
        <v>1019.3166666666666</v>
      </c>
      <c r="K390" s="259">
        <v>1004.45</v>
      </c>
      <c r="L390" s="259">
        <v>986.05</v>
      </c>
      <c r="M390" s="259">
        <v>1.0931299999999999</v>
      </c>
      <c r="N390" s="1"/>
      <c r="O390" s="1"/>
    </row>
    <row r="391" spans="1:15" ht="12.75" customHeight="1">
      <c r="A391" s="30">
        <v>381</v>
      </c>
      <c r="B391" s="269" t="s">
        <v>185</v>
      </c>
      <c r="C391" s="259">
        <v>2357.9</v>
      </c>
      <c r="D391" s="260">
        <v>2374.3333333333335</v>
      </c>
      <c r="E391" s="260">
        <v>2334.666666666667</v>
      </c>
      <c r="F391" s="260">
        <v>2311.4333333333334</v>
      </c>
      <c r="G391" s="260">
        <v>2271.7666666666669</v>
      </c>
      <c r="H391" s="260">
        <v>2397.5666666666671</v>
      </c>
      <c r="I391" s="260">
        <v>2437.233333333334</v>
      </c>
      <c r="J391" s="260">
        <v>2460.4666666666672</v>
      </c>
      <c r="K391" s="259">
        <v>2414</v>
      </c>
      <c r="L391" s="259">
        <v>2351.1</v>
      </c>
      <c r="M391" s="259">
        <v>42.528030000000001</v>
      </c>
      <c r="N391" s="1"/>
      <c r="O391" s="1"/>
    </row>
    <row r="392" spans="1:15" ht="12.75" customHeight="1">
      <c r="A392" s="30">
        <v>382</v>
      </c>
      <c r="B392" s="269" t="s">
        <v>821</v>
      </c>
      <c r="C392" s="259">
        <v>126.15</v>
      </c>
      <c r="D392" s="260">
        <v>126.46666666666668</v>
      </c>
      <c r="E392" s="260">
        <v>124.88333333333335</v>
      </c>
      <c r="F392" s="260">
        <v>123.61666666666667</v>
      </c>
      <c r="G392" s="260">
        <v>122.03333333333335</v>
      </c>
      <c r="H392" s="260">
        <v>127.73333333333336</v>
      </c>
      <c r="I392" s="260">
        <v>129.31666666666672</v>
      </c>
      <c r="J392" s="260">
        <v>130.58333333333337</v>
      </c>
      <c r="K392" s="259">
        <v>128.05000000000001</v>
      </c>
      <c r="L392" s="259">
        <v>125.2</v>
      </c>
      <c r="M392" s="259">
        <v>3.49254</v>
      </c>
      <c r="N392" s="1"/>
      <c r="O392" s="1"/>
    </row>
    <row r="393" spans="1:15" ht="12.75" customHeight="1">
      <c r="A393" s="30">
        <v>383</v>
      </c>
      <c r="B393" s="269" t="s">
        <v>466</v>
      </c>
      <c r="C393" s="259">
        <v>910.95</v>
      </c>
      <c r="D393" s="260">
        <v>916.66666666666663</v>
      </c>
      <c r="E393" s="260">
        <v>903.2833333333333</v>
      </c>
      <c r="F393" s="260">
        <v>895.61666666666667</v>
      </c>
      <c r="G393" s="260">
        <v>882.23333333333335</v>
      </c>
      <c r="H393" s="260">
        <v>924.33333333333326</v>
      </c>
      <c r="I393" s="260">
        <v>937.7166666666667</v>
      </c>
      <c r="J393" s="260">
        <v>945.38333333333321</v>
      </c>
      <c r="K393" s="259">
        <v>930.05</v>
      </c>
      <c r="L393" s="259">
        <v>909</v>
      </c>
      <c r="M393" s="259">
        <v>0.17432</v>
      </c>
      <c r="N393" s="1"/>
      <c r="O393" s="1"/>
    </row>
    <row r="394" spans="1:15" ht="12.75" customHeight="1">
      <c r="A394" s="30">
        <v>384</v>
      </c>
      <c r="B394" s="269" t="s">
        <v>467</v>
      </c>
      <c r="C394" s="259">
        <v>1405.75</v>
      </c>
      <c r="D394" s="260">
        <v>1401.8500000000001</v>
      </c>
      <c r="E394" s="260">
        <v>1376.1000000000004</v>
      </c>
      <c r="F394" s="260">
        <v>1346.4500000000003</v>
      </c>
      <c r="G394" s="260">
        <v>1320.7000000000005</v>
      </c>
      <c r="H394" s="260">
        <v>1431.5000000000002</v>
      </c>
      <c r="I394" s="260">
        <v>1457.2499999999998</v>
      </c>
      <c r="J394" s="260">
        <v>1486.9</v>
      </c>
      <c r="K394" s="259">
        <v>1427.6</v>
      </c>
      <c r="L394" s="259">
        <v>1372.2</v>
      </c>
      <c r="M394" s="259">
        <v>3.89791</v>
      </c>
      <c r="N394" s="1"/>
      <c r="O394" s="1"/>
    </row>
    <row r="395" spans="1:15" ht="12.75" customHeight="1">
      <c r="A395" s="30">
        <v>385</v>
      </c>
      <c r="B395" s="269" t="s">
        <v>273</v>
      </c>
      <c r="C395" s="259">
        <v>872.5</v>
      </c>
      <c r="D395" s="260">
        <v>877.06666666666661</v>
      </c>
      <c r="E395" s="260">
        <v>864.43333333333317</v>
      </c>
      <c r="F395" s="260">
        <v>856.36666666666656</v>
      </c>
      <c r="G395" s="260">
        <v>843.73333333333312</v>
      </c>
      <c r="H395" s="260">
        <v>885.13333333333321</v>
      </c>
      <c r="I395" s="260">
        <v>897.76666666666665</v>
      </c>
      <c r="J395" s="260">
        <v>905.83333333333326</v>
      </c>
      <c r="K395" s="259">
        <v>889.7</v>
      </c>
      <c r="L395" s="259">
        <v>869</v>
      </c>
      <c r="M395" s="259">
        <v>5.8043899999999997</v>
      </c>
      <c r="N395" s="1"/>
      <c r="O395" s="1"/>
    </row>
    <row r="396" spans="1:15" ht="12.75" customHeight="1">
      <c r="A396" s="30">
        <v>386</v>
      </c>
      <c r="B396" s="269" t="s">
        <v>187</v>
      </c>
      <c r="C396" s="259">
        <v>1206.3499999999999</v>
      </c>
      <c r="D396" s="260">
        <v>1216.5</v>
      </c>
      <c r="E396" s="260">
        <v>1190</v>
      </c>
      <c r="F396" s="260">
        <v>1173.6500000000001</v>
      </c>
      <c r="G396" s="260">
        <v>1147.1500000000001</v>
      </c>
      <c r="H396" s="260">
        <v>1232.8499999999999</v>
      </c>
      <c r="I396" s="260">
        <v>1259.3499999999999</v>
      </c>
      <c r="J396" s="260">
        <v>1275.6999999999998</v>
      </c>
      <c r="K396" s="259">
        <v>1243</v>
      </c>
      <c r="L396" s="259">
        <v>1200.1500000000001</v>
      </c>
      <c r="M396" s="259">
        <v>7.1246099999999997</v>
      </c>
      <c r="N396" s="1"/>
      <c r="O396" s="1"/>
    </row>
    <row r="397" spans="1:15" ht="12.75" customHeight="1">
      <c r="A397" s="30">
        <v>387</v>
      </c>
      <c r="B397" s="269" t="s">
        <v>468</v>
      </c>
      <c r="C397" s="259">
        <v>419.3</v>
      </c>
      <c r="D397" s="260">
        <v>420.26666666666665</v>
      </c>
      <c r="E397" s="260">
        <v>415.5333333333333</v>
      </c>
      <c r="F397" s="260">
        <v>411.76666666666665</v>
      </c>
      <c r="G397" s="260">
        <v>407.0333333333333</v>
      </c>
      <c r="H397" s="260">
        <v>424.0333333333333</v>
      </c>
      <c r="I397" s="260">
        <v>428.76666666666665</v>
      </c>
      <c r="J397" s="260">
        <v>432.5333333333333</v>
      </c>
      <c r="K397" s="259">
        <v>425</v>
      </c>
      <c r="L397" s="259">
        <v>416.5</v>
      </c>
      <c r="M397" s="259">
        <v>0.24697</v>
      </c>
      <c r="N397" s="1"/>
      <c r="O397" s="1"/>
    </row>
    <row r="398" spans="1:15" ht="12.75" customHeight="1">
      <c r="A398" s="30">
        <v>388</v>
      </c>
      <c r="B398" s="269" t="s">
        <v>469</v>
      </c>
      <c r="C398" s="259">
        <v>32.4</v>
      </c>
      <c r="D398" s="260">
        <v>32.533333333333331</v>
      </c>
      <c r="E398" s="260">
        <v>32.166666666666664</v>
      </c>
      <c r="F398" s="260">
        <v>31.93333333333333</v>
      </c>
      <c r="G398" s="260">
        <v>31.566666666666663</v>
      </c>
      <c r="H398" s="260">
        <v>32.766666666666666</v>
      </c>
      <c r="I398" s="260">
        <v>33.13333333333334</v>
      </c>
      <c r="J398" s="260">
        <v>33.366666666666667</v>
      </c>
      <c r="K398" s="259">
        <v>32.9</v>
      </c>
      <c r="L398" s="259">
        <v>32.299999999999997</v>
      </c>
      <c r="M398" s="259">
        <v>19.712019999999999</v>
      </c>
      <c r="N398" s="1"/>
      <c r="O398" s="1"/>
    </row>
    <row r="399" spans="1:15" ht="12.75" customHeight="1">
      <c r="A399" s="30">
        <v>389</v>
      </c>
      <c r="B399" s="269" t="s">
        <v>470</v>
      </c>
      <c r="C399" s="259">
        <v>4591.05</v>
      </c>
      <c r="D399" s="260">
        <v>4603.5333333333338</v>
      </c>
      <c r="E399" s="260">
        <v>4547.9166666666679</v>
      </c>
      <c r="F399" s="260">
        <v>4504.7833333333338</v>
      </c>
      <c r="G399" s="260">
        <v>4449.1666666666679</v>
      </c>
      <c r="H399" s="260">
        <v>4646.6666666666679</v>
      </c>
      <c r="I399" s="260">
        <v>4702.2833333333347</v>
      </c>
      <c r="J399" s="260">
        <v>4745.4166666666679</v>
      </c>
      <c r="K399" s="259">
        <v>4659.1499999999996</v>
      </c>
      <c r="L399" s="259">
        <v>4560.3999999999996</v>
      </c>
      <c r="M399" s="259">
        <v>0.12235</v>
      </c>
      <c r="N399" s="1"/>
      <c r="O399" s="1"/>
    </row>
    <row r="400" spans="1:15" ht="12.75" customHeight="1">
      <c r="A400" s="30">
        <v>390</v>
      </c>
      <c r="B400" s="269" t="s">
        <v>191</v>
      </c>
      <c r="C400" s="259">
        <v>2501.6999999999998</v>
      </c>
      <c r="D400" s="260">
        <v>2518.7333333333331</v>
      </c>
      <c r="E400" s="260">
        <v>2467.9666666666662</v>
      </c>
      <c r="F400" s="260">
        <v>2434.2333333333331</v>
      </c>
      <c r="G400" s="260">
        <v>2383.4666666666662</v>
      </c>
      <c r="H400" s="260">
        <v>2552.4666666666662</v>
      </c>
      <c r="I400" s="260">
        <v>2603.2333333333336</v>
      </c>
      <c r="J400" s="260">
        <v>2636.9666666666662</v>
      </c>
      <c r="K400" s="259">
        <v>2569.5</v>
      </c>
      <c r="L400" s="259">
        <v>2485</v>
      </c>
      <c r="M400" s="259">
        <v>4.7769700000000004</v>
      </c>
      <c r="N400" s="1"/>
      <c r="O400" s="1"/>
    </row>
    <row r="401" spans="1:15" ht="12.75" customHeight="1">
      <c r="A401" s="30">
        <v>391</v>
      </c>
      <c r="B401" s="269" t="s">
        <v>274</v>
      </c>
      <c r="C401" s="259">
        <v>5851.55</v>
      </c>
      <c r="D401" s="260">
        <v>5868.166666666667</v>
      </c>
      <c r="E401" s="260">
        <v>5820.3333333333339</v>
      </c>
      <c r="F401" s="260">
        <v>5789.1166666666668</v>
      </c>
      <c r="G401" s="260">
        <v>5741.2833333333338</v>
      </c>
      <c r="H401" s="260">
        <v>5899.3833333333341</v>
      </c>
      <c r="I401" s="260">
        <v>5947.2166666666681</v>
      </c>
      <c r="J401" s="260">
        <v>5978.4333333333343</v>
      </c>
      <c r="K401" s="259">
        <v>5916</v>
      </c>
      <c r="L401" s="259">
        <v>5836.95</v>
      </c>
      <c r="M401" s="259">
        <v>0.56871000000000005</v>
      </c>
      <c r="N401" s="1"/>
      <c r="O401" s="1"/>
    </row>
    <row r="402" spans="1:15" ht="12.75" customHeight="1">
      <c r="A402" s="30">
        <v>392</v>
      </c>
      <c r="B402" s="269" t="s">
        <v>852</v>
      </c>
      <c r="C402" s="259">
        <v>1481.8</v>
      </c>
      <c r="D402" s="260">
        <v>1477.6833333333334</v>
      </c>
      <c r="E402" s="260">
        <v>1445.4166666666667</v>
      </c>
      <c r="F402" s="260">
        <v>1409.0333333333333</v>
      </c>
      <c r="G402" s="260">
        <v>1376.7666666666667</v>
      </c>
      <c r="H402" s="260">
        <v>1514.0666666666668</v>
      </c>
      <c r="I402" s="260">
        <v>1546.3333333333333</v>
      </c>
      <c r="J402" s="260">
        <v>1582.7166666666669</v>
      </c>
      <c r="K402" s="259">
        <v>1509.95</v>
      </c>
      <c r="L402" s="259">
        <v>1441.3</v>
      </c>
      <c r="M402" s="259">
        <v>1.0478099999999999</v>
      </c>
      <c r="N402" s="1"/>
      <c r="O402" s="1"/>
    </row>
    <row r="403" spans="1:15" ht="12.75" customHeight="1">
      <c r="A403" s="30">
        <v>393</v>
      </c>
      <c r="B403" s="269" t="s">
        <v>853</v>
      </c>
      <c r="C403" s="259">
        <v>373.5</v>
      </c>
      <c r="D403" s="260">
        <v>374.26666666666665</v>
      </c>
      <c r="E403" s="260">
        <v>369.2833333333333</v>
      </c>
      <c r="F403" s="260">
        <v>365.06666666666666</v>
      </c>
      <c r="G403" s="260">
        <v>360.08333333333331</v>
      </c>
      <c r="H403" s="260">
        <v>378.48333333333329</v>
      </c>
      <c r="I403" s="260">
        <v>383.46666666666664</v>
      </c>
      <c r="J403" s="260">
        <v>387.68333333333328</v>
      </c>
      <c r="K403" s="259">
        <v>379.25</v>
      </c>
      <c r="L403" s="259">
        <v>370.05</v>
      </c>
      <c r="M403" s="259">
        <v>1.13731</v>
      </c>
      <c r="N403" s="1"/>
      <c r="O403" s="1"/>
    </row>
    <row r="404" spans="1:15" ht="12.75" customHeight="1">
      <c r="A404" s="30">
        <v>394</v>
      </c>
      <c r="B404" s="269" t="s">
        <v>471</v>
      </c>
      <c r="C404" s="259">
        <v>3291.9</v>
      </c>
      <c r="D404" s="260">
        <v>3296.9666666666667</v>
      </c>
      <c r="E404" s="260">
        <v>3244.9333333333334</v>
      </c>
      <c r="F404" s="260">
        <v>3197.9666666666667</v>
      </c>
      <c r="G404" s="260">
        <v>3145.9333333333334</v>
      </c>
      <c r="H404" s="260">
        <v>3343.9333333333334</v>
      </c>
      <c r="I404" s="260">
        <v>3395.9666666666672</v>
      </c>
      <c r="J404" s="260">
        <v>3442.9333333333334</v>
      </c>
      <c r="K404" s="259">
        <v>3349</v>
      </c>
      <c r="L404" s="259">
        <v>3250</v>
      </c>
      <c r="M404" s="259">
        <v>1.3082100000000001</v>
      </c>
      <c r="N404" s="1"/>
      <c r="O404" s="1"/>
    </row>
    <row r="405" spans="1:15" ht="12.75" customHeight="1">
      <c r="A405" s="30">
        <v>395</v>
      </c>
      <c r="B405" s="269" t="s">
        <v>472</v>
      </c>
      <c r="C405" s="259">
        <v>105.2</v>
      </c>
      <c r="D405" s="260">
        <v>106.28333333333335</v>
      </c>
      <c r="E405" s="260">
        <v>103.06666666666669</v>
      </c>
      <c r="F405" s="260">
        <v>100.93333333333335</v>
      </c>
      <c r="G405" s="260">
        <v>97.716666666666697</v>
      </c>
      <c r="H405" s="260">
        <v>108.41666666666669</v>
      </c>
      <c r="I405" s="260">
        <v>111.63333333333335</v>
      </c>
      <c r="J405" s="260">
        <v>113.76666666666668</v>
      </c>
      <c r="K405" s="259">
        <v>109.5</v>
      </c>
      <c r="L405" s="259">
        <v>104.15</v>
      </c>
      <c r="M405" s="259">
        <v>4.2615800000000004</v>
      </c>
      <c r="N405" s="1"/>
      <c r="O405" s="1"/>
    </row>
    <row r="406" spans="1:15" ht="12.75" customHeight="1">
      <c r="A406" s="30">
        <v>396</v>
      </c>
      <c r="B406" s="269" t="s">
        <v>473</v>
      </c>
      <c r="C406" s="259">
        <v>2648.9</v>
      </c>
      <c r="D406" s="260">
        <v>2647.2833333333333</v>
      </c>
      <c r="E406" s="260">
        <v>2606.8666666666668</v>
      </c>
      <c r="F406" s="260">
        <v>2564.8333333333335</v>
      </c>
      <c r="G406" s="260">
        <v>2524.416666666667</v>
      </c>
      <c r="H406" s="260">
        <v>2689.3166666666666</v>
      </c>
      <c r="I406" s="260">
        <v>2729.7333333333336</v>
      </c>
      <c r="J406" s="260">
        <v>2771.7666666666664</v>
      </c>
      <c r="K406" s="259">
        <v>2687.7</v>
      </c>
      <c r="L406" s="259">
        <v>2605.25</v>
      </c>
      <c r="M406" s="259">
        <v>0.48243999999999998</v>
      </c>
      <c r="N406" s="1"/>
      <c r="O406" s="1"/>
    </row>
    <row r="407" spans="1:15" ht="12.75" customHeight="1">
      <c r="A407" s="30">
        <v>397</v>
      </c>
      <c r="B407" s="269" t="s">
        <v>474</v>
      </c>
      <c r="C407" s="259">
        <v>356.1</v>
      </c>
      <c r="D407" s="260">
        <v>357.66666666666669</v>
      </c>
      <c r="E407" s="260">
        <v>351.63333333333338</v>
      </c>
      <c r="F407" s="260">
        <v>347.16666666666669</v>
      </c>
      <c r="G407" s="260">
        <v>341.13333333333338</v>
      </c>
      <c r="H407" s="260">
        <v>362.13333333333338</v>
      </c>
      <c r="I407" s="260">
        <v>368.16666666666669</v>
      </c>
      <c r="J407" s="260">
        <v>372.63333333333338</v>
      </c>
      <c r="K407" s="259">
        <v>363.7</v>
      </c>
      <c r="L407" s="259">
        <v>353.2</v>
      </c>
      <c r="M407" s="259">
        <v>0.51210999999999995</v>
      </c>
      <c r="N407" s="1"/>
      <c r="O407" s="1"/>
    </row>
    <row r="408" spans="1:15" ht="12.75" customHeight="1">
      <c r="A408" s="30">
        <v>398</v>
      </c>
      <c r="B408" s="269" t="s">
        <v>475</v>
      </c>
      <c r="C408" s="259">
        <v>118.85</v>
      </c>
      <c r="D408" s="260">
        <v>120</v>
      </c>
      <c r="E408" s="260">
        <v>116.1</v>
      </c>
      <c r="F408" s="260">
        <v>113.35</v>
      </c>
      <c r="G408" s="260">
        <v>109.44999999999999</v>
      </c>
      <c r="H408" s="260">
        <v>122.75</v>
      </c>
      <c r="I408" s="260">
        <v>126.65</v>
      </c>
      <c r="J408" s="260">
        <v>129.4</v>
      </c>
      <c r="K408" s="259">
        <v>123.9</v>
      </c>
      <c r="L408" s="259">
        <v>117.25</v>
      </c>
      <c r="M408" s="259">
        <v>65.996870000000001</v>
      </c>
      <c r="N408" s="1"/>
      <c r="O408" s="1"/>
    </row>
    <row r="409" spans="1:15" ht="12.75" customHeight="1">
      <c r="A409" s="30">
        <v>399</v>
      </c>
      <c r="B409" s="269" t="s">
        <v>189</v>
      </c>
      <c r="C409" s="259">
        <v>20802.099999999999</v>
      </c>
      <c r="D409" s="260">
        <v>20924.366666666665</v>
      </c>
      <c r="E409" s="260">
        <v>20598.73333333333</v>
      </c>
      <c r="F409" s="260">
        <v>20395.366666666665</v>
      </c>
      <c r="G409" s="260">
        <v>20069.73333333333</v>
      </c>
      <c r="H409" s="260">
        <v>21127.73333333333</v>
      </c>
      <c r="I409" s="260">
        <v>21453.366666666669</v>
      </c>
      <c r="J409" s="260">
        <v>21656.73333333333</v>
      </c>
      <c r="K409" s="259">
        <v>21250</v>
      </c>
      <c r="L409" s="259">
        <v>20721</v>
      </c>
      <c r="M409" s="259">
        <v>0.47400999999999999</v>
      </c>
      <c r="N409" s="1"/>
      <c r="O409" s="1"/>
    </row>
    <row r="410" spans="1:15" ht="12.75" customHeight="1">
      <c r="A410" s="30">
        <v>400</v>
      </c>
      <c r="B410" s="269" t="s">
        <v>854</v>
      </c>
      <c r="C410" s="259">
        <v>63.9</v>
      </c>
      <c r="D410" s="260">
        <v>65.38333333333334</v>
      </c>
      <c r="E410" s="260">
        <v>62.01666666666668</v>
      </c>
      <c r="F410" s="260">
        <v>60.13333333333334</v>
      </c>
      <c r="G410" s="260">
        <v>56.76666666666668</v>
      </c>
      <c r="H410" s="260">
        <v>67.26666666666668</v>
      </c>
      <c r="I410" s="260">
        <v>70.633333333333326</v>
      </c>
      <c r="J410" s="260">
        <v>72.51666666666668</v>
      </c>
      <c r="K410" s="259">
        <v>68.75</v>
      </c>
      <c r="L410" s="259">
        <v>63.5</v>
      </c>
      <c r="M410" s="259">
        <v>780.40612999999996</v>
      </c>
      <c r="N410" s="1"/>
      <c r="O410" s="1"/>
    </row>
    <row r="411" spans="1:15" ht="12.75" customHeight="1">
      <c r="A411" s="30">
        <v>401</v>
      </c>
      <c r="B411" s="269" t="s">
        <v>476</v>
      </c>
      <c r="C411" s="259">
        <v>1722.8</v>
      </c>
      <c r="D411" s="260">
        <v>1723.4166666666667</v>
      </c>
      <c r="E411" s="260">
        <v>1714.7333333333336</v>
      </c>
      <c r="F411" s="260">
        <v>1706.6666666666667</v>
      </c>
      <c r="G411" s="260">
        <v>1697.9833333333336</v>
      </c>
      <c r="H411" s="260">
        <v>1731.4833333333336</v>
      </c>
      <c r="I411" s="260">
        <v>1740.1666666666665</v>
      </c>
      <c r="J411" s="260">
        <v>1748.2333333333336</v>
      </c>
      <c r="K411" s="259">
        <v>1732.1</v>
      </c>
      <c r="L411" s="259">
        <v>1715.35</v>
      </c>
      <c r="M411" s="259">
        <v>0.12903999999999999</v>
      </c>
      <c r="N411" s="1"/>
      <c r="O411" s="1"/>
    </row>
    <row r="412" spans="1:15" ht="12.75" customHeight="1">
      <c r="A412" s="30">
        <v>402</v>
      </c>
      <c r="B412" s="269" t="s">
        <v>192</v>
      </c>
      <c r="C412" s="259">
        <v>1173.8499999999999</v>
      </c>
      <c r="D412" s="260">
        <v>1179.3500000000001</v>
      </c>
      <c r="E412" s="260">
        <v>1164.4500000000003</v>
      </c>
      <c r="F412" s="260">
        <v>1155.0500000000002</v>
      </c>
      <c r="G412" s="260">
        <v>1140.1500000000003</v>
      </c>
      <c r="H412" s="260">
        <v>1188.7500000000002</v>
      </c>
      <c r="I412" s="260">
        <v>1203.6500000000003</v>
      </c>
      <c r="J412" s="260">
        <v>1213.0500000000002</v>
      </c>
      <c r="K412" s="259">
        <v>1194.25</v>
      </c>
      <c r="L412" s="259">
        <v>1169.95</v>
      </c>
      <c r="M412" s="259">
        <v>4.1727600000000002</v>
      </c>
      <c r="N412" s="1"/>
      <c r="O412" s="1"/>
    </row>
    <row r="413" spans="1:15" ht="12.75" customHeight="1">
      <c r="A413" s="30">
        <v>403</v>
      </c>
      <c r="B413" s="269" t="s">
        <v>855</v>
      </c>
      <c r="C413" s="259">
        <v>282.14999999999998</v>
      </c>
      <c r="D413" s="260">
        <v>282.95</v>
      </c>
      <c r="E413" s="260">
        <v>280.29999999999995</v>
      </c>
      <c r="F413" s="260">
        <v>278.45</v>
      </c>
      <c r="G413" s="260">
        <v>275.79999999999995</v>
      </c>
      <c r="H413" s="260">
        <v>284.79999999999995</v>
      </c>
      <c r="I413" s="260">
        <v>287.44999999999993</v>
      </c>
      <c r="J413" s="260">
        <v>289.29999999999995</v>
      </c>
      <c r="K413" s="259">
        <v>285.60000000000002</v>
      </c>
      <c r="L413" s="259">
        <v>281.10000000000002</v>
      </c>
      <c r="M413" s="259">
        <v>0.96099999999999997</v>
      </c>
      <c r="N413" s="1"/>
      <c r="O413" s="1"/>
    </row>
    <row r="414" spans="1:15" ht="12.75" customHeight="1">
      <c r="A414" s="30">
        <v>404</v>
      </c>
      <c r="B414" s="269" t="s">
        <v>190</v>
      </c>
      <c r="C414" s="259">
        <v>2726.35</v>
      </c>
      <c r="D414" s="260">
        <v>2746.4333333333329</v>
      </c>
      <c r="E414" s="260">
        <v>2699.3166666666657</v>
      </c>
      <c r="F414" s="260">
        <v>2672.2833333333328</v>
      </c>
      <c r="G414" s="260">
        <v>2625.1666666666656</v>
      </c>
      <c r="H414" s="260">
        <v>2773.4666666666658</v>
      </c>
      <c r="I414" s="260">
        <v>2820.5833333333335</v>
      </c>
      <c r="J414" s="260">
        <v>2847.6166666666659</v>
      </c>
      <c r="K414" s="259">
        <v>2793.55</v>
      </c>
      <c r="L414" s="259">
        <v>2719.4</v>
      </c>
      <c r="M414" s="259">
        <v>1.4874499999999999</v>
      </c>
      <c r="N414" s="1"/>
      <c r="O414" s="1"/>
    </row>
    <row r="415" spans="1:15" ht="12.75" customHeight="1">
      <c r="A415" s="30">
        <v>405</v>
      </c>
      <c r="B415" s="269" t="s">
        <v>477</v>
      </c>
      <c r="C415" s="259">
        <v>626</v>
      </c>
      <c r="D415" s="260">
        <v>631.26666666666677</v>
      </c>
      <c r="E415" s="260">
        <v>608.58333333333348</v>
      </c>
      <c r="F415" s="260">
        <v>591.16666666666674</v>
      </c>
      <c r="G415" s="260">
        <v>568.48333333333346</v>
      </c>
      <c r="H415" s="260">
        <v>648.68333333333351</v>
      </c>
      <c r="I415" s="260">
        <v>671.36666666666667</v>
      </c>
      <c r="J415" s="260">
        <v>688.78333333333353</v>
      </c>
      <c r="K415" s="259">
        <v>653.95000000000005</v>
      </c>
      <c r="L415" s="259">
        <v>613.85</v>
      </c>
      <c r="M415" s="259">
        <v>2.5140600000000002</v>
      </c>
      <c r="N415" s="1"/>
      <c r="O415" s="1"/>
    </row>
    <row r="416" spans="1:15" ht="12.75" customHeight="1">
      <c r="A416" s="30">
        <v>406</v>
      </c>
      <c r="B416" s="269" t="s">
        <v>478</v>
      </c>
      <c r="C416" s="259">
        <v>3866.75</v>
      </c>
      <c r="D416" s="260">
        <v>3918.5</v>
      </c>
      <c r="E416" s="260">
        <v>3788.25</v>
      </c>
      <c r="F416" s="260">
        <v>3709.75</v>
      </c>
      <c r="G416" s="260">
        <v>3579.5</v>
      </c>
      <c r="H416" s="260">
        <v>3997</v>
      </c>
      <c r="I416" s="260">
        <v>4127.25</v>
      </c>
      <c r="J416" s="260">
        <v>4205.75</v>
      </c>
      <c r="K416" s="259">
        <v>4048.75</v>
      </c>
      <c r="L416" s="259">
        <v>3840</v>
      </c>
      <c r="M416" s="259">
        <v>0.70626</v>
      </c>
      <c r="N416" s="1"/>
      <c r="O416" s="1"/>
    </row>
    <row r="417" spans="1:15" ht="12.75" customHeight="1">
      <c r="A417" s="30">
        <v>407</v>
      </c>
      <c r="B417" s="269" t="s">
        <v>479</v>
      </c>
      <c r="C417" s="259">
        <v>423.95</v>
      </c>
      <c r="D417" s="260">
        <v>426.84999999999997</v>
      </c>
      <c r="E417" s="260">
        <v>417.09999999999991</v>
      </c>
      <c r="F417" s="260">
        <v>410.24999999999994</v>
      </c>
      <c r="G417" s="260">
        <v>400.49999999999989</v>
      </c>
      <c r="H417" s="260">
        <v>433.69999999999993</v>
      </c>
      <c r="I417" s="260">
        <v>443.45000000000005</v>
      </c>
      <c r="J417" s="260">
        <v>450.29999999999995</v>
      </c>
      <c r="K417" s="259">
        <v>436.6</v>
      </c>
      <c r="L417" s="259">
        <v>420</v>
      </c>
      <c r="M417" s="259">
        <v>0.67152000000000001</v>
      </c>
      <c r="N417" s="1"/>
      <c r="O417" s="1"/>
    </row>
    <row r="418" spans="1:15" ht="12.75" customHeight="1">
      <c r="A418" s="30">
        <v>408</v>
      </c>
      <c r="B418" s="269" t="s">
        <v>822</v>
      </c>
      <c r="C418" s="259">
        <v>461.05</v>
      </c>
      <c r="D418" s="260">
        <v>463.68333333333334</v>
      </c>
      <c r="E418" s="260">
        <v>456.36666666666667</v>
      </c>
      <c r="F418" s="260">
        <v>451.68333333333334</v>
      </c>
      <c r="G418" s="260">
        <v>444.36666666666667</v>
      </c>
      <c r="H418" s="260">
        <v>468.36666666666667</v>
      </c>
      <c r="I418" s="260">
        <v>475.68333333333339</v>
      </c>
      <c r="J418" s="260">
        <v>480.36666666666667</v>
      </c>
      <c r="K418" s="259">
        <v>471</v>
      </c>
      <c r="L418" s="259">
        <v>459</v>
      </c>
      <c r="M418" s="259">
        <v>5.6112599999999997</v>
      </c>
      <c r="N418" s="1"/>
      <c r="O418" s="1"/>
    </row>
    <row r="419" spans="1:15" ht="12.75" customHeight="1">
      <c r="A419" s="30">
        <v>409</v>
      </c>
      <c r="B419" s="269" t="s">
        <v>480</v>
      </c>
      <c r="C419" s="259">
        <v>511.8</v>
      </c>
      <c r="D419" s="260">
        <v>513.93333333333328</v>
      </c>
      <c r="E419" s="260">
        <v>503.86666666666656</v>
      </c>
      <c r="F419" s="260">
        <v>495.93333333333328</v>
      </c>
      <c r="G419" s="260">
        <v>485.86666666666656</v>
      </c>
      <c r="H419" s="260">
        <v>521.86666666666656</v>
      </c>
      <c r="I419" s="260">
        <v>531.93333333333339</v>
      </c>
      <c r="J419" s="260">
        <v>539.86666666666656</v>
      </c>
      <c r="K419" s="259">
        <v>524</v>
      </c>
      <c r="L419" s="259">
        <v>506</v>
      </c>
      <c r="M419" s="259">
        <v>1.3947000000000001</v>
      </c>
      <c r="N419" s="1"/>
      <c r="O419" s="1"/>
    </row>
    <row r="420" spans="1:15" ht="12.75" customHeight="1">
      <c r="A420" s="30">
        <v>410</v>
      </c>
      <c r="B420" s="269" t="s">
        <v>481</v>
      </c>
      <c r="C420" s="259">
        <v>39.700000000000003</v>
      </c>
      <c r="D420" s="260">
        <v>39.950000000000003</v>
      </c>
      <c r="E420" s="260">
        <v>39.200000000000003</v>
      </c>
      <c r="F420" s="260">
        <v>38.700000000000003</v>
      </c>
      <c r="G420" s="260">
        <v>37.950000000000003</v>
      </c>
      <c r="H420" s="260">
        <v>40.450000000000003</v>
      </c>
      <c r="I420" s="260">
        <v>41.2</v>
      </c>
      <c r="J420" s="260">
        <v>41.7</v>
      </c>
      <c r="K420" s="259">
        <v>40.700000000000003</v>
      </c>
      <c r="L420" s="259">
        <v>39.450000000000003</v>
      </c>
      <c r="M420" s="259">
        <v>10.42817</v>
      </c>
      <c r="N420" s="1"/>
      <c r="O420" s="1"/>
    </row>
    <row r="421" spans="1:15" ht="12.75" customHeight="1">
      <c r="A421" s="30">
        <v>411</v>
      </c>
      <c r="B421" s="269" t="s">
        <v>856</v>
      </c>
      <c r="C421" s="259">
        <v>728.3</v>
      </c>
      <c r="D421" s="260">
        <v>728.68333333333328</v>
      </c>
      <c r="E421" s="260">
        <v>722.71666666666658</v>
      </c>
      <c r="F421" s="260">
        <v>717.13333333333333</v>
      </c>
      <c r="G421" s="260">
        <v>711.16666666666663</v>
      </c>
      <c r="H421" s="260">
        <v>734.26666666666654</v>
      </c>
      <c r="I421" s="260">
        <v>740.23333333333323</v>
      </c>
      <c r="J421" s="260">
        <v>745.81666666666649</v>
      </c>
      <c r="K421" s="259">
        <v>734.65</v>
      </c>
      <c r="L421" s="259">
        <v>723.1</v>
      </c>
      <c r="M421" s="259">
        <v>1.1823300000000001</v>
      </c>
      <c r="N421" s="1"/>
      <c r="O421" s="1"/>
    </row>
    <row r="422" spans="1:15" ht="12.75" customHeight="1">
      <c r="A422" s="30">
        <v>412</v>
      </c>
      <c r="B422" s="269" t="s">
        <v>188</v>
      </c>
      <c r="C422" s="259">
        <v>527.4</v>
      </c>
      <c r="D422" s="260">
        <v>528.86666666666667</v>
      </c>
      <c r="E422" s="260">
        <v>524.0333333333333</v>
      </c>
      <c r="F422" s="260">
        <v>520.66666666666663</v>
      </c>
      <c r="G422" s="260">
        <v>515.83333333333326</v>
      </c>
      <c r="H422" s="260">
        <v>532.23333333333335</v>
      </c>
      <c r="I422" s="260">
        <v>537.06666666666661</v>
      </c>
      <c r="J422" s="260">
        <v>540.43333333333339</v>
      </c>
      <c r="K422" s="259">
        <v>533.70000000000005</v>
      </c>
      <c r="L422" s="259">
        <v>525.5</v>
      </c>
      <c r="M422" s="259">
        <v>108.2544</v>
      </c>
      <c r="N422" s="1"/>
      <c r="O422" s="1"/>
    </row>
    <row r="423" spans="1:15" ht="12.75" customHeight="1">
      <c r="A423" s="30">
        <v>413</v>
      </c>
      <c r="B423" s="269" t="s">
        <v>186</v>
      </c>
      <c r="C423" s="259">
        <v>79.349999999999994</v>
      </c>
      <c r="D423" s="260">
        <v>80.083333333333329</v>
      </c>
      <c r="E423" s="260">
        <v>77.966666666666654</v>
      </c>
      <c r="F423" s="260">
        <v>76.583333333333329</v>
      </c>
      <c r="G423" s="260">
        <v>74.466666666666654</v>
      </c>
      <c r="H423" s="260">
        <v>81.466666666666654</v>
      </c>
      <c r="I423" s="260">
        <v>83.583333333333329</v>
      </c>
      <c r="J423" s="260">
        <v>84.966666666666654</v>
      </c>
      <c r="K423" s="259">
        <v>82.2</v>
      </c>
      <c r="L423" s="259">
        <v>78.7</v>
      </c>
      <c r="M423" s="259">
        <v>152.70762999999999</v>
      </c>
      <c r="N423" s="1"/>
      <c r="O423" s="1"/>
    </row>
    <row r="424" spans="1:15" ht="12.75" customHeight="1">
      <c r="A424" s="30">
        <v>414</v>
      </c>
      <c r="B424" s="269" t="s">
        <v>482</v>
      </c>
      <c r="C424" s="259">
        <v>296.39999999999998</v>
      </c>
      <c r="D424" s="260">
        <v>301.31666666666666</v>
      </c>
      <c r="E424" s="260">
        <v>290.88333333333333</v>
      </c>
      <c r="F424" s="260">
        <v>285.36666666666667</v>
      </c>
      <c r="G424" s="260">
        <v>274.93333333333334</v>
      </c>
      <c r="H424" s="260">
        <v>306.83333333333331</v>
      </c>
      <c r="I424" s="260">
        <v>317.26666666666659</v>
      </c>
      <c r="J424" s="260">
        <v>322.7833333333333</v>
      </c>
      <c r="K424" s="259">
        <v>311.75</v>
      </c>
      <c r="L424" s="259">
        <v>295.8</v>
      </c>
      <c r="M424" s="259">
        <v>4.4928800000000004</v>
      </c>
      <c r="N424" s="1"/>
      <c r="O424" s="1"/>
    </row>
    <row r="425" spans="1:15" ht="12.75" customHeight="1">
      <c r="A425" s="30">
        <v>415</v>
      </c>
      <c r="B425" s="269" t="s">
        <v>483</v>
      </c>
      <c r="C425" s="259">
        <v>173.2</v>
      </c>
      <c r="D425" s="260">
        <v>175.36666666666665</v>
      </c>
      <c r="E425" s="260">
        <v>170.1333333333333</v>
      </c>
      <c r="F425" s="260">
        <v>167.06666666666666</v>
      </c>
      <c r="G425" s="260">
        <v>161.83333333333331</v>
      </c>
      <c r="H425" s="260">
        <v>178.43333333333328</v>
      </c>
      <c r="I425" s="260">
        <v>183.66666666666663</v>
      </c>
      <c r="J425" s="260">
        <v>186.73333333333326</v>
      </c>
      <c r="K425" s="259">
        <v>180.6</v>
      </c>
      <c r="L425" s="259">
        <v>172.3</v>
      </c>
      <c r="M425" s="259">
        <v>8.1788699999999999</v>
      </c>
      <c r="N425" s="1"/>
      <c r="O425" s="1"/>
    </row>
    <row r="426" spans="1:15" ht="12.75" customHeight="1">
      <c r="A426" s="30">
        <v>416</v>
      </c>
      <c r="B426" s="269" t="s">
        <v>484</v>
      </c>
      <c r="C426" s="259">
        <v>319.64999999999998</v>
      </c>
      <c r="D426" s="260">
        <v>323.43333333333334</v>
      </c>
      <c r="E426" s="260">
        <v>312.86666666666667</v>
      </c>
      <c r="F426" s="260">
        <v>306.08333333333331</v>
      </c>
      <c r="G426" s="260">
        <v>295.51666666666665</v>
      </c>
      <c r="H426" s="260">
        <v>330.2166666666667</v>
      </c>
      <c r="I426" s="260">
        <v>340.78333333333342</v>
      </c>
      <c r="J426" s="260">
        <v>347.56666666666672</v>
      </c>
      <c r="K426" s="259">
        <v>334</v>
      </c>
      <c r="L426" s="259">
        <v>316.64999999999998</v>
      </c>
      <c r="M426" s="259">
        <v>3.8701300000000001</v>
      </c>
      <c r="N426" s="1"/>
      <c r="O426" s="1"/>
    </row>
    <row r="427" spans="1:15" ht="12.75" customHeight="1">
      <c r="A427" s="30">
        <v>417</v>
      </c>
      <c r="B427" s="269" t="s">
        <v>485</v>
      </c>
      <c r="C427" s="259">
        <v>415.55</v>
      </c>
      <c r="D427" s="260">
        <v>418.61666666666662</v>
      </c>
      <c r="E427" s="260">
        <v>410.43333333333322</v>
      </c>
      <c r="F427" s="260">
        <v>405.31666666666661</v>
      </c>
      <c r="G427" s="260">
        <v>397.13333333333321</v>
      </c>
      <c r="H427" s="260">
        <v>423.73333333333323</v>
      </c>
      <c r="I427" s="260">
        <v>431.91666666666663</v>
      </c>
      <c r="J427" s="260">
        <v>437.03333333333325</v>
      </c>
      <c r="K427" s="259">
        <v>426.8</v>
      </c>
      <c r="L427" s="259">
        <v>413.5</v>
      </c>
      <c r="M427" s="259">
        <v>1.27898</v>
      </c>
      <c r="N427" s="1"/>
      <c r="O427" s="1"/>
    </row>
    <row r="428" spans="1:15" ht="12.75" customHeight="1">
      <c r="A428" s="30">
        <v>418</v>
      </c>
      <c r="B428" s="269" t="s">
        <v>486</v>
      </c>
      <c r="C428" s="259">
        <v>500.25</v>
      </c>
      <c r="D428" s="260">
        <v>504.59999999999997</v>
      </c>
      <c r="E428" s="260">
        <v>493.65</v>
      </c>
      <c r="F428" s="260">
        <v>487.05</v>
      </c>
      <c r="G428" s="260">
        <v>476.1</v>
      </c>
      <c r="H428" s="260">
        <v>511.19999999999993</v>
      </c>
      <c r="I428" s="260">
        <v>522.14999999999986</v>
      </c>
      <c r="J428" s="260">
        <v>528.74999999999989</v>
      </c>
      <c r="K428" s="259">
        <v>515.54999999999995</v>
      </c>
      <c r="L428" s="259">
        <v>498</v>
      </c>
      <c r="M428" s="259">
        <v>3.3851200000000001</v>
      </c>
      <c r="N428" s="1"/>
      <c r="O428" s="1"/>
    </row>
    <row r="429" spans="1:15" ht="12.75" customHeight="1">
      <c r="A429" s="30">
        <v>419</v>
      </c>
      <c r="B429" s="269" t="s">
        <v>487</v>
      </c>
      <c r="C429" s="259">
        <v>228.5</v>
      </c>
      <c r="D429" s="260">
        <v>229.73333333333335</v>
      </c>
      <c r="E429" s="260">
        <v>223.9666666666667</v>
      </c>
      <c r="F429" s="260">
        <v>219.43333333333334</v>
      </c>
      <c r="G429" s="260">
        <v>213.66666666666669</v>
      </c>
      <c r="H429" s="260">
        <v>234.26666666666671</v>
      </c>
      <c r="I429" s="260">
        <v>240.03333333333336</v>
      </c>
      <c r="J429" s="260">
        <v>244.56666666666672</v>
      </c>
      <c r="K429" s="259">
        <v>235.5</v>
      </c>
      <c r="L429" s="259">
        <v>225.2</v>
      </c>
      <c r="M429" s="259">
        <v>14.225110000000001</v>
      </c>
      <c r="N429" s="1"/>
      <c r="O429" s="1"/>
    </row>
    <row r="430" spans="1:15" ht="12.75" customHeight="1">
      <c r="A430" s="30">
        <v>420</v>
      </c>
      <c r="B430" s="269" t="s">
        <v>193</v>
      </c>
      <c r="C430" s="259">
        <v>944.75</v>
      </c>
      <c r="D430" s="260">
        <v>945.55000000000007</v>
      </c>
      <c r="E430" s="260">
        <v>939.20000000000016</v>
      </c>
      <c r="F430" s="260">
        <v>933.65000000000009</v>
      </c>
      <c r="G430" s="260">
        <v>927.30000000000018</v>
      </c>
      <c r="H430" s="260">
        <v>951.10000000000014</v>
      </c>
      <c r="I430" s="260">
        <v>957.45</v>
      </c>
      <c r="J430" s="260">
        <v>963.00000000000011</v>
      </c>
      <c r="K430" s="259">
        <v>951.9</v>
      </c>
      <c r="L430" s="259">
        <v>940</v>
      </c>
      <c r="M430" s="259">
        <v>24.269349999999999</v>
      </c>
      <c r="N430" s="1"/>
      <c r="O430" s="1"/>
    </row>
    <row r="431" spans="1:15" ht="12.75" customHeight="1">
      <c r="A431" s="30">
        <v>421</v>
      </c>
      <c r="B431" s="269" t="s">
        <v>194</v>
      </c>
      <c r="C431" s="259">
        <v>530.9</v>
      </c>
      <c r="D431" s="260">
        <v>528.4</v>
      </c>
      <c r="E431" s="260">
        <v>521.79999999999995</v>
      </c>
      <c r="F431" s="260">
        <v>512.69999999999993</v>
      </c>
      <c r="G431" s="260">
        <v>506.09999999999991</v>
      </c>
      <c r="H431" s="260">
        <v>537.5</v>
      </c>
      <c r="I431" s="260">
        <v>544.10000000000014</v>
      </c>
      <c r="J431" s="260">
        <v>553.20000000000005</v>
      </c>
      <c r="K431" s="259">
        <v>535</v>
      </c>
      <c r="L431" s="259">
        <v>519.29999999999995</v>
      </c>
      <c r="M431" s="259">
        <v>24.677230000000002</v>
      </c>
      <c r="N431" s="1"/>
      <c r="O431" s="1"/>
    </row>
    <row r="432" spans="1:15" ht="12.75" customHeight="1">
      <c r="A432" s="30">
        <v>422</v>
      </c>
      <c r="B432" s="269" t="s">
        <v>488</v>
      </c>
      <c r="C432" s="259">
        <v>2157.35</v>
      </c>
      <c r="D432" s="260">
        <v>2156.9166666666665</v>
      </c>
      <c r="E432" s="260">
        <v>2126.833333333333</v>
      </c>
      <c r="F432" s="260">
        <v>2096.3166666666666</v>
      </c>
      <c r="G432" s="260">
        <v>2066.2333333333331</v>
      </c>
      <c r="H432" s="260">
        <v>2187.4333333333329</v>
      </c>
      <c r="I432" s="260">
        <v>2217.516666666666</v>
      </c>
      <c r="J432" s="260">
        <v>2248.0333333333328</v>
      </c>
      <c r="K432" s="259">
        <v>2187</v>
      </c>
      <c r="L432" s="259">
        <v>2126.4</v>
      </c>
      <c r="M432" s="259">
        <v>0.52151000000000003</v>
      </c>
      <c r="N432" s="1"/>
      <c r="O432" s="1"/>
    </row>
    <row r="433" spans="1:15" ht="12.75" customHeight="1">
      <c r="A433" s="30">
        <v>423</v>
      </c>
      <c r="B433" s="269" t="s">
        <v>489</v>
      </c>
      <c r="C433" s="259">
        <v>932.85</v>
      </c>
      <c r="D433" s="260">
        <v>933.36666666666667</v>
      </c>
      <c r="E433" s="260">
        <v>922.73333333333335</v>
      </c>
      <c r="F433" s="260">
        <v>912.61666666666667</v>
      </c>
      <c r="G433" s="260">
        <v>901.98333333333335</v>
      </c>
      <c r="H433" s="260">
        <v>943.48333333333335</v>
      </c>
      <c r="I433" s="260">
        <v>954.11666666666679</v>
      </c>
      <c r="J433" s="260">
        <v>964.23333333333335</v>
      </c>
      <c r="K433" s="259">
        <v>944</v>
      </c>
      <c r="L433" s="259">
        <v>923.25</v>
      </c>
      <c r="M433" s="259">
        <v>1.5194099999999999</v>
      </c>
      <c r="N433" s="1"/>
      <c r="O433" s="1"/>
    </row>
    <row r="434" spans="1:15" ht="12.75" customHeight="1">
      <c r="A434" s="30">
        <v>424</v>
      </c>
      <c r="B434" s="269" t="s">
        <v>490</v>
      </c>
      <c r="C434" s="259">
        <v>400.4</v>
      </c>
      <c r="D434" s="260">
        <v>404.0333333333333</v>
      </c>
      <c r="E434" s="260">
        <v>394.36666666666662</v>
      </c>
      <c r="F434" s="260">
        <v>388.33333333333331</v>
      </c>
      <c r="G434" s="260">
        <v>378.66666666666663</v>
      </c>
      <c r="H434" s="260">
        <v>410.06666666666661</v>
      </c>
      <c r="I434" s="260">
        <v>419.73333333333335</v>
      </c>
      <c r="J434" s="260">
        <v>425.76666666666659</v>
      </c>
      <c r="K434" s="259">
        <v>413.7</v>
      </c>
      <c r="L434" s="259">
        <v>398</v>
      </c>
      <c r="M434" s="259">
        <v>1.8493299999999999</v>
      </c>
      <c r="N434" s="1"/>
      <c r="O434" s="1"/>
    </row>
    <row r="435" spans="1:15" ht="12.75" customHeight="1">
      <c r="A435" s="30">
        <v>425</v>
      </c>
      <c r="B435" s="269" t="s">
        <v>491</v>
      </c>
      <c r="C435" s="259">
        <v>325.95</v>
      </c>
      <c r="D435" s="260">
        <v>328.11666666666662</v>
      </c>
      <c r="E435" s="260">
        <v>322.03333333333325</v>
      </c>
      <c r="F435" s="260">
        <v>318.11666666666662</v>
      </c>
      <c r="G435" s="260">
        <v>312.03333333333325</v>
      </c>
      <c r="H435" s="260">
        <v>332.03333333333325</v>
      </c>
      <c r="I435" s="260">
        <v>338.11666666666662</v>
      </c>
      <c r="J435" s="260">
        <v>342.03333333333325</v>
      </c>
      <c r="K435" s="259">
        <v>334.2</v>
      </c>
      <c r="L435" s="259">
        <v>324.2</v>
      </c>
      <c r="M435" s="259">
        <v>1.2856700000000001</v>
      </c>
      <c r="N435" s="1"/>
      <c r="O435" s="1"/>
    </row>
    <row r="436" spans="1:15" ht="12.75" customHeight="1">
      <c r="A436" s="30">
        <v>426</v>
      </c>
      <c r="B436" s="269" t="s">
        <v>492</v>
      </c>
      <c r="C436" s="259">
        <v>1961.75</v>
      </c>
      <c r="D436" s="260">
        <v>1972.7333333333333</v>
      </c>
      <c r="E436" s="260">
        <v>1922.5666666666666</v>
      </c>
      <c r="F436" s="260">
        <v>1883.3833333333332</v>
      </c>
      <c r="G436" s="260">
        <v>1833.2166666666665</v>
      </c>
      <c r="H436" s="260">
        <v>2011.9166666666667</v>
      </c>
      <c r="I436" s="260">
        <v>2062.083333333333</v>
      </c>
      <c r="J436" s="260">
        <v>2101.2666666666669</v>
      </c>
      <c r="K436" s="259">
        <v>2022.9</v>
      </c>
      <c r="L436" s="259">
        <v>1933.55</v>
      </c>
      <c r="M436" s="259">
        <v>0.30632999999999999</v>
      </c>
      <c r="N436" s="1"/>
      <c r="O436" s="1"/>
    </row>
    <row r="437" spans="1:15" ht="12.75" customHeight="1">
      <c r="A437" s="30">
        <v>427</v>
      </c>
      <c r="B437" s="269" t="s">
        <v>493</v>
      </c>
      <c r="C437" s="259">
        <v>415.45</v>
      </c>
      <c r="D437" s="260">
        <v>416.14999999999992</v>
      </c>
      <c r="E437" s="260">
        <v>410.39999999999986</v>
      </c>
      <c r="F437" s="260">
        <v>405.34999999999997</v>
      </c>
      <c r="G437" s="260">
        <v>399.59999999999991</v>
      </c>
      <c r="H437" s="260">
        <v>421.19999999999982</v>
      </c>
      <c r="I437" s="260">
        <v>426.94999999999993</v>
      </c>
      <c r="J437" s="260">
        <v>431.99999999999977</v>
      </c>
      <c r="K437" s="259">
        <v>421.9</v>
      </c>
      <c r="L437" s="259">
        <v>411.1</v>
      </c>
      <c r="M437" s="259">
        <v>1.90072</v>
      </c>
      <c r="N437" s="1"/>
      <c r="O437" s="1"/>
    </row>
    <row r="438" spans="1:15" ht="12.75" customHeight="1">
      <c r="A438" s="30">
        <v>428</v>
      </c>
      <c r="B438" s="269" t="s">
        <v>494</v>
      </c>
      <c r="C438" s="259">
        <v>7.1</v>
      </c>
      <c r="D438" s="260">
        <v>7.2666666666666666</v>
      </c>
      <c r="E438" s="260">
        <v>6.8833333333333329</v>
      </c>
      <c r="F438" s="260">
        <v>6.6666666666666661</v>
      </c>
      <c r="G438" s="260">
        <v>6.2833333333333323</v>
      </c>
      <c r="H438" s="260">
        <v>7.4833333333333334</v>
      </c>
      <c r="I438" s="260">
        <v>7.866666666666668</v>
      </c>
      <c r="J438" s="260">
        <v>8.0833333333333339</v>
      </c>
      <c r="K438" s="259">
        <v>7.65</v>
      </c>
      <c r="L438" s="259">
        <v>7.05</v>
      </c>
      <c r="M438" s="259">
        <v>1444.0151800000001</v>
      </c>
      <c r="N438" s="1"/>
      <c r="O438" s="1"/>
    </row>
    <row r="439" spans="1:15" ht="12.75" customHeight="1">
      <c r="A439" s="30">
        <v>429</v>
      </c>
      <c r="B439" s="269" t="s">
        <v>495</v>
      </c>
      <c r="C439" s="259">
        <v>863.25</v>
      </c>
      <c r="D439" s="260">
        <v>868.1</v>
      </c>
      <c r="E439" s="260">
        <v>855.25</v>
      </c>
      <c r="F439" s="260">
        <v>847.25</v>
      </c>
      <c r="G439" s="260">
        <v>834.4</v>
      </c>
      <c r="H439" s="260">
        <v>876.1</v>
      </c>
      <c r="I439" s="260">
        <v>888.95000000000016</v>
      </c>
      <c r="J439" s="260">
        <v>896.95</v>
      </c>
      <c r="K439" s="259">
        <v>880.95</v>
      </c>
      <c r="L439" s="259">
        <v>860.1</v>
      </c>
      <c r="M439" s="259">
        <v>0.18081</v>
      </c>
      <c r="N439" s="1"/>
      <c r="O439" s="1"/>
    </row>
    <row r="440" spans="1:15" ht="12.75" customHeight="1">
      <c r="A440" s="30">
        <v>430</v>
      </c>
      <c r="B440" s="269" t="s">
        <v>275</v>
      </c>
      <c r="C440" s="259">
        <v>564.9</v>
      </c>
      <c r="D440" s="260">
        <v>563.46666666666658</v>
      </c>
      <c r="E440" s="260">
        <v>557.88333333333321</v>
      </c>
      <c r="F440" s="260">
        <v>550.86666666666667</v>
      </c>
      <c r="G440" s="260">
        <v>545.2833333333333</v>
      </c>
      <c r="H440" s="260">
        <v>570.48333333333312</v>
      </c>
      <c r="I440" s="260">
        <v>576.06666666666638</v>
      </c>
      <c r="J440" s="260">
        <v>583.08333333333303</v>
      </c>
      <c r="K440" s="259">
        <v>569.04999999999995</v>
      </c>
      <c r="L440" s="259">
        <v>556.45000000000005</v>
      </c>
      <c r="M440" s="259">
        <v>9.0186899999999994</v>
      </c>
      <c r="N440" s="1"/>
      <c r="O440" s="1"/>
    </row>
    <row r="441" spans="1:15" ht="12.75" customHeight="1">
      <c r="A441" s="30">
        <v>431</v>
      </c>
      <c r="B441" s="269" t="s">
        <v>496</v>
      </c>
      <c r="C441" s="259">
        <v>1874.5</v>
      </c>
      <c r="D441" s="260">
        <v>1890.1666666666667</v>
      </c>
      <c r="E441" s="260">
        <v>1845.5833333333335</v>
      </c>
      <c r="F441" s="260">
        <v>1816.6666666666667</v>
      </c>
      <c r="G441" s="260">
        <v>1772.0833333333335</v>
      </c>
      <c r="H441" s="260">
        <v>1919.0833333333335</v>
      </c>
      <c r="I441" s="260">
        <v>1963.666666666667</v>
      </c>
      <c r="J441" s="260">
        <v>1992.5833333333335</v>
      </c>
      <c r="K441" s="259">
        <v>1934.75</v>
      </c>
      <c r="L441" s="259">
        <v>1861.25</v>
      </c>
      <c r="M441" s="259">
        <v>0.17488000000000001</v>
      </c>
      <c r="N441" s="1"/>
      <c r="O441" s="1"/>
    </row>
    <row r="442" spans="1:15" ht="12.75" customHeight="1">
      <c r="A442" s="30">
        <v>432</v>
      </c>
      <c r="B442" s="269" t="s">
        <v>497</v>
      </c>
      <c r="C442" s="259">
        <v>627.54999999999995</v>
      </c>
      <c r="D442" s="260">
        <v>631.25</v>
      </c>
      <c r="E442" s="260">
        <v>616.29999999999995</v>
      </c>
      <c r="F442" s="260">
        <v>605.04999999999995</v>
      </c>
      <c r="G442" s="260">
        <v>590.09999999999991</v>
      </c>
      <c r="H442" s="260">
        <v>642.5</v>
      </c>
      <c r="I442" s="260">
        <v>657.45</v>
      </c>
      <c r="J442" s="260">
        <v>668.7</v>
      </c>
      <c r="K442" s="259">
        <v>646.20000000000005</v>
      </c>
      <c r="L442" s="259">
        <v>620</v>
      </c>
      <c r="M442" s="259">
        <v>0.54612000000000005</v>
      </c>
      <c r="N442" s="1"/>
      <c r="O442" s="1"/>
    </row>
    <row r="443" spans="1:15" ht="12.75" customHeight="1">
      <c r="A443" s="30">
        <v>433</v>
      </c>
      <c r="B443" s="269" t="s">
        <v>498</v>
      </c>
      <c r="C443" s="259">
        <v>981.85</v>
      </c>
      <c r="D443" s="260">
        <v>983.98333333333323</v>
      </c>
      <c r="E443" s="260">
        <v>973.86666666666645</v>
      </c>
      <c r="F443" s="260">
        <v>965.88333333333321</v>
      </c>
      <c r="G443" s="260">
        <v>955.76666666666642</v>
      </c>
      <c r="H443" s="260">
        <v>991.96666666666647</v>
      </c>
      <c r="I443" s="260">
        <v>1002.0833333333333</v>
      </c>
      <c r="J443" s="260">
        <v>1010.0666666666665</v>
      </c>
      <c r="K443" s="259">
        <v>994.1</v>
      </c>
      <c r="L443" s="259">
        <v>976</v>
      </c>
      <c r="M443" s="259">
        <v>0.35613</v>
      </c>
      <c r="N443" s="1"/>
      <c r="O443" s="1"/>
    </row>
    <row r="444" spans="1:15" ht="12.75" customHeight="1">
      <c r="A444" s="30">
        <v>434</v>
      </c>
      <c r="B444" s="269" t="s">
        <v>499</v>
      </c>
      <c r="C444" s="259">
        <v>37.799999999999997</v>
      </c>
      <c r="D444" s="260">
        <v>38.166666666666664</v>
      </c>
      <c r="E444" s="260">
        <v>36.733333333333327</v>
      </c>
      <c r="F444" s="260">
        <v>35.666666666666664</v>
      </c>
      <c r="G444" s="260">
        <v>34.233333333333327</v>
      </c>
      <c r="H444" s="260">
        <v>39.233333333333327</v>
      </c>
      <c r="I444" s="260">
        <v>40.666666666666664</v>
      </c>
      <c r="J444" s="260">
        <v>41.733333333333327</v>
      </c>
      <c r="K444" s="259">
        <v>39.6</v>
      </c>
      <c r="L444" s="259">
        <v>37.1</v>
      </c>
      <c r="M444" s="259">
        <v>52.416739999999997</v>
      </c>
      <c r="N444" s="1"/>
      <c r="O444" s="1"/>
    </row>
    <row r="445" spans="1:15" ht="12.75" customHeight="1">
      <c r="A445" s="30">
        <v>435</v>
      </c>
      <c r="B445" s="269" t="s">
        <v>206</v>
      </c>
      <c r="C445" s="259">
        <v>1055.2</v>
      </c>
      <c r="D445" s="260">
        <v>1058.1000000000001</v>
      </c>
      <c r="E445" s="260">
        <v>1045.8500000000004</v>
      </c>
      <c r="F445" s="260">
        <v>1036.5000000000002</v>
      </c>
      <c r="G445" s="260">
        <v>1024.2500000000005</v>
      </c>
      <c r="H445" s="260">
        <v>1067.4500000000003</v>
      </c>
      <c r="I445" s="260">
        <v>1079.6999999999998</v>
      </c>
      <c r="J445" s="260">
        <v>1089.0500000000002</v>
      </c>
      <c r="K445" s="259">
        <v>1070.3499999999999</v>
      </c>
      <c r="L445" s="259">
        <v>1048.75</v>
      </c>
      <c r="M445" s="259">
        <v>9.2874599999999994</v>
      </c>
      <c r="N445" s="1"/>
      <c r="O445" s="1"/>
    </row>
    <row r="446" spans="1:15" ht="12.75" customHeight="1">
      <c r="A446" s="30">
        <v>436</v>
      </c>
      <c r="B446" s="269" t="s">
        <v>500</v>
      </c>
      <c r="C446" s="259">
        <v>780.3</v>
      </c>
      <c r="D446" s="260">
        <v>788.26666666666677</v>
      </c>
      <c r="E446" s="260">
        <v>767.03333333333353</v>
      </c>
      <c r="F446" s="260">
        <v>753.76666666666677</v>
      </c>
      <c r="G446" s="260">
        <v>732.53333333333353</v>
      </c>
      <c r="H446" s="260">
        <v>801.53333333333353</v>
      </c>
      <c r="I446" s="260">
        <v>822.76666666666688</v>
      </c>
      <c r="J446" s="260">
        <v>836.03333333333353</v>
      </c>
      <c r="K446" s="259">
        <v>809.5</v>
      </c>
      <c r="L446" s="259">
        <v>775</v>
      </c>
      <c r="M446" s="259">
        <v>2.1787200000000002</v>
      </c>
      <c r="N446" s="1"/>
      <c r="O446" s="1"/>
    </row>
    <row r="447" spans="1:15" ht="12.75" customHeight="1">
      <c r="A447" s="30">
        <v>437</v>
      </c>
      <c r="B447" s="269" t="s">
        <v>195</v>
      </c>
      <c r="C447" s="259">
        <v>1164.3499999999999</v>
      </c>
      <c r="D447" s="260">
        <v>1179.6333333333334</v>
      </c>
      <c r="E447" s="260">
        <v>1144.3666666666668</v>
      </c>
      <c r="F447" s="260">
        <v>1124.3833333333334</v>
      </c>
      <c r="G447" s="260">
        <v>1089.1166666666668</v>
      </c>
      <c r="H447" s="260">
        <v>1199.6166666666668</v>
      </c>
      <c r="I447" s="260">
        <v>1234.8833333333337</v>
      </c>
      <c r="J447" s="260">
        <v>1254.8666666666668</v>
      </c>
      <c r="K447" s="259">
        <v>1214.9000000000001</v>
      </c>
      <c r="L447" s="259">
        <v>1159.6500000000001</v>
      </c>
      <c r="M447" s="259">
        <v>28.719609999999999</v>
      </c>
      <c r="N447" s="1"/>
      <c r="O447" s="1"/>
    </row>
    <row r="448" spans="1:15" ht="12.75" customHeight="1">
      <c r="A448" s="30">
        <v>438</v>
      </c>
      <c r="B448" s="269" t="s">
        <v>501</v>
      </c>
      <c r="C448" s="259">
        <v>212.6</v>
      </c>
      <c r="D448" s="260">
        <v>213.81666666666669</v>
      </c>
      <c r="E448" s="260">
        <v>209.38333333333338</v>
      </c>
      <c r="F448" s="260">
        <v>206.16666666666669</v>
      </c>
      <c r="G448" s="260">
        <v>201.73333333333338</v>
      </c>
      <c r="H448" s="260">
        <v>217.03333333333339</v>
      </c>
      <c r="I448" s="260">
        <v>221.46666666666673</v>
      </c>
      <c r="J448" s="260">
        <v>224.68333333333339</v>
      </c>
      <c r="K448" s="259">
        <v>218.25</v>
      </c>
      <c r="L448" s="259">
        <v>210.6</v>
      </c>
      <c r="M448" s="259">
        <v>4.6202500000000004</v>
      </c>
      <c r="N448" s="1"/>
      <c r="O448" s="1"/>
    </row>
    <row r="449" spans="1:15" ht="12.75" customHeight="1">
      <c r="A449" s="30">
        <v>439</v>
      </c>
      <c r="B449" s="269" t="s">
        <v>502</v>
      </c>
      <c r="C449" s="259">
        <v>1176.55</v>
      </c>
      <c r="D449" s="260">
        <v>1194.0833333333333</v>
      </c>
      <c r="E449" s="260">
        <v>1155.9666666666665</v>
      </c>
      <c r="F449" s="260">
        <v>1135.3833333333332</v>
      </c>
      <c r="G449" s="260">
        <v>1097.2666666666664</v>
      </c>
      <c r="H449" s="260">
        <v>1214.6666666666665</v>
      </c>
      <c r="I449" s="260">
        <v>1252.7833333333333</v>
      </c>
      <c r="J449" s="260">
        <v>1273.3666666666666</v>
      </c>
      <c r="K449" s="259">
        <v>1232.2</v>
      </c>
      <c r="L449" s="259">
        <v>1173.5</v>
      </c>
      <c r="M449" s="259">
        <v>3.16866</v>
      </c>
      <c r="N449" s="1"/>
      <c r="O449" s="1"/>
    </row>
    <row r="450" spans="1:15" ht="12.75" customHeight="1">
      <c r="A450" s="30">
        <v>440</v>
      </c>
      <c r="B450" s="269" t="s">
        <v>200</v>
      </c>
      <c r="C450" s="259">
        <v>3069.55</v>
      </c>
      <c r="D450" s="260">
        <v>3089.2999999999997</v>
      </c>
      <c r="E450" s="260">
        <v>3033.5999999999995</v>
      </c>
      <c r="F450" s="260">
        <v>2997.6499999999996</v>
      </c>
      <c r="G450" s="260">
        <v>2941.9499999999994</v>
      </c>
      <c r="H450" s="260">
        <v>3125.2499999999995</v>
      </c>
      <c r="I450" s="260">
        <v>3180.9499999999994</v>
      </c>
      <c r="J450" s="260">
        <v>3216.8999999999996</v>
      </c>
      <c r="K450" s="259">
        <v>3145</v>
      </c>
      <c r="L450" s="259">
        <v>3053.35</v>
      </c>
      <c r="M450" s="259">
        <v>47.306449999999998</v>
      </c>
      <c r="N450" s="1"/>
      <c r="O450" s="1"/>
    </row>
    <row r="451" spans="1:15" ht="12.75" customHeight="1">
      <c r="A451" s="30">
        <v>441</v>
      </c>
      <c r="B451" s="269" t="s">
        <v>196</v>
      </c>
      <c r="C451" s="259">
        <v>742.6</v>
      </c>
      <c r="D451" s="260">
        <v>747.56666666666661</v>
      </c>
      <c r="E451" s="260">
        <v>735.28333333333319</v>
      </c>
      <c r="F451" s="260">
        <v>727.96666666666658</v>
      </c>
      <c r="G451" s="260">
        <v>715.68333333333317</v>
      </c>
      <c r="H451" s="260">
        <v>754.88333333333321</v>
      </c>
      <c r="I451" s="260">
        <v>767.16666666666652</v>
      </c>
      <c r="J451" s="260">
        <v>774.48333333333323</v>
      </c>
      <c r="K451" s="259">
        <v>759.85</v>
      </c>
      <c r="L451" s="259">
        <v>740.25</v>
      </c>
      <c r="M451" s="259">
        <v>19.568239999999999</v>
      </c>
      <c r="N451" s="1"/>
      <c r="O451" s="1"/>
    </row>
    <row r="452" spans="1:15" ht="12.75" customHeight="1">
      <c r="A452" s="30">
        <v>442</v>
      </c>
      <c r="B452" s="269" t="s">
        <v>276</v>
      </c>
      <c r="C452" s="259">
        <v>8509.9</v>
      </c>
      <c r="D452" s="260">
        <v>8558.3166666666675</v>
      </c>
      <c r="E452" s="260">
        <v>8431.633333333335</v>
      </c>
      <c r="F452" s="260">
        <v>8353.3666666666668</v>
      </c>
      <c r="G452" s="260">
        <v>8226.6833333333343</v>
      </c>
      <c r="H452" s="260">
        <v>8636.5833333333358</v>
      </c>
      <c r="I452" s="260">
        <v>8763.2666666666664</v>
      </c>
      <c r="J452" s="260">
        <v>8841.5333333333365</v>
      </c>
      <c r="K452" s="259">
        <v>8685</v>
      </c>
      <c r="L452" s="259">
        <v>8480.0499999999993</v>
      </c>
      <c r="M452" s="259">
        <v>1.17106</v>
      </c>
      <c r="N452" s="1"/>
      <c r="O452" s="1"/>
    </row>
    <row r="453" spans="1:15" ht="12.75" customHeight="1">
      <c r="A453" s="30">
        <v>443</v>
      </c>
      <c r="B453" s="269" t="s">
        <v>857</v>
      </c>
      <c r="C453" s="259">
        <v>2338.35</v>
      </c>
      <c r="D453" s="260">
        <v>2370.8166666666671</v>
      </c>
      <c r="E453" s="260">
        <v>2292.6333333333341</v>
      </c>
      <c r="F453" s="260">
        <v>2246.916666666667</v>
      </c>
      <c r="G453" s="260">
        <v>2168.733333333334</v>
      </c>
      <c r="H453" s="260">
        <v>2416.5333333333342</v>
      </c>
      <c r="I453" s="260">
        <v>2494.7166666666676</v>
      </c>
      <c r="J453" s="260">
        <v>2540.4333333333343</v>
      </c>
      <c r="K453" s="259">
        <v>2449</v>
      </c>
      <c r="L453" s="259">
        <v>2325.1</v>
      </c>
      <c r="M453" s="259">
        <v>0.38902999999999999</v>
      </c>
      <c r="N453" s="1"/>
      <c r="O453" s="1"/>
    </row>
    <row r="454" spans="1:15" ht="12.75" customHeight="1">
      <c r="A454" s="30">
        <v>444</v>
      </c>
      <c r="B454" s="269" t="s">
        <v>503</v>
      </c>
      <c r="C454" s="259">
        <v>191.85</v>
      </c>
      <c r="D454" s="260">
        <v>192.85</v>
      </c>
      <c r="E454" s="260">
        <v>189.79999999999998</v>
      </c>
      <c r="F454" s="260">
        <v>187.75</v>
      </c>
      <c r="G454" s="260">
        <v>184.7</v>
      </c>
      <c r="H454" s="260">
        <v>194.89999999999998</v>
      </c>
      <c r="I454" s="260">
        <v>197.95</v>
      </c>
      <c r="J454" s="260">
        <v>199.99999999999997</v>
      </c>
      <c r="K454" s="259">
        <v>195.9</v>
      </c>
      <c r="L454" s="259">
        <v>190.8</v>
      </c>
      <c r="M454" s="259">
        <v>20.170200000000001</v>
      </c>
      <c r="N454" s="1"/>
      <c r="O454" s="1"/>
    </row>
    <row r="455" spans="1:15" ht="12.75" customHeight="1">
      <c r="A455" s="30">
        <v>445</v>
      </c>
      <c r="B455" s="269" t="s">
        <v>197</v>
      </c>
      <c r="C455" s="259">
        <v>393.35</v>
      </c>
      <c r="D455" s="260">
        <v>394.7166666666667</v>
      </c>
      <c r="E455" s="260">
        <v>389.93333333333339</v>
      </c>
      <c r="F455" s="260">
        <v>386.51666666666671</v>
      </c>
      <c r="G455" s="260">
        <v>381.73333333333341</v>
      </c>
      <c r="H455" s="260">
        <v>398.13333333333338</v>
      </c>
      <c r="I455" s="260">
        <v>402.91666666666669</v>
      </c>
      <c r="J455" s="260">
        <v>406.33333333333337</v>
      </c>
      <c r="K455" s="259">
        <v>399.5</v>
      </c>
      <c r="L455" s="259">
        <v>391.3</v>
      </c>
      <c r="M455" s="259">
        <v>146.41301000000001</v>
      </c>
      <c r="N455" s="1"/>
      <c r="O455" s="1"/>
    </row>
    <row r="456" spans="1:15" ht="12.75" customHeight="1">
      <c r="A456" s="30">
        <v>446</v>
      </c>
      <c r="B456" s="269" t="s">
        <v>198</v>
      </c>
      <c r="C456" s="259">
        <v>217.15</v>
      </c>
      <c r="D456" s="260">
        <v>218.63333333333333</v>
      </c>
      <c r="E456" s="260">
        <v>215.01666666666665</v>
      </c>
      <c r="F456" s="260">
        <v>212.88333333333333</v>
      </c>
      <c r="G456" s="260">
        <v>209.26666666666665</v>
      </c>
      <c r="H456" s="260">
        <v>220.76666666666665</v>
      </c>
      <c r="I456" s="260">
        <v>224.38333333333333</v>
      </c>
      <c r="J456" s="260">
        <v>226.51666666666665</v>
      </c>
      <c r="K456" s="259">
        <v>222.25</v>
      </c>
      <c r="L456" s="259">
        <v>216.5</v>
      </c>
      <c r="M456" s="259">
        <v>90.062070000000006</v>
      </c>
      <c r="N456" s="1"/>
      <c r="O456" s="1"/>
    </row>
    <row r="457" spans="1:15" ht="12.75" customHeight="1">
      <c r="A457" s="30">
        <v>447</v>
      </c>
      <c r="B457" s="269" t="s">
        <v>809</v>
      </c>
      <c r="C457" s="259">
        <v>614.54999999999995</v>
      </c>
      <c r="D457" s="260">
        <v>620.35</v>
      </c>
      <c r="E457" s="260">
        <v>606.40000000000009</v>
      </c>
      <c r="F457" s="260">
        <v>598.25000000000011</v>
      </c>
      <c r="G457" s="260">
        <v>584.30000000000018</v>
      </c>
      <c r="H457" s="260">
        <v>628.5</v>
      </c>
      <c r="I457" s="260">
        <v>642.45000000000005</v>
      </c>
      <c r="J457" s="260">
        <v>650.59999999999991</v>
      </c>
      <c r="K457" s="259">
        <v>634.29999999999995</v>
      </c>
      <c r="L457" s="259">
        <v>612.20000000000005</v>
      </c>
      <c r="M457" s="259">
        <v>0.43018000000000001</v>
      </c>
      <c r="N457" s="1"/>
      <c r="O457" s="1"/>
    </row>
    <row r="458" spans="1:15" ht="12.75" customHeight="1">
      <c r="A458" s="30">
        <v>448</v>
      </c>
      <c r="B458" s="269" t="s">
        <v>199</v>
      </c>
      <c r="C458" s="259">
        <v>100.35</v>
      </c>
      <c r="D458" s="260">
        <v>101.26666666666667</v>
      </c>
      <c r="E458" s="260">
        <v>98.883333333333326</v>
      </c>
      <c r="F458" s="260">
        <v>97.416666666666657</v>
      </c>
      <c r="G458" s="260">
        <v>95.033333333333317</v>
      </c>
      <c r="H458" s="260">
        <v>102.73333333333333</v>
      </c>
      <c r="I458" s="260">
        <v>105.11666666666669</v>
      </c>
      <c r="J458" s="260">
        <v>106.58333333333334</v>
      </c>
      <c r="K458" s="259">
        <v>103.65</v>
      </c>
      <c r="L458" s="259">
        <v>99.8</v>
      </c>
      <c r="M458" s="259">
        <v>410.83733999999998</v>
      </c>
      <c r="N458" s="1"/>
      <c r="O458" s="1"/>
    </row>
    <row r="459" spans="1:15" ht="12.75" customHeight="1">
      <c r="A459" s="30">
        <v>449</v>
      </c>
      <c r="B459" s="269" t="s">
        <v>810</v>
      </c>
      <c r="C459" s="259">
        <v>100.6</v>
      </c>
      <c r="D459" s="260">
        <v>101.39999999999999</v>
      </c>
      <c r="E459" s="260">
        <v>99.199999999999989</v>
      </c>
      <c r="F459" s="260">
        <v>97.8</v>
      </c>
      <c r="G459" s="260">
        <v>95.6</v>
      </c>
      <c r="H459" s="260">
        <v>102.79999999999998</v>
      </c>
      <c r="I459" s="260">
        <v>105</v>
      </c>
      <c r="J459" s="260">
        <v>106.39999999999998</v>
      </c>
      <c r="K459" s="259">
        <v>103.6</v>
      </c>
      <c r="L459" s="259">
        <v>100</v>
      </c>
      <c r="M459" s="259">
        <v>7.7495099999999999</v>
      </c>
      <c r="N459" s="1"/>
      <c r="O459" s="1"/>
    </row>
    <row r="460" spans="1:15" ht="12.75" customHeight="1">
      <c r="A460" s="30">
        <v>450</v>
      </c>
      <c r="B460" s="269" t="s">
        <v>504</v>
      </c>
      <c r="C460" s="259">
        <v>3054.3</v>
      </c>
      <c r="D460" s="260">
        <v>3052.3833333333332</v>
      </c>
      <c r="E460" s="260">
        <v>3000.8166666666666</v>
      </c>
      <c r="F460" s="260">
        <v>2947.3333333333335</v>
      </c>
      <c r="G460" s="260">
        <v>2895.7666666666669</v>
      </c>
      <c r="H460" s="260">
        <v>3105.8666666666663</v>
      </c>
      <c r="I460" s="260">
        <v>3157.4333333333329</v>
      </c>
      <c r="J460" s="260">
        <v>3210.9166666666661</v>
      </c>
      <c r="K460" s="259">
        <v>3103.95</v>
      </c>
      <c r="L460" s="259">
        <v>2998.9</v>
      </c>
      <c r="M460" s="259">
        <v>8.6319999999999994E-2</v>
      </c>
      <c r="N460" s="1"/>
      <c r="O460" s="1"/>
    </row>
    <row r="461" spans="1:15" ht="12.75" customHeight="1">
      <c r="A461" s="30">
        <v>451</v>
      </c>
      <c r="B461" s="269" t="s">
        <v>201</v>
      </c>
      <c r="C461" s="259">
        <v>1004.85</v>
      </c>
      <c r="D461" s="260">
        <v>1013.4666666666666</v>
      </c>
      <c r="E461" s="260">
        <v>991.93333333333317</v>
      </c>
      <c r="F461" s="260">
        <v>979.01666666666654</v>
      </c>
      <c r="G461" s="260">
        <v>957.48333333333312</v>
      </c>
      <c r="H461" s="260">
        <v>1026.3833333333332</v>
      </c>
      <c r="I461" s="260">
        <v>1047.9166666666667</v>
      </c>
      <c r="J461" s="260">
        <v>1060.8333333333333</v>
      </c>
      <c r="K461" s="259">
        <v>1035</v>
      </c>
      <c r="L461" s="259">
        <v>1000.55</v>
      </c>
      <c r="M461" s="259">
        <v>23.10765</v>
      </c>
      <c r="N461" s="1"/>
      <c r="O461" s="1"/>
    </row>
    <row r="462" spans="1:15" ht="12.75" customHeight="1">
      <c r="A462" s="30">
        <v>452</v>
      </c>
      <c r="B462" s="269" t="s">
        <v>505</v>
      </c>
      <c r="C462" s="259">
        <v>85.6</v>
      </c>
      <c r="D462" s="260">
        <v>86.05</v>
      </c>
      <c r="E462" s="260">
        <v>84.649999999999991</v>
      </c>
      <c r="F462" s="260">
        <v>83.699999999999989</v>
      </c>
      <c r="G462" s="260">
        <v>82.299999999999983</v>
      </c>
      <c r="H462" s="260">
        <v>87</v>
      </c>
      <c r="I462" s="260">
        <v>88.4</v>
      </c>
      <c r="J462" s="260">
        <v>89.350000000000009</v>
      </c>
      <c r="K462" s="259">
        <v>87.45</v>
      </c>
      <c r="L462" s="259">
        <v>85.1</v>
      </c>
      <c r="M462" s="259">
        <v>1.21174</v>
      </c>
      <c r="N462" s="1"/>
      <c r="O462" s="1"/>
    </row>
    <row r="463" spans="1:15" ht="12.75" customHeight="1">
      <c r="A463" s="30">
        <v>453</v>
      </c>
      <c r="B463" s="269" t="s">
        <v>182</v>
      </c>
      <c r="C463" s="259">
        <v>707.15</v>
      </c>
      <c r="D463" s="260">
        <v>713.38333333333333</v>
      </c>
      <c r="E463" s="260">
        <v>697.01666666666665</v>
      </c>
      <c r="F463" s="260">
        <v>686.88333333333333</v>
      </c>
      <c r="G463" s="260">
        <v>670.51666666666665</v>
      </c>
      <c r="H463" s="260">
        <v>723.51666666666665</v>
      </c>
      <c r="I463" s="260">
        <v>739.88333333333321</v>
      </c>
      <c r="J463" s="260">
        <v>750.01666666666665</v>
      </c>
      <c r="K463" s="259">
        <v>729.75</v>
      </c>
      <c r="L463" s="259">
        <v>703.25</v>
      </c>
      <c r="M463" s="259">
        <v>10.70851</v>
      </c>
      <c r="N463" s="1"/>
      <c r="O463" s="1"/>
    </row>
    <row r="464" spans="1:15" ht="12.75" customHeight="1">
      <c r="A464" s="30">
        <v>454</v>
      </c>
      <c r="B464" s="269" t="s">
        <v>506</v>
      </c>
      <c r="C464" s="259">
        <v>2099.4499999999998</v>
      </c>
      <c r="D464" s="260">
        <v>2099.3166666666666</v>
      </c>
      <c r="E464" s="260">
        <v>2079.6833333333334</v>
      </c>
      <c r="F464" s="260">
        <v>2059.916666666667</v>
      </c>
      <c r="G464" s="260">
        <v>2040.2833333333338</v>
      </c>
      <c r="H464" s="260">
        <v>2119.083333333333</v>
      </c>
      <c r="I464" s="260">
        <v>2138.7166666666662</v>
      </c>
      <c r="J464" s="260">
        <v>2158.4833333333327</v>
      </c>
      <c r="K464" s="259">
        <v>2118.9499999999998</v>
      </c>
      <c r="L464" s="259">
        <v>2079.5500000000002</v>
      </c>
      <c r="M464" s="259">
        <v>2.0931099999999998</v>
      </c>
      <c r="N464" s="1"/>
      <c r="O464" s="1"/>
    </row>
    <row r="465" spans="1:15" ht="12.75" customHeight="1">
      <c r="A465" s="30">
        <v>455</v>
      </c>
      <c r="B465" s="269" t="s">
        <v>507</v>
      </c>
      <c r="C465" s="259">
        <v>686.15</v>
      </c>
      <c r="D465" s="260">
        <v>686.48333333333323</v>
      </c>
      <c r="E465" s="260">
        <v>682.96666666666647</v>
      </c>
      <c r="F465" s="260">
        <v>679.78333333333319</v>
      </c>
      <c r="G465" s="260">
        <v>676.26666666666642</v>
      </c>
      <c r="H465" s="260">
        <v>689.66666666666652</v>
      </c>
      <c r="I465" s="260">
        <v>693.18333333333317</v>
      </c>
      <c r="J465" s="260">
        <v>696.36666666666656</v>
      </c>
      <c r="K465" s="259">
        <v>690</v>
      </c>
      <c r="L465" s="259">
        <v>683.3</v>
      </c>
      <c r="M465" s="259">
        <v>0.21129999999999999</v>
      </c>
      <c r="N465" s="1"/>
      <c r="O465" s="1"/>
    </row>
    <row r="466" spans="1:15" ht="12.75" customHeight="1">
      <c r="A466" s="30">
        <v>456</v>
      </c>
      <c r="B466" s="269" t="s">
        <v>508</v>
      </c>
      <c r="C466" s="259">
        <v>3299.4</v>
      </c>
      <c r="D466" s="260">
        <v>3275.7000000000003</v>
      </c>
      <c r="E466" s="260">
        <v>3239.7000000000007</v>
      </c>
      <c r="F466" s="260">
        <v>3180.0000000000005</v>
      </c>
      <c r="G466" s="260">
        <v>3144.0000000000009</v>
      </c>
      <c r="H466" s="260">
        <v>3335.4000000000005</v>
      </c>
      <c r="I466" s="260">
        <v>3371.3999999999996</v>
      </c>
      <c r="J466" s="260">
        <v>3431.1000000000004</v>
      </c>
      <c r="K466" s="259">
        <v>3311.7</v>
      </c>
      <c r="L466" s="259">
        <v>3216</v>
      </c>
      <c r="M466" s="259">
        <v>0.46629999999999999</v>
      </c>
      <c r="N466" s="1"/>
      <c r="O466" s="1"/>
    </row>
    <row r="467" spans="1:15" ht="12.75" customHeight="1">
      <c r="A467" s="30">
        <v>457</v>
      </c>
      <c r="B467" s="269" t="s">
        <v>202</v>
      </c>
      <c r="C467" s="259">
        <v>2624.5</v>
      </c>
      <c r="D467" s="260">
        <v>2644.9666666666667</v>
      </c>
      <c r="E467" s="260">
        <v>2595.9333333333334</v>
      </c>
      <c r="F467" s="260">
        <v>2567.3666666666668</v>
      </c>
      <c r="G467" s="260">
        <v>2518.3333333333335</v>
      </c>
      <c r="H467" s="260">
        <v>2673.5333333333333</v>
      </c>
      <c r="I467" s="260">
        <v>2722.5666666666671</v>
      </c>
      <c r="J467" s="260">
        <v>2751.1333333333332</v>
      </c>
      <c r="K467" s="259">
        <v>2694</v>
      </c>
      <c r="L467" s="259">
        <v>2616.4</v>
      </c>
      <c r="M467" s="259">
        <v>10.676259999999999</v>
      </c>
      <c r="N467" s="1"/>
      <c r="O467" s="1"/>
    </row>
    <row r="468" spans="1:15" ht="12.75" customHeight="1">
      <c r="A468" s="30">
        <v>458</v>
      </c>
      <c r="B468" s="269" t="s">
        <v>203</v>
      </c>
      <c r="C468" s="259">
        <v>1588.1</v>
      </c>
      <c r="D468" s="260">
        <v>1593.9333333333332</v>
      </c>
      <c r="E468" s="260">
        <v>1574.7666666666664</v>
      </c>
      <c r="F468" s="260">
        <v>1561.4333333333332</v>
      </c>
      <c r="G468" s="260">
        <v>1542.2666666666664</v>
      </c>
      <c r="H468" s="260">
        <v>1607.2666666666664</v>
      </c>
      <c r="I468" s="260">
        <v>1626.4333333333329</v>
      </c>
      <c r="J468" s="260">
        <v>1639.7666666666664</v>
      </c>
      <c r="K468" s="259">
        <v>1613.1</v>
      </c>
      <c r="L468" s="259">
        <v>1580.6</v>
      </c>
      <c r="M468" s="259">
        <v>2.6727799999999999</v>
      </c>
      <c r="N468" s="1"/>
      <c r="O468" s="1"/>
    </row>
    <row r="469" spans="1:15" ht="12.75" customHeight="1">
      <c r="A469" s="30">
        <v>459</v>
      </c>
      <c r="B469" s="269" t="s">
        <v>204</v>
      </c>
      <c r="C469" s="259">
        <v>480.5</v>
      </c>
      <c r="D469" s="260">
        <v>484.65000000000003</v>
      </c>
      <c r="E469" s="260">
        <v>475.45000000000005</v>
      </c>
      <c r="F469" s="260">
        <v>470.40000000000003</v>
      </c>
      <c r="G469" s="260">
        <v>461.20000000000005</v>
      </c>
      <c r="H469" s="260">
        <v>489.70000000000005</v>
      </c>
      <c r="I469" s="260">
        <v>498.9</v>
      </c>
      <c r="J469" s="260">
        <v>503.95000000000005</v>
      </c>
      <c r="K469" s="259">
        <v>493.85</v>
      </c>
      <c r="L469" s="259">
        <v>479.6</v>
      </c>
      <c r="M469" s="259">
        <v>2.12229</v>
      </c>
      <c r="N469" s="1"/>
      <c r="O469" s="1"/>
    </row>
    <row r="470" spans="1:15" ht="12.75" customHeight="1">
      <c r="A470" s="30">
        <v>460</v>
      </c>
      <c r="B470" s="269" t="s">
        <v>205</v>
      </c>
      <c r="C470" s="259">
        <v>1423.05</v>
      </c>
      <c r="D470" s="260">
        <v>1429.6499999999999</v>
      </c>
      <c r="E470" s="260">
        <v>1399.6499999999996</v>
      </c>
      <c r="F470" s="260">
        <v>1376.2499999999998</v>
      </c>
      <c r="G470" s="260">
        <v>1346.2499999999995</v>
      </c>
      <c r="H470" s="260">
        <v>1453.0499999999997</v>
      </c>
      <c r="I470" s="260">
        <v>1483.0500000000002</v>
      </c>
      <c r="J470" s="260">
        <v>1506.4499999999998</v>
      </c>
      <c r="K470" s="259">
        <v>1459.65</v>
      </c>
      <c r="L470" s="259">
        <v>1406.25</v>
      </c>
      <c r="M470" s="259">
        <v>6.7016799999999996</v>
      </c>
      <c r="N470" s="1"/>
      <c r="O470" s="1"/>
    </row>
    <row r="471" spans="1:15" ht="12.75" customHeight="1">
      <c r="A471" s="30">
        <v>461</v>
      </c>
      <c r="B471" s="269" t="s">
        <v>509</v>
      </c>
      <c r="C471" s="259">
        <v>36.799999999999997</v>
      </c>
      <c r="D471" s="260">
        <v>37.050000000000004</v>
      </c>
      <c r="E471" s="260">
        <v>36.400000000000006</v>
      </c>
      <c r="F471" s="260">
        <v>36</v>
      </c>
      <c r="G471" s="260">
        <v>35.35</v>
      </c>
      <c r="H471" s="260">
        <v>37.45000000000001</v>
      </c>
      <c r="I471" s="260">
        <v>38.1</v>
      </c>
      <c r="J471" s="260">
        <v>38.500000000000014</v>
      </c>
      <c r="K471" s="259">
        <v>37.700000000000003</v>
      </c>
      <c r="L471" s="259">
        <v>36.65</v>
      </c>
      <c r="M471" s="259">
        <v>48.563789999999997</v>
      </c>
      <c r="N471" s="1"/>
      <c r="O471" s="1"/>
    </row>
    <row r="472" spans="1:15" ht="12.75" customHeight="1">
      <c r="A472" s="30">
        <v>462</v>
      </c>
      <c r="B472" s="269" t="s">
        <v>858</v>
      </c>
      <c r="C472" s="259">
        <v>264.8</v>
      </c>
      <c r="D472" s="260">
        <v>269</v>
      </c>
      <c r="E472" s="260">
        <v>258</v>
      </c>
      <c r="F472" s="260">
        <v>251.2</v>
      </c>
      <c r="G472" s="260">
        <v>240.2</v>
      </c>
      <c r="H472" s="260">
        <v>275.8</v>
      </c>
      <c r="I472" s="260">
        <v>286.8</v>
      </c>
      <c r="J472" s="260">
        <v>293.60000000000002</v>
      </c>
      <c r="K472" s="259">
        <v>280</v>
      </c>
      <c r="L472" s="259">
        <v>262.2</v>
      </c>
      <c r="M472" s="259">
        <v>12.22828</v>
      </c>
      <c r="N472" s="1"/>
      <c r="O472" s="1"/>
    </row>
    <row r="473" spans="1:15" ht="12.75" customHeight="1">
      <c r="A473" s="30">
        <v>463</v>
      </c>
      <c r="B473" s="269" t="s">
        <v>510</v>
      </c>
      <c r="C473" s="259">
        <v>254.2</v>
      </c>
      <c r="D473" s="260">
        <v>257.41666666666669</v>
      </c>
      <c r="E473" s="260">
        <v>249.48333333333335</v>
      </c>
      <c r="F473" s="260">
        <v>244.76666666666665</v>
      </c>
      <c r="G473" s="260">
        <v>236.83333333333331</v>
      </c>
      <c r="H473" s="260">
        <v>262.13333333333338</v>
      </c>
      <c r="I473" s="260">
        <v>270.06666666666666</v>
      </c>
      <c r="J473" s="260">
        <v>274.78333333333342</v>
      </c>
      <c r="K473" s="259">
        <v>265.35000000000002</v>
      </c>
      <c r="L473" s="259">
        <v>252.7</v>
      </c>
      <c r="M473" s="259">
        <v>9.8707899999999995</v>
      </c>
      <c r="N473" s="1"/>
      <c r="O473" s="1"/>
    </row>
    <row r="474" spans="1:15" ht="12.75" customHeight="1">
      <c r="A474" s="30">
        <v>464</v>
      </c>
      <c r="B474" s="269" t="s">
        <v>511</v>
      </c>
      <c r="C474" s="259">
        <v>2682.9</v>
      </c>
      <c r="D474" s="260">
        <v>2685.666666666667</v>
      </c>
      <c r="E474" s="260">
        <v>2641.7833333333338</v>
      </c>
      <c r="F474" s="260">
        <v>2600.666666666667</v>
      </c>
      <c r="G474" s="260">
        <v>2556.7833333333338</v>
      </c>
      <c r="H474" s="260">
        <v>2726.7833333333338</v>
      </c>
      <c r="I474" s="260">
        <v>2770.666666666667</v>
      </c>
      <c r="J474" s="260">
        <v>2811.7833333333338</v>
      </c>
      <c r="K474" s="259">
        <v>2729.55</v>
      </c>
      <c r="L474" s="259">
        <v>2644.55</v>
      </c>
      <c r="M474" s="259">
        <v>1.90083</v>
      </c>
      <c r="N474" s="1"/>
      <c r="O474" s="1"/>
    </row>
    <row r="475" spans="1:15" ht="12.75" customHeight="1">
      <c r="A475" s="30">
        <v>465</v>
      </c>
      <c r="B475" s="269" t="s">
        <v>512</v>
      </c>
      <c r="C475" s="259">
        <v>11.65</v>
      </c>
      <c r="D475" s="260">
        <v>11.700000000000001</v>
      </c>
      <c r="E475" s="260">
        <v>11.550000000000002</v>
      </c>
      <c r="F475" s="260">
        <v>11.450000000000001</v>
      </c>
      <c r="G475" s="260">
        <v>11.300000000000002</v>
      </c>
      <c r="H475" s="260">
        <v>11.800000000000002</v>
      </c>
      <c r="I475" s="260">
        <v>11.950000000000001</v>
      </c>
      <c r="J475" s="260">
        <v>12.050000000000002</v>
      </c>
      <c r="K475" s="259">
        <v>11.85</v>
      </c>
      <c r="L475" s="259">
        <v>11.6</v>
      </c>
      <c r="M475" s="259">
        <v>12.70772</v>
      </c>
      <c r="N475" s="1"/>
      <c r="O475" s="1"/>
    </row>
    <row r="476" spans="1:15" ht="12.75" customHeight="1">
      <c r="A476" s="30">
        <v>466</v>
      </c>
      <c r="B476" s="269" t="s">
        <v>513</v>
      </c>
      <c r="C476" s="259">
        <v>715.5</v>
      </c>
      <c r="D476" s="260">
        <v>721.91666666666663</v>
      </c>
      <c r="E476" s="260">
        <v>705.48333333333323</v>
      </c>
      <c r="F476" s="260">
        <v>695.46666666666658</v>
      </c>
      <c r="G476" s="260">
        <v>679.03333333333319</v>
      </c>
      <c r="H476" s="260">
        <v>731.93333333333328</v>
      </c>
      <c r="I476" s="260">
        <v>748.36666666666667</v>
      </c>
      <c r="J476" s="260">
        <v>758.38333333333333</v>
      </c>
      <c r="K476" s="259">
        <v>738.35</v>
      </c>
      <c r="L476" s="259">
        <v>711.9</v>
      </c>
      <c r="M476" s="259">
        <v>0.64615</v>
      </c>
      <c r="N476" s="1"/>
      <c r="O476" s="1"/>
    </row>
    <row r="477" spans="1:15" ht="12.75" customHeight="1">
      <c r="A477" s="30">
        <v>467</v>
      </c>
      <c r="B477" s="269" t="s">
        <v>209</v>
      </c>
      <c r="C477" s="259">
        <v>664.15</v>
      </c>
      <c r="D477" s="260">
        <v>670.26666666666665</v>
      </c>
      <c r="E477" s="260">
        <v>654.08333333333326</v>
      </c>
      <c r="F477" s="260">
        <v>644.01666666666665</v>
      </c>
      <c r="G477" s="260">
        <v>627.83333333333326</v>
      </c>
      <c r="H477" s="260">
        <v>680.33333333333326</v>
      </c>
      <c r="I477" s="260">
        <v>696.51666666666665</v>
      </c>
      <c r="J477" s="260">
        <v>706.58333333333326</v>
      </c>
      <c r="K477" s="259">
        <v>686.45</v>
      </c>
      <c r="L477" s="259">
        <v>660.2</v>
      </c>
      <c r="M477" s="259">
        <v>12.57522</v>
      </c>
      <c r="N477" s="1"/>
      <c r="O477" s="1"/>
    </row>
    <row r="478" spans="1:15" ht="12.75" customHeight="1">
      <c r="A478" s="30">
        <v>468</v>
      </c>
      <c r="B478" s="269" t="s">
        <v>514</v>
      </c>
      <c r="C478" s="259">
        <v>721.25</v>
      </c>
      <c r="D478" s="260">
        <v>730.05000000000007</v>
      </c>
      <c r="E478" s="260">
        <v>710.10000000000014</v>
      </c>
      <c r="F478" s="260">
        <v>698.95</v>
      </c>
      <c r="G478" s="260">
        <v>679.00000000000011</v>
      </c>
      <c r="H478" s="260">
        <v>741.20000000000016</v>
      </c>
      <c r="I478" s="260">
        <v>761.1500000000002</v>
      </c>
      <c r="J478" s="260">
        <v>772.30000000000018</v>
      </c>
      <c r="K478" s="259">
        <v>750</v>
      </c>
      <c r="L478" s="259">
        <v>718.9</v>
      </c>
      <c r="M478" s="259">
        <v>0.51214999999999999</v>
      </c>
      <c r="N478" s="1"/>
      <c r="O478" s="1"/>
    </row>
    <row r="479" spans="1:15" ht="12.75" customHeight="1">
      <c r="A479" s="30">
        <v>469</v>
      </c>
      <c r="B479" s="269" t="s">
        <v>208</v>
      </c>
      <c r="C479" s="259">
        <v>6076.75</v>
      </c>
      <c r="D479" s="260">
        <v>6114.1166666666659</v>
      </c>
      <c r="E479" s="260">
        <v>6023.2333333333318</v>
      </c>
      <c r="F479" s="260">
        <v>5969.7166666666662</v>
      </c>
      <c r="G479" s="260">
        <v>5878.8333333333321</v>
      </c>
      <c r="H479" s="260">
        <v>6167.6333333333314</v>
      </c>
      <c r="I479" s="260">
        <v>6258.5166666666646</v>
      </c>
      <c r="J479" s="260">
        <v>6312.033333333331</v>
      </c>
      <c r="K479" s="259">
        <v>6205</v>
      </c>
      <c r="L479" s="259">
        <v>6060.6</v>
      </c>
      <c r="M479" s="259">
        <v>2.76525</v>
      </c>
      <c r="N479" s="1"/>
      <c r="O479" s="1"/>
    </row>
    <row r="480" spans="1:15" ht="12.75" customHeight="1">
      <c r="A480" s="30">
        <v>470</v>
      </c>
      <c r="B480" s="269" t="s">
        <v>277</v>
      </c>
      <c r="C480" s="259">
        <v>43</v>
      </c>
      <c r="D480" s="260">
        <v>43.300000000000004</v>
      </c>
      <c r="E480" s="260">
        <v>42.45000000000001</v>
      </c>
      <c r="F480" s="260">
        <v>41.900000000000006</v>
      </c>
      <c r="G480" s="260">
        <v>41.050000000000011</v>
      </c>
      <c r="H480" s="260">
        <v>43.850000000000009</v>
      </c>
      <c r="I480" s="260">
        <v>44.7</v>
      </c>
      <c r="J480" s="260">
        <v>45.250000000000007</v>
      </c>
      <c r="K480" s="259">
        <v>44.15</v>
      </c>
      <c r="L480" s="259">
        <v>42.75</v>
      </c>
      <c r="M480" s="259">
        <v>40.225830000000002</v>
      </c>
      <c r="N480" s="1"/>
      <c r="O480" s="1"/>
    </row>
    <row r="481" spans="1:15" ht="12.75" customHeight="1">
      <c r="A481" s="30">
        <v>471</v>
      </c>
      <c r="B481" s="269" t="s">
        <v>207</v>
      </c>
      <c r="C481" s="259">
        <v>1650.95</v>
      </c>
      <c r="D481" s="260">
        <v>1664.7333333333336</v>
      </c>
      <c r="E481" s="260">
        <v>1622.3666666666672</v>
      </c>
      <c r="F481" s="260">
        <v>1593.7833333333338</v>
      </c>
      <c r="G481" s="260">
        <v>1551.4166666666674</v>
      </c>
      <c r="H481" s="260">
        <v>1693.3166666666671</v>
      </c>
      <c r="I481" s="260">
        <v>1735.6833333333334</v>
      </c>
      <c r="J481" s="260">
        <v>1764.2666666666669</v>
      </c>
      <c r="K481" s="259">
        <v>1707.1</v>
      </c>
      <c r="L481" s="259">
        <v>1636.15</v>
      </c>
      <c r="M481" s="259">
        <v>3.6934300000000002</v>
      </c>
      <c r="N481" s="1"/>
      <c r="O481" s="1"/>
    </row>
    <row r="482" spans="1:15" ht="12.75" customHeight="1">
      <c r="A482" s="30">
        <v>472</v>
      </c>
      <c r="B482" s="269" t="s">
        <v>154</v>
      </c>
      <c r="C482" s="259">
        <v>815.6</v>
      </c>
      <c r="D482" s="260">
        <v>828.19999999999993</v>
      </c>
      <c r="E482" s="260">
        <v>795.39999999999986</v>
      </c>
      <c r="F482" s="260">
        <v>775.19999999999993</v>
      </c>
      <c r="G482" s="260">
        <v>742.39999999999986</v>
      </c>
      <c r="H482" s="260">
        <v>848.39999999999986</v>
      </c>
      <c r="I482" s="260">
        <v>881.19999999999982</v>
      </c>
      <c r="J482" s="260">
        <v>901.39999999999986</v>
      </c>
      <c r="K482" s="259">
        <v>861</v>
      </c>
      <c r="L482" s="259">
        <v>808</v>
      </c>
      <c r="M482" s="259">
        <v>23.679970000000001</v>
      </c>
      <c r="N482" s="1"/>
      <c r="O482" s="1"/>
    </row>
    <row r="483" spans="1:15" ht="12.75" customHeight="1">
      <c r="A483" s="30">
        <v>473</v>
      </c>
      <c r="B483" s="269" t="s">
        <v>278</v>
      </c>
      <c r="C483" s="259">
        <v>249.9</v>
      </c>
      <c r="D483" s="260">
        <v>249.38333333333335</v>
      </c>
      <c r="E483" s="260">
        <v>247.56666666666672</v>
      </c>
      <c r="F483" s="260">
        <v>245.23333333333338</v>
      </c>
      <c r="G483" s="260">
        <v>243.41666666666674</v>
      </c>
      <c r="H483" s="260">
        <v>251.7166666666667</v>
      </c>
      <c r="I483" s="260">
        <v>253.53333333333336</v>
      </c>
      <c r="J483" s="260">
        <v>255.86666666666667</v>
      </c>
      <c r="K483" s="259">
        <v>251.2</v>
      </c>
      <c r="L483" s="259">
        <v>247.05</v>
      </c>
      <c r="M483" s="259">
        <v>3.2763</v>
      </c>
      <c r="N483" s="1"/>
      <c r="O483" s="1"/>
    </row>
    <row r="484" spans="1:15" ht="12.75" customHeight="1">
      <c r="A484" s="30">
        <v>474</v>
      </c>
      <c r="B484" s="274" t="s">
        <v>515</v>
      </c>
      <c r="C484" s="275">
        <v>2798.15</v>
      </c>
      <c r="D484" s="275">
        <v>2805.0499999999997</v>
      </c>
      <c r="E484" s="275">
        <v>2777.5999999999995</v>
      </c>
      <c r="F484" s="275">
        <v>2757.0499999999997</v>
      </c>
      <c r="G484" s="275">
        <v>2729.5999999999995</v>
      </c>
      <c r="H484" s="275">
        <v>2825.5999999999995</v>
      </c>
      <c r="I484" s="275">
        <v>2853.0499999999993</v>
      </c>
      <c r="J484" s="274">
        <v>2873.5999999999995</v>
      </c>
      <c r="K484" s="274">
        <v>2832.5</v>
      </c>
      <c r="L484" s="274">
        <v>2784.5</v>
      </c>
      <c r="M484" s="230">
        <v>5.1209999999999999E-2</v>
      </c>
      <c r="N484" s="1"/>
      <c r="O484" s="1"/>
    </row>
    <row r="485" spans="1:15" ht="12.75" customHeight="1">
      <c r="A485" s="30">
        <v>475</v>
      </c>
      <c r="B485" s="274" t="s">
        <v>516</v>
      </c>
      <c r="C485" s="275">
        <v>694.5</v>
      </c>
      <c r="D485" s="275">
        <v>695.2833333333333</v>
      </c>
      <c r="E485" s="275">
        <v>684.21666666666658</v>
      </c>
      <c r="F485" s="275">
        <v>673.93333333333328</v>
      </c>
      <c r="G485" s="275">
        <v>662.86666666666656</v>
      </c>
      <c r="H485" s="275">
        <v>705.56666666666661</v>
      </c>
      <c r="I485" s="275">
        <v>716.63333333333321</v>
      </c>
      <c r="J485" s="274">
        <v>726.91666666666663</v>
      </c>
      <c r="K485" s="274">
        <v>706.35</v>
      </c>
      <c r="L485" s="274">
        <v>685</v>
      </c>
      <c r="M485" s="230">
        <v>2.7270300000000001</v>
      </c>
      <c r="N485" s="1"/>
      <c r="O485" s="1"/>
    </row>
    <row r="486" spans="1:15" ht="12.75" customHeight="1">
      <c r="A486" s="30">
        <v>476</v>
      </c>
      <c r="B486" s="274" t="s">
        <v>517</v>
      </c>
      <c r="C486" s="259">
        <v>352.1</v>
      </c>
      <c r="D486" s="260">
        <v>354.58333333333331</v>
      </c>
      <c r="E486" s="260">
        <v>346.16666666666663</v>
      </c>
      <c r="F486" s="260">
        <v>340.23333333333329</v>
      </c>
      <c r="G486" s="260">
        <v>331.81666666666661</v>
      </c>
      <c r="H486" s="260">
        <v>360.51666666666665</v>
      </c>
      <c r="I486" s="260">
        <v>368.93333333333328</v>
      </c>
      <c r="J486" s="260">
        <v>374.86666666666667</v>
      </c>
      <c r="K486" s="259">
        <v>363</v>
      </c>
      <c r="L486" s="259">
        <v>348.65</v>
      </c>
      <c r="M486" s="259">
        <v>1.4191400000000001</v>
      </c>
      <c r="N486" s="1"/>
      <c r="O486" s="1"/>
    </row>
    <row r="487" spans="1:15" ht="12.75" customHeight="1">
      <c r="A487" s="30">
        <v>477</v>
      </c>
      <c r="B487" s="274" t="s">
        <v>518</v>
      </c>
      <c r="C487" s="275">
        <v>35</v>
      </c>
      <c r="D487" s="275">
        <v>35.633333333333333</v>
      </c>
      <c r="E487" s="275">
        <v>33.716666666666669</v>
      </c>
      <c r="F487" s="275">
        <v>32.433333333333337</v>
      </c>
      <c r="G487" s="275">
        <v>30.516666666666673</v>
      </c>
      <c r="H487" s="275">
        <v>36.916666666666664</v>
      </c>
      <c r="I487" s="275">
        <v>38.833333333333336</v>
      </c>
      <c r="J487" s="274">
        <v>40.11666666666666</v>
      </c>
      <c r="K487" s="274">
        <v>37.549999999999997</v>
      </c>
      <c r="L487" s="274">
        <v>34.35</v>
      </c>
      <c r="M487" s="230">
        <v>67.591669999999993</v>
      </c>
      <c r="N487" s="1"/>
      <c r="O487" s="1"/>
    </row>
    <row r="488" spans="1:15" ht="12.75" customHeight="1">
      <c r="A488" s="30">
        <v>478</v>
      </c>
      <c r="B488" s="274" t="s">
        <v>519</v>
      </c>
      <c r="C488" s="259">
        <v>341.3</v>
      </c>
      <c r="D488" s="260">
        <v>344.59999999999997</v>
      </c>
      <c r="E488" s="260">
        <v>331.69999999999993</v>
      </c>
      <c r="F488" s="260">
        <v>322.09999999999997</v>
      </c>
      <c r="G488" s="260">
        <v>309.19999999999993</v>
      </c>
      <c r="H488" s="260">
        <v>354.19999999999993</v>
      </c>
      <c r="I488" s="260">
        <v>367.09999999999991</v>
      </c>
      <c r="J488" s="260">
        <v>376.69999999999993</v>
      </c>
      <c r="K488" s="259">
        <v>357.5</v>
      </c>
      <c r="L488" s="259">
        <v>335</v>
      </c>
      <c r="M488" s="259">
        <v>4.6084899999999998</v>
      </c>
      <c r="N488" s="1"/>
      <c r="O488" s="1"/>
    </row>
    <row r="489" spans="1:15" ht="12.75" customHeight="1">
      <c r="A489" s="30">
        <v>479</v>
      </c>
      <c r="B489" s="274" t="s">
        <v>520</v>
      </c>
      <c r="C489" s="275">
        <v>308.64999999999998</v>
      </c>
      <c r="D489" s="275">
        <v>313.81666666666666</v>
      </c>
      <c r="E489" s="260">
        <v>302.83333333333331</v>
      </c>
      <c r="F489" s="260">
        <v>297.01666666666665</v>
      </c>
      <c r="G489" s="260">
        <v>286.0333333333333</v>
      </c>
      <c r="H489" s="260">
        <v>319.63333333333333</v>
      </c>
      <c r="I489" s="260">
        <v>330.61666666666667</v>
      </c>
      <c r="J489" s="260">
        <v>336.43333333333334</v>
      </c>
      <c r="K489" s="259">
        <v>324.8</v>
      </c>
      <c r="L489" s="259">
        <v>308</v>
      </c>
      <c r="M489" s="259">
        <v>3.8370899999999999</v>
      </c>
      <c r="N489" s="1"/>
      <c r="O489" s="1"/>
    </row>
    <row r="490" spans="1:15" ht="12.75" customHeight="1">
      <c r="A490" s="30">
        <v>480</v>
      </c>
      <c r="B490" s="274" t="s">
        <v>279</v>
      </c>
      <c r="C490" s="259">
        <v>1045.3</v>
      </c>
      <c r="D490" s="260">
        <v>1061.2666666666667</v>
      </c>
      <c r="E490" s="260">
        <v>1024.0333333333333</v>
      </c>
      <c r="F490" s="260">
        <v>1002.7666666666667</v>
      </c>
      <c r="G490" s="260">
        <v>965.5333333333333</v>
      </c>
      <c r="H490" s="260">
        <v>1082.5333333333333</v>
      </c>
      <c r="I490" s="260">
        <v>1119.7666666666664</v>
      </c>
      <c r="J490" s="260">
        <v>1141.0333333333333</v>
      </c>
      <c r="K490" s="259">
        <v>1098.5</v>
      </c>
      <c r="L490" s="259">
        <v>1040</v>
      </c>
      <c r="M490" s="259">
        <v>14.727499999999999</v>
      </c>
      <c r="N490" s="1"/>
      <c r="O490" s="1"/>
    </row>
    <row r="491" spans="1:15" ht="12.75" customHeight="1">
      <c r="A491" s="30">
        <v>481</v>
      </c>
      <c r="B491" s="274" t="s">
        <v>210</v>
      </c>
      <c r="C491" s="275">
        <v>286.05</v>
      </c>
      <c r="D491" s="275">
        <v>292.18333333333334</v>
      </c>
      <c r="E491" s="260">
        <v>278.86666666666667</v>
      </c>
      <c r="F491" s="260">
        <v>271.68333333333334</v>
      </c>
      <c r="G491" s="260">
        <v>258.36666666666667</v>
      </c>
      <c r="H491" s="260">
        <v>299.36666666666667</v>
      </c>
      <c r="I491" s="260">
        <v>312.68333333333339</v>
      </c>
      <c r="J491" s="260">
        <v>319.86666666666667</v>
      </c>
      <c r="K491" s="259">
        <v>305.5</v>
      </c>
      <c r="L491" s="259">
        <v>285</v>
      </c>
      <c r="M491" s="259">
        <v>210.39535000000001</v>
      </c>
      <c r="N491" s="1"/>
      <c r="O491" s="1"/>
    </row>
    <row r="492" spans="1:15" ht="12.75" customHeight="1">
      <c r="A492" s="30">
        <v>482</v>
      </c>
      <c r="B492" s="230" t="s">
        <v>521</v>
      </c>
      <c r="C492" s="259">
        <v>1983.15</v>
      </c>
      <c r="D492" s="260">
        <v>1999.7666666666667</v>
      </c>
      <c r="E492" s="260">
        <v>1956.5333333333333</v>
      </c>
      <c r="F492" s="260">
        <v>1929.9166666666667</v>
      </c>
      <c r="G492" s="260">
        <v>1886.6833333333334</v>
      </c>
      <c r="H492" s="260">
        <v>2026.3833333333332</v>
      </c>
      <c r="I492" s="260">
        <v>2069.6166666666663</v>
      </c>
      <c r="J492" s="260">
        <v>2096.2333333333331</v>
      </c>
      <c r="K492" s="259">
        <v>2043</v>
      </c>
      <c r="L492" s="259">
        <v>1973.15</v>
      </c>
      <c r="M492" s="259">
        <v>0.22933000000000001</v>
      </c>
      <c r="N492" s="1"/>
      <c r="O492" s="1"/>
    </row>
    <row r="493" spans="1:15" ht="12.75" customHeight="1">
      <c r="A493" s="30">
        <v>483</v>
      </c>
      <c r="B493" s="230" t="s">
        <v>859</v>
      </c>
      <c r="C493" s="275">
        <v>441.5</v>
      </c>
      <c r="D493" s="275">
        <v>442.98333333333335</v>
      </c>
      <c r="E493" s="260">
        <v>432.51666666666671</v>
      </c>
      <c r="F493" s="260">
        <v>423.53333333333336</v>
      </c>
      <c r="G493" s="260">
        <v>413.06666666666672</v>
      </c>
      <c r="H493" s="260">
        <v>451.9666666666667</v>
      </c>
      <c r="I493" s="260">
        <v>462.43333333333339</v>
      </c>
      <c r="J493" s="260">
        <v>471.41666666666669</v>
      </c>
      <c r="K493" s="259">
        <v>453.45</v>
      </c>
      <c r="L493" s="259">
        <v>434</v>
      </c>
      <c r="M493" s="259">
        <v>0.52456000000000003</v>
      </c>
      <c r="N493" s="1"/>
      <c r="O493" s="1"/>
    </row>
    <row r="494" spans="1:15" ht="12.75" customHeight="1">
      <c r="A494" s="30">
        <v>484</v>
      </c>
      <c r="B494" s="230" t="s">
        <v>522</v>
      </c>
      <c r="C494" s="259">
        <v>1981.7</v>
      </c>
      <c r="D494" s="260">
        <v>2005.3</v>
      </c>
      <c r="E494" s="260">
        <v>1951.4</v>
      </c>
      <c r="F494" s="260">
        <v>1921.1000000000001</v>
      </c>
      <c r="G494" s="260">
        <v>1867.2000000000003</v>
      </c>
      <c r="H494" s="260">
        <v>2035.6</v>
      </c>
      <c r="I494" s="260">
        <v>2089.5</v>
      </c>
      <c r="J494" s="260">
        <v>2119.7999999999997</v>
      </c>
      <c r="K494" s="259">
        <v>2059.1999999999998</v>
      </c>
      <c r="L494" s="259">
        <v>1975</v>
      </c>
      <c r="M494" s="259">
        <v>0.42741000000000001</v>
      </c>
      <c r="N494" s="1"/>
      <c r="O494" s="1"/>
    </row>
    <row r="495" spans="1:15" ht="12.75" customHeight="1">
      <c r="A495" s="30">
        <v>485</v>
      </c>
      <c r="B495" s="230" t="s">
        <v>127</v>
      </c>
      <c r="C495" s="275">
        <v>8.65</v>
      </c>
      <c r="D495" s="275">
        <v>8.7166666666666668</v>
      </c>
      <c r="E495" s="260">
        <v>8.4833333333333343</v>
      </c>
      <c r="F495" s="260">
        <v>8.3166666666666682</v>
      </c>
      <c r="G495" s="260">
        <v>8.0833333333333357</v>
      </c>
      <c r="H495" s="260">
        <v>8.8833333333333329</v>
      </c>
      <c r="I495" s="260">
        <v>9.1166666666666636</v>
      </c>
      <c r="J495" s="260">
        <v>9.2833333333333314</v>
      </c>
      <c r="K495" s="259">
        <v>8.9499999999999993</v>
      </c>
      <c r="L495" s="259">
        <v>8.5500000000000007</v>
      </c>
      <c r="M495" s="259">
        <v>1257.7346399999999</v>
      </c>
      <c r="N495" s="1"/>
      <c r="O495" s="1"/>
    </row>
    <row r="496" spans="1:15" ht="12.75" customHeight="1">
      <c r="A496" s="30">
        <v>486</v>
      </c>
      <c r="B496" s="230" t="s">
        <v>211</v>
      </c>
      <c r="C496" s="275">
        <v>873.6</v>
      </c>
      <c r="D496" s="275">
        <v>881.96666666666658</v>
      </c>
      <c r="E496" s="260">
        <v>862.18333333333317</v>
      </c>
      <c r="F496" s="260">
        <v>850.76666666666654</v>
      </c>
      <c r="G496" s="260">
        <v>830.98333333333312</v>
      </c>
      <c r="H496" s="260">
        <v>893.38333333333321</v>
      </c>
      <c r="I496" s="260">
        <v>913.16666666666674</v>
      </c>
      <c r="J496" s="260">
        <v>924.58333333333326</v>
      </c>
      <c r="K496" s="259">
        <v>901.75</v>
      </c>
      <c r="L496" s="259">
        <v>870.55</v>
      </c>
      <c r="M496" s="259">
        <v>17.476939999999999</v>
      </c>
      <c r="N496" s="1"/>
      <c r="O496" s="1"/>
    </row>
    <row r="497" spans="1:15" ht="12.75" customHeight="1">
      <c r="A497" s="30">
        <v>487</v>
      </c>
      <c r="B497" s="230" t="s">
        <v>523</v>
      </c>
      <c r="C497" s="275">
        <v>254.35</v>
      </c>
      <c r="D497" s="275">
        <v>258.36666666666667</v>
      </c>
      <c r="E497" s="260">
        <v>246.33333333333337</v>
      </c>
      <c r="F497" s="260">
        <v>238.31666666666669</v>
      </c>
      <c r="G497" s="260">
        <v>226.28333333333339</v>
      </c>
      <c r="H497" s="260">
        <v>266.38333333333333</v>
      </c>
      <c r="I497" s="260">
        <v>278.41666666666663</v>
      </c>
      <c r="J497" s="260">
        <v>286.43333333333334</v>
      </c>
      <c r="K497" s="259">
        <v>270.39999999999998</v>
      </c>
      <c r="L497" s="259">
        <v>250.35</v>
      </c>
      <c r="M497" s="259">
        <v>9.3642699999999994</v>
      </c>
      <c r="N497" s="1"/>
      <c r="O497" s="1"/>
    </row>
    <row r="498" spans="1:15" ht="12.75" customHeight="1">
      <c r="A498" s="30">
        <v>488</v>
      </c>
      <c r="B498" s="230" t="s">
        <v>524</v>
      </c>
      <c r="C498" s="275">
        <v>77.05</v>
      </c>
      <c r="D498" s="275">
        <v>77.483333333333334</v>
      </c>
      <c r="E498" s="260">
        <v>76.066666666666663</v>
      </c>
      <c r="F498" s="260">
        <v>75.083333333333329</v>
      </c>
      <c r="G498" s="260">
        <v>73.666666666666657</v>
      </c>
      <c r="H498" s="260">
        <v>78.466666666666669</v>
      </c>
      <c r="I498" s="260">
        <v>79.883333333333326</v>
      </c>
      <c r="J498" s="260">
        <v>80.866666666666674</v>
      </c>
      <c r="K498" s="259">
        <v>78.900000000000006</v>
      </c>
      <c r="L498" s="259">
        <v>76.5</v>
      </c>
      <c r="M498" s="259">
        <v>5.9265800000000004</v>
      </c>
      <c r="N498" s="1"/>
      <c r="O498" s="1"/>
    </row>
    <row r="499" spans="1:15" ht="12.75" customHeight="1">
      <c r="A499" s="30">
        <v>489</v>
      </c>
      <c r="B499" s="230" t="s">
        <v>525</v>
      </c>
      <c r="C499" s="275">
        <v>718.8</v>
      </c>
      <c r="D499" s="275">
        <v>721.19999999999993</v>
      </c>
      <c r="E499" s="260">
        <v>708.59999999999991</v>
      </c>
      <c r="F499" s="260">
        <v>698.4</v>
      </c>
      <c r="G499" s="260">
        <v>685.8</v>
      </c>
      <c r="H499" s="260">
        <v>731.39999999999986</v>
      </c>
      <c r="I499" s="260">
        <v>744</v>
      </c>
      <c r="J499" s="260">
        <v>754.19999999999982</v>
      </c>
      <c r="K499" s="259">
        <v>733.8</v>
      </c>
      <c r="L499" s="259">
        <v>711</v>
      </c>
      <c r="M499" s="259">
        <v>4.8847699999999996</v>
      </c>
      <c r="N499" s="1"/>
      <c r="O499" s="1"/>
    </row>
    <row r="500" spans="1:15" ht="12.75" customHeight="1">
      <c r="A500" s="30">
        <v>490</v>
      </c>
      <c r="B500" s="230" t="s">
        <v>280</v>
      </c>
      <c r="C500" s="275">
        <v>1622.65</v>
      </c>
      <c r="D500" s="275">
        <v>1627.3500000000001</v>
      </c>
      <c r="E500" s="260">
        <v>1600.3000000000002</v>
      </c>
      <c r="F500" s="260">
        <v>1577.95</v>
      </c>
      <c r="G500" s="260">
        <v>1550.9</v>
      </c>
      <c r="H500" s="260">
        <v>1649.7000000000003</v>
      </c>
      <c r="I500" s="260">
        <v>1676.75</v>
      </c>
      <c r="J500" s="260">
        <v>1699.1000000000004</v>
      </c>
      <c r="K500" s="259">
        <v>1654.4</v>
      </c>
      <c r="L500" s="259">
        <v>1605</v>
      </c>
      <c r="M500" s="259">
        <v>1.5346200000000001</v>
      </c>
      <c r="N500" s="1"/>
      <c r="O500" s="1"/>
    </row>
    <row r="501" spans="1:15" ht="12.75" customHeight="1">
      <c r="A501" s="30">
        <v>491</v>
      </c>
      <c r="B501" s="230" t="s">
        <v>212</v>
      </c>
      <c r="C501" s="275">
        <v>404.4</v>
      </c>
      <c r="D501" s="275">
        <v>408.2</v>
      </c>
      <c r="E501" s="260">
        <v>398.5</v>
      </c>
      <c r="F501" s="260">
        <v>392.6</v>
      </c>
      <c r="G501" s="260">
        <v>382.90000000000003</v>
      </c>
      <c r="H501" s="260">
        <v>414.09999999999997</v>
      </c>
      <c r="I501" s="260">
        <v>423.7999999999999</v>
      </c>
      <c r="J501" s="260">
        <v>429.69999999999993</v>
      </c>
      <c r="K501" s="259">
        <v>417.9</v>
      </c>
      <c r="L501" s="259">
        <v>402.3</v>
      </c>
      <c r="M501" s="259">
        <v>113.61646</v>
      </c>
      <c r="N501" s="1"/>
      <c r="O501" s="1"/>
    </row>
    <row r="502" spans="1:15" ht="12.75" customHeight="1">
      <c r="A502" s="30">
        <v>492</v>
      </c>
      <c r="B502" s="230" t="s">
        <v>526</v>
      </c>
      <c r="C502" s="230">
        <v>246.9</v>
      </c>
      <c r="D502" s="275">
        <v>248.41666666666666</v>
      </c>
      <c r="E502" s="260">
        <v>242.18333333333331</v>
      </c>
      <c r="F502" s="260">
        <v>237.46666666666664</v>
      </c>
      <c r="G502" s="260">
        <v>231.23333333333329</v>
      </c>
      <c r="H502" s="260">
        <v>253.13333333333333</v>
      </c>
      <c r="I502" s="260">
        <v>259.36666666666667</v>
      </c>
      <c r="J502" s="260">
        <v>264.08333333333337</v>
      </c>
      <c r="K502" s="259">
        <v>254.65</v>
      </c>
      <c r="L502" s="259">
        <v>243.7</v>
      </c>
      <c r="M502" s="259">
        <v>9.9565599999999996</v>
      </c>
      <c r="N502" s="1"/>
      <c r="O502" s="1"/>
    </row>
    <row r="503" spans="1:15" ht="12.75" customHeight="1">
      <c r="A503" s="30">
        <v>493</v>
      </c>
      <c r="B503" s="230" t="s">
        <v>281</v>
      </c>
      <c r="C503" s="230">
        <v>16.149999999999999</v>
      </c>
      <c r="D503" s="275">
        <v>16.266666666666666</v>
      </c>
      <c r="E503" s="260">
        <v>15.93333333333333</v>
      </c>
      <c r="F503" s="260">
        <v>15.716666666666665</v>
      </c>
      <c r="G503" s="260">
        <v>15.383333333333329</v>
      </c>
      <c r="H503" s="260">
        <v>16.483333333333331</v>
      </c>
      <c r="I503" s="260">
        <v>16.816666666666666</v>
      </c>
      <c r="J503" s="260">
        <v>17.033333333333331</v>
      </c>
      <c r="K503" s="259">
        <v>16.600000000000001</v>
      </c>
      <c r="L503" s="259">
        <v>16.05</v>
      </c>
      <c r="M503" s="259">
        <v>483.98743999999999</v>
      </c>
      <c r="N503" s="1"/>
      <c r="O503" s="1"/>
    </row>
    <row r="504" spans="1:15" ht="12.75" customHeight="1">
      <c r="A504" s="30">
        <v>494</v>
      </c>
      <c r="B504" s="230" t="s">
        <v>860</v>
      </c>
      <c r="C504" s="230">
        <v>10261.549999999999</v>
      </c>
      <c r="D504" s="275">
        <v>10228.183333333332</v>
      </c>
      <c r="E504" s="260">
        <v>10081.366666666665</v>
      </c>
      <c r="F504" s="260">
        <v>9901.1833333333325</v>
      </c>
      <c r="G504" s="260">
        <v>9754.366666666665</v>
      </c>
      <c r="H504" s="260">
        <v>10408.366666666665</v>
      </c>
      <c r="I504" s="260">
        <v>10555.183333333334</v>
      </c>
      <c r="J504" s="260">
        <v>10735.366666666665</v>
      </c>
      <c r="K504" s="259">
        <v>10375</v>
      </c>
      <c r="L504" s="259">
        <v>10048</v>
      </c>
      <c r="M504" s="259">
        <v>5.4339999999999999E-2</v>
      </c>
      <c r="N504" s="1"/>
      <c r="O504" s="1"/>
    </row>
    <row r="505" spans="1:15" ht="12.75" customHeight="1">
      <c r="A505" s="30">
        <v>495</v>
      </c>
      <c r="B505" s="230" t="s">
        <v>213</v>
      </c>
      <c r="C505" s="230">
        <v>272.64999999999998</v>
      </c>
      <c r="D505" s="275">
        <v>274.13333333333333</v>
      </c>
      <c r="E505" s="260">
        <v>267.36666666666667</v>
      </c>
      <c r="F505" s="260">
        <v>262.08333333333337</v>
      </c>
      <c r="G505" s="260">
        <v>255.31666666666672</v>
      </c>
      <c r="H505" s="260">
        <v>279.41666666666663</v>
      </c>
      <c r="I505" s="260">
        <v>286.18333333333328</v>
      </c>
      <c r="J505" s="260">
        <v>291.46666666666658</v>
      </c>
      <c r="K505" s="259">
        <v>280.89999999999998</v>
      </c>
      <c r="L505" s="259">
        <v>268.85000000000002</v>
      </c>
      <c r="M505" s="259">
        <v>114.5735</v>
      </c>
      <c r="N505" s="1"/>
      <c r="O505" s="1"/>
    </row>
    <row r="506" spans="1:15" ht="12.75" customHeight="1">
      <c r="A506" s="30">
        <v>496</v>
      </c>
      <c r="B506" s="230" t="s">
        <v>527</v>
      </c>
      <c r="C506" s="275">
        <v>220.65</v>
      </c>
      <c r="D506" s="260">
        <v>223.21666666666667</v>
      </c>
      <c r="E506" s="260">
        <v>217.43333333333334</v>
      </c>
      <c r="F506" s="260">
        <v>214.21666666666667</v>
      </c>
      <c r="G506" s="260">
        <v>208.43333333333334</v>
      </c>
      <c r="H506" s="260">
        <v>226.43333333333334</v>
      </c>
      <c r="I506" s="260">
        <v>232.2166666666667</v>
      </c>
      <c r="J506" s="259">
        <v>235.43333333333334</v>
      </c>
      <c r="K506" s="259">
        <v>229</v>
      </c>
      <c r="L506" s="259">
        <v>220</v>
      </c>
      <c r="M506" s="230">
        <v>4.8085699999999996</v>
      </c>
      <c r="N506" s="1"/>
      <c r="O506" s="1"/>
    </row>
    <row r="507" spans="1:15" ht="12.75" customHeight="1">
      <c r="A507" s="30">
        <v>497</v>
      </c>
      <c r="B507" s="230" t="s">
        <v>832</v>
      </c>
      <c r="C507" s="275">
        <v>65.55</v>
      </c>
      <c r="D507" s="260">
        <v>66.583333333333329</v>
      </c>
      <c r="E507" s="260">
        <v>63.966666666666654</v>
      </c>
      <c r="F507" s="260">
        <v>62.383333333333326</v>
      </c>
      <c r="G507" s="260">
        <v>59.766666666666652</v>
      </c>
      <c r="H507" s="260">
        <v>68.166666666666657</v>
      </c>
      <c r="I507" s="260">
        <v>70.783333333333331</v>
      </c>
      <c r="J507" s="259">
        <v>72.36666666666666</v>
      </c>
      <c r="K507" s="259">
        <v>69.2</v>
      </c>
      <c r="L507" s="259">
        <v>65</v>
      </c>
      <c r="M507" s="230">
        <v>701.71064000000001</v>
      </c>
      <c r="N507" s="1"/>
      <c r="O507" s="1"/>
    </row>
    <row r="508" spans="1:15" ht="12.75" customHeight="1">
      <c r="A508" s="30">
        <v>498</v>
      </c>
      <c r="B508" s="347" t="s">
        <v>823</v>
      </c>
      <c r="C508" s="275">
        <v>415.9</v>
      </c>
      <c r="D508" s="260">
        <v>418.91666666666669</v>
      </c>
      <c r="E508" s="260">
        <v>410.98333333333335</v>
      </c>
      <c r="F508" s="260">
        <v>406.06666666666666</v>
      </c>
      <c r="G508" s="260">
        <v>398.13333333333333</v>
      </c>
      <c r="H508" s="260">
        <v>423.83333333333337</v>
      </c>
      <c r="I508" s="260">
        <v>431.76666666666665</v>
      </c>
      <c r="J508" s="259">
        <v>436.68333333333339</v>
      </c>
      <c r="K508" s="259">
        <v>426.85</v>
      </c>
      <c r="L508" s="259">
        <v>414</v>
      </c>
      <c r="M508" s="275">
        <v>13.308249999999999</v>
      </c>
      <c r="N508" s="1"/>
      <c r="O508" s="1"/>
    </row>
    <row r="509" spans="1:15" ht="12.75" customHeight="1">
      <c r="A509" s="30">
        <v>499</v>
      </c>
      <c r="B509" s="230" t="s">
        <v>528</v>
      </c>
      <c r="C509" s="260">
        <v>1704.35</v>
      </c>
      <c r="D509" s="260">
        <v>1711.6166666666668</v>
      </c>
      <c r="E509" s="260">
        <v>1683.2333333333336</v>
      </c>
      <c r="F509" s="260">
        <v>1662.1166666666668</v>
      </c>
      <c r="G509" s="260">
        <v>1633.7333333333336</v>
      </c>
      <c r="H509" s="260">
        <v>1732.7333333333336</v>
      </c>
      <c r="I509" s="259">
        <v>1761.1166666666668</v>
      </c>
      <c r="J509" s="259">
        <v>1782.2333333333336</v>
      </c>
      <c r="K509" s="259">
        <v>1740</v>
      </c>
      <c r="L509" s="230">
        <v>1690.5</v>
      </c>
      <c r="M509" s="260">
        <v>0.1802</v>
      </c>
      <c r="N509" s="1"/>
      <c r="O509" s="1"/>
    </row>
    <row r="510" spans="1:15" ht="12.75" customHeight="1">
      <c r="A510" s="346">
        <v>500</v>
      </c>
      <c r="B510" s="230" t="s">
        <v>529</v>
      </c>
      <c r="C510" s="260">
        <v>1361.5</v>
      </c>
      <c r="D510" s="260">
        <v>1382.3999999999999</v>
      </c>
      <c r="E510" s="260">
        <v>1329.1999999999998</v>
      </c>
      <c r="F510" s="260">
        <v>1296.8999999999999</v>
      </c>
      <c r="G510" s="260">
        <v>1243.6999999999998</v>
      </c>
      <c r="H510" s="260">
        <v>1414.6999999999998</v>
      </c>
      <c r="I510" s="259">
        <v>1467.9</v>
      </c>
      <c r="J510" s="259">
        <v>1500.1999999999998</v>
      </c>
      <c r="K510" s="259">
        <v>1435.6</v>
      </c>
      <c r="L510" s="230">
        <v>1350.1</v>
      </c>
      <c r="M510" s="260">
        <v>0.38394</v>
      </c>
      <c r="N510" s="1"/>
      <c r="O510" s="1"/>
    </row>
    <row r="511" spans="1:15" ht="12.75" customHeight="1">
      <c r="A511" s="230">
        <v>501</v>
      </c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215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216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217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218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221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222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223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224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225</v>
      </c>
      <c r="N529" s="1"/>
      <c r="O529" s="1"/>
    </row>
    <row r="530" spans="1:15" ht="12.75" customHeight="1">
      <c r="A530" s="65" t="s">
        <v>226</v>
      </c>
      <c r="N530" s="1"/>
      <c r="O530" s="1"/>
    </row>
    <row r="531" spans="1:15" ht="12.75" customHeight="1">
      <c r="A531" s="65" t="s">
        <v>227</v>
      </c>
      <c r="N531" s="1"/>
      <c r="O531" s="1"/>
    </row>
    <row r="532" spans="1:15" ht="12.75" customHeight="1">
      <c r="A532" s="65" t="s">
        <v>228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286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407"/>
      <c r="B5" s="408"/>
      <c r="C5" s="407"/>
      <c r="D5" s="408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73" t="s">
        <v>285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530</v>
      </c>
      <c r="B7" s="409" t="s">
        <v>531</v>
      </c>
      <c r="C7" s="408"/>
      <c r="D7" s="7">
        <f>Main!B10</f>
        <v>44846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532</v>
      </c>
      <c r="B9" s="83" t="s">
        <v>533</v>
      </c>
      <c r="C9" s="83" t="s">
        <v>534</v>
      </c>
      <c r="D9" s="83" t="s">
        <v>535</v>
      </c>
      <c r="E9" s="83" t="s">
        <v>536</v>
      </c>
      <c r="F9" s="83" t="s">
        <v>537</v>
      </c>
      <c r="G9" s="83" t="s">
        <v>538</v>
      </c>
      <c r="H9" s="83" t="s">
        <v>539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44845</v>
      </c>
      <c r="B10" s="29">
        <v>540615</v>
      </c>
      <c r="C10" s="28" t="s">
        <v>1013</v>
      </c>
      <c r="D10" s="28" t="s">
        <v>981</v>
      </c>
      <c r="E10" s="28" t="s">
        <v>540</v>
      </c>
      <c r="F10" s="85">
        <v>2177</v>
      </c>
      <c r="G10" s="29">
        <v>1.34</v>
      </c>
      <c r="H10" s="29" t="s">
        <v>306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44845</v>
      </c>
      <c r="B11" s="29">
        <v>540615</v>
      </c>
      <c r="C11" s="28" t="s">
        <v>1013</v>
      </c>
      <c r="D11" s="28" t="s">
        <v>981</v>
      </c>
      <c r="E11" s="28" t="s">
        <v>541</v>
      </c>
      <c r="F11" s="85">
        <v>1502177</v>
      </c>
      <c r="G11" s="29">
        <v>1.32</v>
      </c>
      <c r="H11" s="29" t="s">
        <v>306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44845</v>
      </c>
      <c r="B12" s="29">
        <v>539277</v>
      </c>
      <c r="C12" s="28" t="s">
        <v>1014</v>
      </c>
      <c r="D12" s="28" t="s">
        <v>1015</v>
      </c>
      <c r="E12" s="28" t="s">
        <v>541</v>
      </c>
      <c r="F12" s="85">
        <v>85000</v>
      </c>
      <c r="G12" s="29">
        <v>84.9</v>
      </c>
      <c r="H12" s="29" t="s">
        <v>306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44845</v>
      </c>
      <c r="B13" s="29">
        <v>543595</v>
      </c>
      <c r="C13" s="28" t="s">
        <v>1016</v>
      </c>
      <c r="D13" s="28" t="s">
        <v>863</v>
      </c>
      <c r="E13" s="28" t="s">
        <v>540</v>
      </c>
      <c r="F13" s="85">
        <v>10000</v>
      </c>
      <c r="G13" s="29">
        <v>243.25</v>
      </c>
      <c r="H13" s="29" t="s">
        <v>306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44845</v>
      </c>
      <c r="B14" s="29">
        <v>543595</v>
      </c>
      <c r="C14" s="28" t="s">
        <v>1016</v>
      </c>
      <c r="D14" s="28" t="s">
        <v>863</v>
      </c>
      <c r="E14" s="28" t="s">
        <v>541</v>
      </c>
      <c r="F14" s="85">
        <v>4000</v>
      </c>
      <c r="G14" s="29">
        <v>243.26</v>
      </c>
      <c r="H14" s="29" t="s">
        <v>306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44845</v>
      </c>
      <c r="B15" s="29">
        <v>521137</v>
      </c>
      <c r="C15" s="28" t="s">
        <v>971</v>
      </c>
      <c r="D15" s="28" t="s">
        <v>972</v>
      </c>
      <c r="E15" s="28" t="s">
        <v>541</v>
      </c>
      <c r="F15" s="85">
        <v>74900</v>
      </c>
      <c r="G15" s="29">
        <v>13.68</v>
      </c>
      <c r="H15" s="29" t="s">
        <v>306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44845</v>
      </c>
      <c r="B16" s="29">
        <v>521137</v>
      </c>
      <c r="C16" s="28" t="s">
        <v>971</v>
      </c>
      <c r="D16" s="28" t="s">
        <v>973</v>
      </c>
      <c r="E16" s="28" t="s">
        <v>541</v>
      </c>
      <c r="F16" s="85">
        <v>164479</v>
      </c>
      <c r="G16" s="29">
        <v>13.67</v>
      </c>
      <c r="H16" s="29" t="s">
        <v>306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44845</v>
      </c>
      <c r="B17" s="29">
        <v>521137</v>
      </c>
      <c r="C17" s="28" t="s">
        <v>971</v>
      </c>
      <c r="D17" s="28" t="s">
        <v>1017</v>
      </c>
      <c r="E17" s="28" t="s">
        <v>540</v>
      </c>
      <c r="F17" s="85">
        <v>50000</v>
      </c>
      <c r="G17" s="29">
        <v>13.67</v>
      </c>
      <c r="H17" s="29" t="s">
        <v>306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44845</v>
      </c>
      <c r="B18" s="29">
        <v>521137</v>
      </c>
      <c r="C18" s="28" t="s">
        <v>971</v>
      </c>
      <c r="D18" s="28" t="s">
        <v>1018</v>
      </c>
      <c r="E18" s="28" t="s">
        <v>540</v>
      </c>
      <c r="F18" s="85">
        <v>70000</v>
      </c>
      <c r="G18" s="29">
        <v>13.67</v>
      </c>
      <c r="H18" s="29" t="s">
        <v>306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44845</v>
      </c>
      <c r="B19" s="29">
        <v>521137</v>
      </c>
      <c r="C19" s="28" t="s">
        <v>971</v>
      </c>
      <c r="D19" s="28" t="s">
        <v>1019</v>
      </c>
      <c r="E19" s="28" t="s">
        <v>540</v>
      </c>
      <c r="F19" s="85">
        <v>70000</v>
      </c>
      <c r="G19" s="29">
        <v>13.66</v>
      </c>
      <c r="H19" s="29" t="s">
        <v>306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44845</v>
      </c>
      <c r="B20" s="29">
        <v>532022</v>
      </c>
      <c r="C20" s="28" t="s">
        <v>1020</v>
      </c>
      <c r="D20" s="28" t="s">
        <v>1021</v>
      </c>
      <c r="E20" s="28" t="s">
        <v>541</v>
      </c>
      <c r="F20" s="85">
        <v>550000</v>
      </c>
      <c r="G20" s="29">
        <v>13.45</v>
      </c>
      <c r="H20" s="29" t="s">
        <v>306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44845</v>
      </c>
      <c r="B21" s="29">
        <v>532022</v>
      </c>
      <c r="C21" s="28" t="s">
        <v>1020</v>
      </c>
      <c r="D21" s="28" t="s">
        <v>1022</v>
      </c>
      <c r="E21" s="28" t="s">
        <v>541</v>
      </c>
      <c r="F21" s="85">
        <v>550000</v>
      </c>
      <c r="G21" s="29">
        <v>13.45</v>
      </c>
      <c r="H21" s="29" t="s">
        <v>306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44845</v>
      </c>
      <c r="B22" s="29">
        <v>532022</v>
      </c>
      <c r="C22" s="28" t="s">
        <v>1020</v>
      </c>
      <c r="D22" s="28" t="s">
        <v>1023</v>
      </c>
      <c r="E22" s="28" t="s">
        <v>541</v>
      </c>
      <c r="F22" s="85">
        <v>1000000</v>
      </c>
      <c r="G22" s="29">
        <v>13.45</v>
      </c>
      <c r="H22" s="29" t="s">
        <v>306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44845</v>
      </c>
      <c r="B23" s="29">
        <v>532022</v>
      </c>
      <c r="C23" s="28" t="s">
        <v>1020</v>
      </c>
      <c r="D23" s="28" t="s">
        <v>1024</v>
      </c>
      <c r="E23" s="28" t="s">
        <v>541</v>
      </c>
      <c r="F23" s="85">
        <v>1000000</v>
      </c>
      <c r="G23" s="29">
        <v>13.45</v>
      </c>
      <c r="H23" s="29" t="s">
        <v>306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44845</v>
      </c>
      <c r="B24" s="29">
        <v>532022</v>
      </c>
      <c r="C24" s="28" t="s">
        <v>1020</v>
      </c>
      <c r="D24" s="28" t="s">
        <v>1025</v>
      </c>
      <c r="E24" s="28" t="s">
        <v>540</v>
      </c>
      <c r="F24" s="85">
        <v>500000</v>
      </c>
      <c r="G24" s="29">
        <v>13.45</v>
      </c>
      <c r="H24" s="29" t="s">
        <v>306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44845</v>
      </c>
      <c r="B25" s="29">
        <v>532022</v>
      </c>
      <c r="C25" s="28" t="s">
        <v>1020</v>
      </c>
      <c r="D25" s="28" t="s">
        <v>1026</v>
      </c>
      <c r="E25" s="28" t="s">
        <v>541</v>
      </c>
      <c r="F25" s="85">
        <v>1000000</v>
      </c>
      <c r="G25" s="29">
        <v>13.45</v>
      </c>
      <c r="H25" s="29" t="s">
        <v>306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44845</v>
      </c>
      <c r="B26" s="29">
        <v>532022</v>
      </c>
      <c r="C26" s="28" t="s">
        <v>1020</v>
      </c>
      <c r="D26" s="28" t="s">
        <v>1027</v>
      </c>
      <c r="E26" s="28" t="s">
        <v>541</v>
      </c>
      <c r="F26" s="85">
        <v>800000</v>
      </c>
      <c r="G26" s="29">
        <v>13.45</v>
      </c>
      <c r="H26" s="29" t="s">
        <v>306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44845</v>
      </c>
      <c r="B27" s="29">
        <v>532022</v>
      </c>
      <c r="C27" s="28" t="s">
        <v>1020</v>
      </c>
      <c r="D27" s="28" t="s">
        <v>1028</v>
      </c>
      <c r="E27" s="28" t="s">
        <v>540</v>
      </c>
      <c r="F27" s="85">
        <v>500000</v>
      </c>
      <c r="G27" s="29">
        <v>13.45</v>
      </c>
      <c r="H27" s="29" t="s">
        <v>306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44845</v>
      </c>
      <c r="B28" s="29">
        <v>532022</v>
      </c>
      <c r="C28" s="28" t="s">
        <v>1020</v>
      </c>
      <c r="D28" s="28" t="s">
        <v>1029</v>
      </c>
      <c r="E28" s="28" t="s">
        <v>540</v>
      </c>
      <c r="F28" s="85">
        <v>500000</v>
      </c>
      <c r="G28" s="29">
        <v>13.45</v>
      </c>
      <c r="H28" s="29" t="s">
        <v>306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44845</v>
      </c>
      <c r="B29" s="29">
        <v>532022</v>
      </c>
      <c r="C29" s="28" t="s">
        <v>1020</v>
      </c>
      <c r="D29" s="28" t="s">
        <v>1030</v>
      </c>
      <c r="E29" s="28" t="s">
        <v>540</v>
      </c>
      <c r="F29" s="85">
        <v>500000</v>
      </c>
      <c r="G29" s="29">
        <v>13.45</v>
      </c>
      <c r="H29" s="29" t="s">
        <v>306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44845</v>
      </c>
      <c r="B30" s="29">
        <v>542802</v>
      </c>
      <c r="C30" s="28" t="s">
        <v>882</v>
      </c>
      <c r="D30" s="28" t="s">
        <v>978</v>
      </c>
      <c r="E30" s="28" t="s">
        <v>540</v>
      </c>
      <c r="F30" s="85">
        <v>781213</v>
      </c>
      <c r="G30" s="29">
        <v>23.07</v>
      </c>
      <c r="H30" s="29" t="s">
        <v>306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44845</v>
      </c>
      <c r="B31" s="29">
        <v>542802</v>
      </c>
      <c r="C31" s="28" t="s">
        <v>882</v>
      </c>
      <c r="D31" s="28" t="s">
        <v>1031</v>
      </c>
      <c r="E31" s="28" t="s">
        <v>540</v>
      </c>
      <c r="F31" s="85">
        <v>877597</v>
      </c>
      <c r="G31" s="29">
        <v>23.06</v>
      </c>
      <c r="H31" s="29" t="s">
        <v>306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44845</v>
      </c>
      <c r="B32" s="29">
        <v>542802</v>
      </c>
      <c r="C32" s="28" t="s">
        <v>882</v>
      </c>
      <c r="D32" s="28" t="s">
        <v>978</v>
      </c>
      <c r="E32" s="28" t="s">
        <v>541</v>
      </c>
      <c r="F32" s="85">
        <v>781213</v>
      </c>
      <c r="G32" s="29">
        <v>23.3</v>
      </c>
      <c r="H32" s="29" t="s">
        <v>306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44845</v>
      </c>
      <c r="B33" s="29">
        <v>542802</v>
      </c>
      <c r="C33" s="28" t="s">
        <v>882</v>
      </c>
      <c r="D33" s="28" t="s">
        <v>1031</v>
      </c>
      <c r="E33" s="28" t="s">
        <v>541</v>
      </c>
      <c r="F33" s="85">
        <v>854597</v>
      </c>
      <c r="G33" s="29">
        <v>23.29</v>
      </c>
      <c r="H33" s="29" t="s">
        <v>306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44845</v>
      </c>
      <c r="B34" s="29">
        <v>542802</v>
      </c>
      <c r="C34" s="28" t="s">
        <v>882</v>
      </c>
      <c r="D34" s="28" t="s">
        <v>898</v>
      </c>
      <c r="E34" s="28" t="s">
        <v>540</v>
      </c>
      <c r="F34" s="85">
        <v>800325</v>
      </c>
      <c r="G34" s="29">
        <v>23.27</v>
      </c>
      <c r="H34" s="29" t="s">
        <v>306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44845</v>
      </c>
      <c r="B35" s="29">
        <v>542802</v>
      </c>
      <c r="C35" s="28" t="s">
        <v>882</v>
      </c>
      <c r="D35" s="28" t="s">
        <v>898</v>
      </c>
      <c r="E35" s="28" t="s">
        <v>541</v>
      </c>
      <c r="F35" s="85">
        <v>800325</v>
      </c>
      <c r="G35" s="29">
        <v>23.29</v>
      </c>
      <c r="H35" s="29" t="s">
        <v>306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44845</v>
      </c>
      <c r="B36" s="29">
        <v>532183</v>
      </c>
      <c r="C36" s="28" t="s">
        <v>1032</v>
      </c>
      <c r="D36" s="28" t="s">
        <v>1033</v>
      </c>
      <c r="E36" s="28" t="s">
        <v>541</v>
      </c>
      <c r="F36" s="85">
        <v>843846</v>
      </c>
      <c r="G36" s="29">
        <v>2.4700000000000002</v>
      </c>
      <c r="H36" s="29" t="s">
        <v>306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44845</v>
      </c>
      <c r="B37" s="29">
        <v>543324</v>
      </c>
      <c r="C37" s="28" t="s">
        <v>1034</v>
      </c>
      <c r="D37" s="28" t="s">
        <v>1035</v>
      </c>
      <c r="E37" s="28" t="s">
        <v>540</v>
      </c>
      <c r="F37" s="85">
        <v>24000</v>
      </c>
      <c r="G37" s="29">
        <v>626</v>
      </c>
      <c r="H37" s="29" t="s">
        <v>306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44845</v>
      </c>
      <c r="B38" s="29">
        <v>543324</v>
      </c>
      <c r="C38" s="28" t="s">
        <v>1034</v>
      </c>
      <c r="D38" s="28" t="s">
        <v>1036</v>
      </c>
      <c r="E38" s="28" t="s">
        <v>541</v>
      </c>
      <c r="F38" s="85">
        <v>32000</v>
      </c>
      <c r="G38" s="29">
        <v>629.80999999999995</v>
      </c>
      <c r="H38" s="29" t="s">
        <v>306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44845</v>
      </c>
      <c r="B39" s="29">
        <v>540266</v>
      </c>
      <c r="C39" s="28" t="s">
        <v>1037</v>
      </c>
      <c r="D39" s="28" t="s">
        <v>1038</v>
      </c>
      <c r="E39" s="28" t="s">
        <v>541</v>
      </c>
      <c r="F39" s="85">
        <v>19674</v>
      </c>
      <c r="G39" s="29">
        <v>10.5</v>
      </c>
      <c r="H39" s="29" t="s">
        <v>306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44845</v>
      </c>
      <c r="B40" s="29">
        <v>540266</v>
      </c>
      <c r="C40" s="28" t="s">
        <v>1037</v>
      </c>
      <c r="D40" s="28" t="s">
        <v>1039</v>
      </c>
      <c r="E40" s="28" t="s">
        <v>540</v>
      </c>
      <c r="F40" s="85">
        <v>20000</v>
      </c>
      <c r="G40" s="29">
        <v>10.5</v>
      </c>
      <c r="H40" s="29" t="s">
        <v>306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44845</v>
      </c>
      <c r="B41" s="29">
        <v>530663</v>
      </c>
      <c r="C41" s="28" t="s">
        <v>883</v>
      </c>
      <c r="D41" s="28" t="s">
        <v>899</v>
      </c>
      <c r="E41" s="28" t="s">
        <v>541</v>
      </c>
      <c r="F41" s="85">
        <v>532870</v>
      </c>
      <c r="G41" s="29">
        <v>1.59</v>
      </c>
      <c r="H41" s="29" t="s">
        <v>306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44845</v>
      </c>
      <c r="B42" s="29">
        <v>540696</v>
      </c>
      <c r="C42" s="28" t="s">
        <v>1040</v>
      </c>
      <c r="D42" s="28" t="s">
        <v>1041</v>
      </c>
      <c r="E42" s="28" t="s">
        <v>541</v>
      </c>
      <c r="F42" s="85">
        <v>20000</v>
      </c>
      <c r="G42" s="29">
        <v>59.2</v>
      </c>
      <c r="H42" s="29" t="s">
        <v>306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44845</v>
      </c>
      <c r="B43" s="29">
        <v>540696</v>
      </c>
      <c r="C43" s="28" t="s">
        <v>1040</v>
      </c>
      <c r="D43" s="28" t="s">
        <v>1042</v>
      </c>
      <c r="E43" s="28" t="s">
        <v>540</v>
      </c>
      <c r="F43" s="85">
        <v>23139</v>
      </c>
      <c r="G43" s="29">
        <v>58.88</v>
      </c>
      <c r="H43" s="29" t="s">
        <v>306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44845</v>
      </c>
      <c r="B44" s="29">
        <v>533602</v>
      </c>
      <c r="C44" s="28" t="s">
        <v>933</v>
      </c>
      <c r="D44" s="28" t="s">
        <v>944</v>
      </c>
      <c r="E44" s="28" t="s">
        <v>541</v>
      </c>
      <c r="F44" s="85">
        <v>1409781</v>
      </c>
      <c r="G44" s="29">
        <v>8.23</v>
      </c>
      <c r="H44" s="29" t="s">
        <v>306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44845</v>
      </c>
      <c r="B45" s="29">
        <v>541337</v>
      </c>
      <c r="C45" s="28" t="s">
        <v>1043</v>
      </c>
      <c r="D45" s="28" t="s">
        <v>1044</v>
      </c>
      <c r="E45" s="28" t="s">
        <v>540</v>
      </c>
      <c r="F45" s="85">
        <v>177000</v>
      </c>
      <c r="G45" s="29">
        <v>3.17</v>
      </c>
      <c r="H45" s="29" t="s">
        <v>306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44845</v>
      </c>
      <c r="B46" s="29">
        <v>541337</v>
      </c>
      <c r="C46" s="28" t="s">
        <v>1043</v>
      </c>
      <c r="D46" s="28" t="s">
        <v>1045</v>
      </c>
      <c r="E46" s="28" t="s">
        <v>541</v>
      </c>
      <c r="F46" s="85">
        <v>87000</v>
      </c>
      <c r="G46" s="29">
        <v>3.15</v>
      </c>
      <c r="H46" s="29" t="s">
        <v>306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44845</v>
      </c>
      <c r="B47" s="29">
        <v>539767</v>
      </c>
      <c r="C47" s="28" t="s">
        <v>1046</v>
      </c>
      <c r="D47" s="28" t="s">
        <v>1047</v>
      </c>
      <c r="E47" s="28" t="s">
        <v>541</v>
      </c>
      <c r="F47" s="85">
        <v>52007</v>
      </c>
      <c r="G47" s="29">
        <v>17.3</v>
      </c>
      <c r="H47" s="29" t="s">
        <v>306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44845</v>
      </c>
      <c r="B48" s="29">
        <v>539767</v>
      </c>
      <c r="C48" s="28" t="s">
        <v>1046</v>
      </c>
      <c r="D48" s="28" t="s">
        <v>1048</v>
      </c>
      <c r="E48" s="28" t="s">
        <v>540</v>
      </c>
      <c r="F48" s="85">
        <v>72684</v>
      </c>
      <c r="G48" s="29">
        <v>17.3</v>
      </c>
      <c r="H48" s="29" t="s">
        <v>306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44845</v>
      </c>
      <c r="B49" s="29">
        <v>543305</v>
      </c>
      <c r="C49" s="28" t="s">
        <v>974</v>
      </c>
      <c r="D49" s="28" t="s">
        <v>1049</v>
      </c>
      <c r="E49" s="28" t="s">
        <v>540</v>
      </c>
      <c r="F49" s="85">
        <v>24000</v>
      </c>
      <c r="G49" s="29">
        <v>13.03</v>
      </c>
      <c r="H49" s="29" t="s">
        <v>306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44845</v>
      </c>
      <c r="B50" s="29">
        <v>543305</v>
      </c>
      <c r="C50" s="28" t="s">
        <v>974</v>
      </c>
      <c r="D50" s="28" t="s">
        <v>1050</v>
      </c>
      <c r="E50" s="28" t="s">
        <v>540</v>
      </c>
      <c r="F50" s="85">
        <v>30000</v>
      </c>
      <c r="G50" s="29">
        <v>13.03</v>
      </c>
      <c r="H50" s="29" t="s">
        <v>306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44845</v>
      </c>
      <c r="B51" s="29">
        <v>540198</v>
      </c>
      <c r="C51" s="28" t="s">
        <v>1051</v>
      </c>
      <c r="D51" s="28" t="s">
        <v>970</v>
      </c>
      <c r="E51" s="28" t="s">
        <v>541</v>
      </c>
      <c r="F51" s="85">
        <v>1302</v>
      </c>
      <c r="G51" s="29">
        <v>50.27</v>
      </c>
      <c r="H51" s="29" t="s">
        <v>306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44845</v>
      </c>
      <c r="B52" s="29">
        <v>540198</v>
      </c>
      <c r="C52" s="28" t="s">
        <v>1051</v>
      </c>
      <c r="D52" s="28" t="s">
        <v>970</v>
      </c>
      <c r="E52" s="28" t="s">
        <v>540</v>
      </c>
      <c r="F52" s="85">
        <v>99853</v>
      </c>
      <c r="G52" s="29">
        <v>48.28</v>
      </c>
      <c r="H52" s="29" t="s">
        <v>306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44845</v>
      </c>
      <c r="B53" s="29">
        <v>540198</v>
      </c>
      <c r="C53" s="28" t="s">
        <v>1051</v>
      </c>
      <c r="D53" s="28" t="s">
        <v>1052</v>
      </c>
      <c r="E53" s="28" t="s">
        <v>541</v>
      </c>
      <c r="F53" s="85">
        <v>65460</v>
      </c>
      <c r="G53" s="29">
        <v>47.8</v>
      </c>
      <c r="H53" s="29" t="s">
        <v>306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44845</v>
      </c>
      <c r="B54" s="29">
        <v>511557</v>
      </c>
      <c r="C54" s="28" t="s">
        <v>1053</v>
      </c>
      <c r="D54" s="28" t="s">
        <v>863</v>
      </c>
      <c r="E54" s="28" t="s">
        <v>540</v>
      </c>
      <c r="F54" s="85">
        <v>3198853</v>
      </c>
      <c r="G54" s="29">
        <v>2.17</v>
      </c>
      <c r="H54" s="29" t="s">
        <v>306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44845</v>
      </c>
      <c r="B55" s="29">
        <v>511557</v>
      </c>
      <c r="C55" s="28" t="s">
        <v>1053</v>
      </c>
      <c r="D55" s="28" t="s">
        <v>863</v>
      </c>
      <c r="E55" s="28" t="s">
        <v>541</v>
      </c>
      <c r="F55" s="85">
        <v>1941401</v>
      </c>
      <c r="G55" s="29">
        <v>2.17</v>
      </c>
      <c r="H55" s="29" t="s">
        <v>306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44845</v>
      </c>
      <c r="B56" s="29">
        <v>543617</v>
      </c>
      <c r="C56" s="28" t="s">
        <v>977</v>
      </c>
      <c r="D56" s="28" t="s">
        <v>1054</v>
      </c>
      <c r="E56" s="28" t="s">
        <v>540</v>
      </c>
      <c r="F56" s="85">
        <v>21600</v>
      </c>
      <c r="G56" s="29">
        <v>87.63</v>
      </c>
      <c r="H56" s="29" t="s">
        <v>306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44845</v>
      </c>
      <c r="B57" s="29">
        <v>543617</v>
      </c>
      <c r="C57" s="28" t="s">
        <v>977</v>
      </c>
      <c r="D57" s="28" t="s">
        <v>863</v>
      </c>
      <c r="E57" s="28" t="s">
        <v>541</v>
      </c>
      <c r="F57" s="85">
        <v>32400</v>
      </c>
      <c r="G57" s="29">
        <v>87.75</v>
      </c>
      <c r="H57" s="29" t="s">
        <v>306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44845</v>
      </c>
      <c r="B58" s="29">
        <v>540175</v>
      </c>
      <c r="C58" s="28" t="s">
        <v>1055</v>
      </c>
      <c r="D58" s="28" t="s">
        <v>1056</v>
      </c>
      <c r="E58" s="28" t="s">
        <v>541</v>
      </c>
      <c r="F58" s="85">
        <v>28000</v>
      </c>
      <c r="G58" s="29">
        <v>11.13</v>
      </c>
      <c r="H58" s="29" t="s">
        <v>306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44845</v>
      </c>
      <c r="B59" s="29">
        <v>539406</v>
      </c>
      <c r="C59" s="28" t="s">
        <v>1057</v>
      </c>
      <c r="D59" s="28" t="s">
        <v>1047</v>
      </c>
      <c r="E59" s="28" t="s">
        <v>541</v>
      </c>
      <c r="F59" s="85">
        <v>31000</v>
      </c>
      <c r="G59" s="29">
        <v>48.61</v>
      </c>
      <c r="H59" s="29" t="s">
        <v>306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44845</v>
      </c>
      <c r="B60" s="29">
        <v>539406</v>
      </c>
      <c r="C60" s="28" t="s">
        <v>1057</v>
      </c>
      <c r="D60" s="28" t="s">
        <v>1047</v>
      </c>
      <c r="E60" s="28" t="s">
        <v>540</v>
      </c>
      <c r="F60" s="85">
        <v>31000</v>
      </c>
      <c r="G60" s="29">
        <v>53.15</v>
      </c>
      <c r="H60" s="29" t="s">
        <v>306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44845</v>
      </c>
      <c r="B61" s="29">
        <v>539406</v>
      </c>
      <c r="C61" s="28" t="s">
        <v>1057</v>
      </c>
      <c r="D61" s="28" t="s">
        <v>1047</v>
      </c>
      <c r="E61" s="28" t="s">
        <v>541</v>
      </c>
      <c r="F61" s="85">
        <v>12880</v>
      </c>
      <c r="G61" s="29">
        <v>49.07</v>
      </c>
      <c r="H61" s="29" t="s">
        <v>306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44845</v>
      </c>
      <c r="B62" s="29">
        <v>539406</v>
      </c>
      <c r="C62" s="28" t="s">
        <v>1057</v>
      </c>
      <c r="D62" s="28" t="s">
        <v>1058</v>
      </c>
      <c r="E62" s="28" t="s">
        <v>541</v>
      </c>
      <c r="F62" s="85">
        <v>31600</v>
      </c>
      <c r="G62" s="29">
        <v>53.07</v>
      </c>
      <c r="H62" s="29" t="s">
        <v>306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44845</v>
      </c>
      <c r="B63" s="29">
        <v>539406</v>
      </c>
      <c r="C63" s="28" t="s">
        <v>1057</v>
      </c>
      <c r="D63" s="28" t="s">
        <v>1058</v>
      </c>
      <c r="E63" s="28" t="s">
        <v>540</v>
      </c>
      <c r="F63" s="85">
        <v>39120</v>
      </c>
      <c r="G63" s="29">
        <v>48.73</v>
      </c>
      <c r="H63" s="29" t="s">
        <v>306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44845</v>
      </c>
      <c r="B64" s="29">
        <v>539406</v>
      </c>
      <c r="C64" s="28" t="s">
        <v>1057</v>
      </c>
      <c r="D64" s="28" t="s">
        <v>1059</v>
      </c>
      <c r="E64" s="28" t="s">
        <v>540</v>
      </c>
      <c r="F64" s="85">
        <v>39120</v>
      </c>
      <c r="G64" s="29">
        <v>48.74</v>
      </c>
      <c r="H64" s="29" t="s">
        <v>306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44845</v>
      </c>
      <c r="B65" s="29">
        <v>539406</v>
      </c>
      <c r="C65" s="28" t="s">
        <v>1057</v>
      </c>
      <c r="D65" s="28" t="s">
        <v>1059</v>
      </c>
      <c r="E65" s="28" t="s">
        <v>541</v>
      </c>
      <c r="F65" s="85">
        <v>39120</v>
      </c>
      <c r="G65" s="29">
        <v>48.73</v>
      </c>
      <c r="H65" s="29" t="s">
        <v>306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44845</v>
      </c>
      <c r="B66" s="29">
        <v>539278</v>
      </c>
      <c r="C66" s="28" t="s">
        <v>979</v>
      </c>
      <c r="D66" s="28" t="s">
        <v>980</v>
      </c>
      <c r="E66" s="28" t="s">
        <v>541</v>
      </c>
      <c r="F66" s="85">
        <v>215459</v>
      </c>
      <c r="G66" s="29">
        <v>6.39</v>
      </c>
      <c r="H66" s="29" t="s">
        <v>306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44845</v>
      </c>
      <c r="B67" s="29">
        <v>539278</v>
      </c>
      <c r="C67" s="28" t="s">
        <v>979</v>
      </c>
      <c r="D67" s="28" t="s">
        <v>1060</v>
      </c>
      <c r="E67" s="28" t="s">
        <v>541</v>
      </c>
      <c r="F67" s="85">
        <v>287587</v>
      </c>
      <c r="G67" s="29">
        <v>6.85</v>
      </c>
      <c r="H67" s="29" t="s">
        <v>306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44845</v>
      </c>
      <c r="B68" s="29">
        <v>539278</v>
      </c>
      <c r="C68" s="28" t="s">
        <v>979</v>
      </c>
      <c r="D68" s="28" t="s">
        <v>976</v>
      </c>
      <c r="E68" s="28" t="s">
        <v>540</v>
      </c>
      <c r="F68" s="85">
        <v>596407</v>
      </c>
      <c r="G68" s="29">
        <v>6.67</v>
      </c>
      <c r="H68" s="29" t="s">
        <v>306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44845</v>
      </c>
      <c r="B69" s="29">
        <v>539278</v>
      </c>
      <c r="C69" s="28" t="s">
        <v>979</v>
      </c>
      <c r="D69" s="28" t="s">
        <v>1061</v>
      </c>
      <c r="E69" s="28" t="s">
        <v>541</v>
      </c>
      <c r="F69" s="85">
        <v>60000</v>
      </c>
      <c r="G69" s="29">
        <v>6.85</v>
      </c>
      <c r="H69" s="29" t="s">
        <v>306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44845</v>
      </c>
      <c r="B70" s="29">
        <v>539278</v>
      </c>
      <c r="C70" s="28" t="s">
        <v>979</v>
      </c>
      <c r="D70" s="28" t="s">
        <v>1061</v>
      </c>
      <c r="E70" s="28" t="s">
        <v>540</v>
      </c>
      <c r="F70" s="85">
        <v>420000</v>
      </c>
      <c r="G70" s="29">
        <v>6.76</v>
      </c>
      <c r="H70" s="29" t="s">
        <v>306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44845</v>
      </c>
      <c r="B71" s="29">
        <v>539278</v>
      </c>
      <c r="C71" s="28" t="s">
        <v>979</v>
      </c>
      <c r="D71" s="28" t="s">
        <v>1062</v>
      </c>
      <c r="E71" s="28" t="s">
        <v>540</v>
      </c>
      <c r="F71" s="85">
        <v>105563</v>
      </c>
      <c r="G71" s="29">
        <v>6.83</v>
      </c>
      <c r="H71" s="29" t="s">
        <v>306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44845</v>
      </c>
      <c r="B72" s="29">
        <v>539278</v>
      </c>
      <c r="C72" s="28" t="s">
        <v>979</v>
      </c>
      <c r="D72" s="28" t="s">
        <v>1062</v>
      </c>
      <c r="E72" s="28" t="s">
        <v>541</v>
      </c>
      <c r="F72" s="85">
        <v>180011</v>
      </c>
      <c r="G72" s="29">
        <v>6.86</v>
      </c>
      <c r="H72" s="29" t="s">
        <v>306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44845</v>
      </c>
      <c r="B73" s="29">
        <v>539278</v>
      </c>
      <c r="C73" s="28" t="s">
        <v>979</v>
      </c>
      <c r="D73" s="28" t="s">
        <v>981</v>
      </c>
      <c r="E73" s="28" t="s">
        <v>541</v>
      </c>
      <c r="F73" s="85">
        <v>535000</v>
      </c>
      <c r="G73" s="29">
        <v>6.56</v>
      </c>
      <c r="H73" s="29" t="s">
        <v>306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44845</v>
      </c>
      <c r="B74" s="29">
        <v>539310</v>
      </c>
      <c r="C74" s="28" t="s">
        <v>1063</v>
      </c>
      <c r="D74" s="28" t="s">
        <v>1064</v>
      </c>
      <c r="E74" s="28" t="s">
        <v>541</v>
      </c>
      <c r="F74" s="85">
        <v>117060</v>
      </c>
      <c r="G74" s="29">
        <v>68.510000000000005</v>
      </c>
      <c r="H74" s="29" t="s">
        <v>306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44845</v>
      </c>
      <c r="B75" s="29">
        <v>539310</v>
      </c>
      <c r="C75" s="28" t="s">
        <v>1063</v>
      </c>
      <c r="D75" s="28" t="s">
        <v>1064</v>
      </c>
      <c r="E75" s="28" t="s">
        <v>540</v>
      </c>
      <c r="F75" s="85">
        <v>158560</v>
      </c>
      <c r="G75" s="29">
        <v>68.87</v>
      </c>
      <c r="H75" s="29" t="s">
        <v>306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44845</v>
      </c>
      <c r="B76" s="29">
        <v>503663</v>
      </c>
      <c r="C76" s="28" t="s">
        <v>1065</v>
      </c>
      <c r="D76" s="28" t="s">
        <v>1066</v>
      </c>
      <c r="E76" s="28" t="s">
        <v>541</v>
      </c>
      <c r="F76" s="85">
        <v>1450000</v>
      </c>
      <c r="G76" s="29">
        <v>5.0999999999999996</v>
      </c>
      <c r="H76" s="29" t="s">
        <v>306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44845</v>
      </c>
      <c r="B77" s="29">
        <v>543616</v>
      </c>
      <c r="C77" s="28" t="s">
        <v>982</v>
      </c>
      <c r="D77" s="28" t="s">
        <v>1067</v>
      </c>
      <c r="E77" s="28" t="s">
        <v>540</v>
      </c>
      <c r="F77" s="85">
        <v>58800</v>
      </c>
      <c r="G77" s="29">
        <v>113.53</v>
      </c>
      <c r="H77" s="29" t="s">
        <v>306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44845</v>
      </c>
      <c r="B78" s="29">
        <v>543616</v>
      </c>
      <c r="C78" s="28" t="s">
        <v>982</v>
      </c>
      <c r="D78" s="28" t="s">
        <v>1068</v>
      </c>
      <c r="E78" s="28" t="s">
        <v>540</v>
      </c>
      <c r="F78" s="85">
        <v>58800</v>
      </c>
      <c r="G78" s="29">
        <v>113.55</v>
      </c>
      <c r="H78" s="29" t="s">
        <v>306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44845</v>
      </c>
      <c r="B79" s="29">
        <v>543616</v>
      </c>
      <c r="C79" s="28" t="s">
        <v>982</v>
      </c>
      <c r="D79" s="28" t="s">
        <v>1069</v>
      </c>
      <c r="E79" s="28" t="s">
        <v>541</v>
      </c>
      <c r="F79" s="85">
        <v>99600</v>
      </c>
      <c r="G79" s="29">
        <v>113.55</v>
      </c>
      <c r="H79" s="29" t="s">
        <v>306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44845</v>
      </c>
      <c r="B80" s="29">
        <v>543616</v>
      </c>
      <c r="C80" s="28" t="s">
        <v>982</v>
      </c>
      <c r="D80" s="28" t="s">
        <v>863</v>
      </c>
      <c r="E80" s="28" t="s">
        <v>541</v>
      </c>
      <c r="F80" s="85">
        <v>68400</v>
      </c>
      <c r="G80" s="29">
        <v>113.55</v>
      </c>
      <c r="H80" s="29" t="s">
        <v>306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44845</v>
      </c>
      <c r="B81" s="29">
        <v>539402</v>
      </c>
      <c r="C81" s="28" t="s">
        <v>934</v>
      </c>
      <c r="D81" s="28" t="s">
        <v>983</v>
      </c>
      <c r="E81" s="28" t="s">
        <v>541</v>
      </c>
      <c r="F81" s="85">
        <v>111357</v>
      </c>
      <c r="G81" s="29">
        <v>27.6</v>
      </c>
      <c r="H81" s="29" t="s">
        <v>306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44845</v>
      </c>
      <c r="B82" s="29">
        <v>539402</v>
      </c>
      <c r="C82" s="28" t="s">
        <v>934</v>
      </c>
      <c r="D82" s="28" t="s">
        <v>984</v>
      </c>
      <c r="E82" s="28" t="s">
        <v>541</v>
      </c>
      <c r="F82" s="85">
        <v>179747</v>
      </c>
      <c r="G82" s="29">
        <v>27.6</v>
      </c>
      <c r="H82" s="29" t="s">
        <v>306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44845</v>
      </c>
      <c r="B83" s="29">
        <v>539402</v>
      </c>
      <c r="C83" s="28" t="s">
        <v>934</v>
      </c>
      <c r="D83" s="28" t="s">
        <v>983</v>
      </c>
      <c r="E83" s="28" t="s">
        <v>540</v>
      </c>
      <c r="F83" s="85">
        <v>10</v>
      </c>
      <c r="G83" s="29">
        <v>27.6</v>
      </c>
      <c r="H83" s="29" t="s">
        <v>306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44845</v>
      </c>
      <c r="B84" s="29">
        <v>539402</v>
      </c>
      <c r="C84" s="28" t="s">
        <v>934</v>
      </c>
      <c r="D84" s="28" t="s">
        <v>1070</v>
      </c>
      <c r="E84" s="28" t="s">
        <v>540</v>
      </c>
      <c r="F84" s="85">
        <v>168001</v>
      </c>
      <c r="G84" s="29">
        <v>27.6</v>
      </c>
      <c r="H84" s="29" t="s">
        <v>306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44845</v>
      </c>
      <c r="B85" s="29">
        <v>511523</v>
      </c>
      <c r="C85" s="28" t="s">
        <v>1071</v>
      </c>
      <c r="D85" s="28" t="s">
        <v>1072</v>
      </c>
      <c r="E85" s="28" t="s">
        <v>540</v>
      </c>
      <c r="F85" s="85">
        <v>50000</v>
      </c>
      <c r="G85" s="29">
        <v>13.15</v>
      </c>
      <c r="H85" s="29" t="s">
        <v>306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44845</v>
      </c>
      <c r="B86" s="29">
        <v>540252</v>
      </c>
      <c r="C86" s="28" t="s">
        <v>945</v>
      </c>
      <c r="D86" s="28" t="s">
        <v>913</v>
      </c>
      <c r="E86" s="28" t="s">
        <v>541</v>
      </c>
      <c r="F86" s="85">
        <v>590525</v>
      </c>
      <c r="G86" s="29">
        <v>34.75</v>
      </c>
      <c r="H86" s="29" t="s">
        <v>306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44845</v>
      </c>
      <c r="B87" s="29">
        <v>540252</v>
      </c>
      <c r="C87" s="28" t="s">
        <v>945</v>
      </c>
      <c r="D87" s="28" t="s">
        <v>913</v>
      </c>
      <c r="E87" s="28" t="s">
        <v>540</v>
      </c>
      <c r="F87" s="85">
        <v>720598</v>
      </c>
      <c r="G87" s="29">
        <v>34.65</v>
      </c>
      <c r="H87" s="29" t="s">
        <v>306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44845</v>
      </c>
      <c r="B88" s="29">
        <v>541445</v>
      </c>
      <c r="C88" s="28" t="s">
        <v>1073</v>
      </c>
      <c r="D88" s="28" t="s">
        <v>1074</v>
      </c>
      <c r="E88" s="28" t="s">
        <v>540</v>
      </c>
      <c r="F88" s="85">
        <v>76800</v>
      </c>
      <c r="G88" s="29">
        <v>41.8</v>
      </c>
      <c r="H88" s="29" t="s">
        <v>306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44845</v>
      </c>
      <c r="B89" s="29">
        <v>503675</v>
      </c>
      <c r="C89" s="28" t="s">
        <v>1075</v>
      </c>
      <c r="D89" s="28" t="s">
        <v>1076</v>
      </c>
      <c r="E89" s="28" t="s">
        <v>541</v>
      </c>
      <c r="F89" s="85">
        <v>600000</v>
      </c>
      <c r="G89" s="29">
        <v>1.01</v>
      </c>
      <c r="H89" s="29" t="s">
        <v>306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44845</v>
      </c>
      <c r="B90" s="29" t="s">
        <v>1077</v>
      </c>
      <c r="C90" s="28" t="s">
        <v>1078</v>
      </c>
      <c r="D90" s="28" t="s">
        <v>1079</v>
      </c>
      <c r="E90" s="28" t="s">
        <v>540</v>
      </c>
      <c r="F90" s="85">
        <v>91200</v>
      </c>
      <c r="G90" s="29">
        <v>57.28</v>
      </c>
      <c r="H90" s="29" t="s">
        <v>815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44845</v>
      </c>
      <c r="B91" s="29" t="s">
        <v>985</v>
      </c>
      <c r="C91" s="28" t="s">
        <v>986</v>
      </c>
      <c r="D91" s="28" t="s">
        <v>914</v>
      </c>
      <c r="E91" s="28" t="s">
        <v>540</v>
      </c>
      <c r="F91" s="85">
        <v>142439</v>
      </c>
      <c r="G91" s="29">
        <v>241.38</v>
      </c>
      <c r="H91" s="29" t="s">
        <v>815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44845</v>
      </c>
      <c r="B92" s="29" t="s">
        <v>1080</v>
      </c>
      <c r="C92" s="28" t="s">
        <v>1081</v>
      </c>
      <c r="D92" s="28" t="s">
        <v>1082</v>
      </c>
      <c r="E92" s="28" t="s">
        <v>540</v>
      </c>
      <c r="F92" s="85">
        <v>100000</v>
      </c>
      <c r="G92" s="29">
        <v>269.99</v>
      </c>
      <c r="H92" s="29" t="s">
        <v>815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44845</v>
      </c>
      <c r="B93" s="29" t="s">
        <v>132</v>
      </c>
      <c r="C93" s="28" t="s">
        <v>1083</v>
      </c>
      <c r="D93" s="28" t="s">
        <v>1084</v>
      </c>
      <c r="E93" s="28" t="s">
        <v>540</v>
      </c>
      <c r="F93" s="85">
        <v>6966712</v>
      </c>
      <c r="G93" s="29">
        <v>1167.53</v>
      </c>
      <c r="H93" s="29" t="s">
        <v>815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44845</v>
      </c>
      <c r="B94" s="29" t="s">
        <v>987</v>
      </c>
      <c r="C94" s="28" t="s">
        <v>988</v>
      </c>
      <c r="D94" s="28" t="s">
        <v>1085</v>
      </c>
      <c r="E94" s="28" t="s">
        <v>540</v>
      </c>
      <c r="F94" s="85">
        <v>12760051</v>
      </c>
      <c r="G94" s="29">
        <v>11.77</v>
      </c>
      <c r="H94" s="29" t="s">
        <v>815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44845</v>
      </c>
      <c r="B95" s="29" t="s">
        <v>989</v>
      </c>
      <c r="C95" s="28" t="s">
        <v>990</v>
      </c>
      <c r="D95" s="28" t="s">
        <v>1086</v>
      </c>
      <c r="E95" s="28" t="s">
        <v>540</v>
      </c>
      <c r="F95" s="85">
        <v>40000</v>
      </c>
      <c r="G95" s="29">
        <v>162.55000000000001</v>
      </c>
      <c r="H95" s="29" t="s">
        <v>815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44845</v>
      </c>
      <c r="B96" s="29" t="s">
        <v>1087</v>
      </c>
      <c r="C96" s="28" t="s">
        <v>1088</v>
      </c>
      <c r="D96" s="28" t="s">
        <v>1089</v>
      </c>
      <c r="E96" s="28" t="s">
        <v>540</v>
      </c>
      <c r="F96" s="85">
        <v>138000</v>
      </c>
      <c r="G96" s="29">
        <v>75.31</v>
      </c>
      <c r="H96" s="29" t="s">
        <v>815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44845</v>
      </c>
      <c r="B97" s="29" t="s">
        <v>1087</v>
      </c>
      <c r="C97" s="28" t="s">
        <v>1088</v>
      </c>
      <c r="D97" s="28" t="s">
        <v>1090</v>
      </c>
      <c r="E97" s="28" t="s">
        <v>540</v>
      </c>
      <c r="F97" s="85">
        <v>26000</v>
      </c>
      <c r="G97" s="29">
        <v>74.650000000000006</v>
      </c>
      <c r="H97" s="29" t="s">
        <v>815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44845</v>
      </c>
      <c r="B98" s="29" t="s">
        <v>1087</v>
      </c>
      <c r="C98" s="28" t="s">
        <v>1088</v>
      </c>
      <c r="D98" s="28" t="s">
        <v>1091</v>
      </c>
      <c r="E98" s="28" t="s">
        <v>540</v>
      </c>
      <c r="F98" s="85">
        <v>44000</v>
      </c>
      <c r="G98" s="29">
        <v>74.5</v>
      </c>
      <c r="H98" s="29" t="s">
        <v>815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44845</v>
      </c>
      <c r="B99" s="29" t="s">
        <v>1087</v>
      </c>
      <c r="C99" s="28" t="s">
        <v>1088</v>
      </c>
      <c r="D99" s="28" t="s">
        <v>1092</v>
      </c>
      <c r="E99" s="28" t="s">
        <v>540</v>
      </c>
      <c r="F99" s="85">
        <v>28000</v>
      </c>
      <c r="G99" s="29">
        <v>75.23</v>
      </c>
      <c r="H99" s="29" t="s">
        <v>815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44845</v>
      </c>
      <c r="B100" s="29" t="s">
        <v>1093</v>
      </c>
      <c r="C100" s="28" t="s">
        <v>1094</v>
      </c>
      <c r="D100" s="28" t="s">
        <v>1095</v>
      </c>
      <c r="E100" s="28" t="s">
        <v>540</v>
      </c>
      <c r="F100" s="85">
        <v>195000</v>
      </c>
      <c r="G100" s="29">
        <v>45.15</v>
      </c>
      <c r="H100" s="29" t="s">
        <v>815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44845</v>
      </c>
      <c r="B101" s="29" t="s">
        <v>991</v>
      </c>
      <c r="C101" s="28" t="s">
        <v>992</v>
      </c>
      <c r="D101" s="28" t="s">
        <v>975</v>
      </c>
      <c r="E101" s="28" t="s">
        <v>540</v>
      </c>
      <c r="F101" s="85">
        <v>42000</v>
      </c>
      <c r="G101" s="29">
        <v>21.21</v>
      </c>
      <c r="H101" s="29" t="s">
        <v>815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44845</v>
      </c>
      <c r="B102" s="29" t="s">
        <v>432</v>
      </c>
      <c r="C102" s="28" t="s">
        <v>1096</v>
      </c>
      <c r="D102" s="28" t="s">
        <v>1097</v>
      </c>
      <c r="E102" s="28" t="s">
        <v>540</v>
      </c>
      <c r="F102" s="85">
        <v>500000</v>
      </c>
      <c r="G102" s="29">
        <v>703</v>
      </c>
      <c r="H102" s="29" t="s">
        <v>815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44845</v>
      </c>
      <c r="B103" s="29" t="s">
        <v>1098</v>
      </c>
      <c r="C103" s="28" t="s">
        <v>1099</v>
      </c>
      <c r="D103" s="28" t="s">
        <v>1042</v>
      </c>
      <c r="E103" s="28" t="s">
        <v>540</v>
      </c>
      <c r="F103" s="85">
        <v>262011</v>
      </c>
      <c r="G103" s="29">
        <v>27.45</v>
      </c>
      <c r="H103" s="29" t="s">
        <v>815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44845</v>
      </c>
      <c r="B104" s="29" t="s">
        <v>1100</v>
      </c>
      <c r="C104" s="28" t="s">
        <v>1101</v>
      </c>
      <c r="D104" s="28" t="s">
        <v>1102</v>
      </c>
      <c r="E104" s="28" t="s">
        <v>540</v>
      </c>
      <c r="F104" s="85">
        <v>85241</v>
      </c>
      <c r="G104" s="29">
        <v>1226.3800000000001</v>
      </c>
      <c r="H104" s="29" t="s">
        <v>815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44845</v>
      </c>
      <c r="B105" s="29" t="s">
        <v>1100</v>
      </c>
      <c r="C105" s="28" t="s">
        <v>1101</v>
      </c>
      <c r="D105" s="28" t="s">
        <v>914</v>
      </c>
      <c r="E105" s="28" t="s">
        <v>540</v>
      </c>
      <c r="F105" s="85">
        <v>237848</v>
      </c>
      <c r="G105" s="29">
        <v>1222</v>
      </c>
      <c r="H105" s="29" t="s">
        <v>815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44845</v>
      </c>
      <c r="B106" s="29" t="s">
        <v>1103</v>
      </c>
      <c r="C106" s="28" t="s">
        <v>1104</v>
      </c>
      <c r="D106" s="28" t="s">
        <v>1082</v>
      </c>
      <c r="E106" s="28" t="s">
        <v>540</v>
      </c>
      <c r="F106" s="85">
        <v>1790000</v>
      </c>
      <c r="G106" s="29">
        <v>29.55</v>
      </c>
      <c r="H106" s="29" t="s">
        <v>815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44845</v>
      </c>
      <c r="B107" s="29" t="s">
        <v>1105</v>
      </c>
      <c r="C107" s="28" t="s">
        <v>1106</v>
      </c>
      <c r="D107" s="28" t="s">
        <v>1107</v>
      </c>
      <c r="E107" s="28" t="s">
        <v>540</v>
      </c>
      <c r="F107" s="85">
        <v>4688000</v>
      </c>
      <c r="G107" s="29">
        <v>99.98</v>
      </c>
      <c r="H107" s="29" t="s">
        <v>815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>
        <v>44845</v>
      </c>
      <c r="B108" s="29" t="s">
        <v>985</v>
      </c>
      <c r="C108" s="28" t="s">
        <v>986</v>
      </c>
      <c r="D108" s="28" t="s">
        <v>914</v>
      </c>
      <c r="E108" s="28" t="s">
        <v>541</v>
      </c>
      <c r="F108" s="85">
        <v>142439</v>
      </c>
      <c r="G108" s="29">
        <v>241.48</v>
      </c>
      <c r="H108" s="29" t="s">
        <v>815</v>
      </c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>
        <v>44845</v>
      </c>
      <c r="B109" s="29" t="s">
        <v>1080</v>
      </c>
      <c r="C109" s="28" t="s">
        <v>1081</v>
      </c>
      <c r="D109" s="28" t="s">
        <v>1108</v>
      </c>
      <c r="E109" s="28" t="s">
        <v>541</v>
      </c>
      <c r="F109" s="85">
        <v>99508</v>
      </c>
      <c r="G109" s="29">
        <v>269.99</v>
      </c>
      <c r="H109" s="29" t="s">
        <v>815</v>
      </c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>
        <v>44845</v>
      </c>
      <c r="B110" s="29" t="s">
        <v>132</v>
      </c>
      <c r="C110" s="28" t="s">
        <v>1083</v>
      </c>
      <c r="D110" s="28" t="s">
        <v>1109</v>
      </c>
      <c r="E110" s="28" t="s">
        <v>541</v>
      </c>
      <c r="F110" s="85">
        <v>12000000</v>
      </c>
      <c r="G110" s="29">
        <v>1168.26</v>
      </c>
      <c r="H110" s="29" t="s">
        <v>815</v>
      </c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>
        <v>44845</v>
      </c>
      <c r="B111" s="29" t="s">
        <v>987</v>
      </c>
      <c r="C111" s="28" t="s">
        <v>988</v>
      </c>
      <c r="D111" s="28" t="s">
        <v>1085</v>
      </c>
      <c r="E111" s="28" t="s">
        <v>541</v>
      </c>
      <c r="F111" s="85">
        <v>12472051</v>
      </c>
      <c r="G111" s="29">
        <v>11.76</v>
      </c>
      <c r="H111" s="29" t="s">
        <v>815</v>
      </c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>
        <v>44845</v>
      </c>
      <c r="B112" s="29" t="s">
        <v>1110</v>
      </c>
      <c r="C112" s="28" t="s">
        <v>1111</v>
      </c>
      <c r="D112" s="28" t="s">
        <v>1112</v>
      </c>
      <c r="E112" s="28" t="s">
        <v>541</v>
      </c>
      <c r="F112" s="85">
        <v>130796</v>
      </c>
      <c r="G112" s="29">
        <v>23.96</v>
      </c>
      <c r="H112" s="29" t="s">
        <v>815</v>
      </c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>
        <v>44845</v>
      </c>
      <c r="B113" s="29" t="s">
        <v>989</v>
      </c>
      <c r="C113" s="28" t="s">
        <v>990</v>
      </c>
      <c r="D113" s="28" t="s">
        <v>1086</v>
      </c>
      <c r="E113" s="28" t="s">
        <v>541</v>
      </c>
      <c r="F113" s="85">
        <v>58028</v>
      </c>
      <c r="G113" s="29">
        <v>162.65</v>
      </c>
      <c r="H113" s="29" t="s">
        <v>815</v>
      </c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>
        <v>44845</v>
      </c>
      <c r="B114" s="29" t="s">
        <v>1087</v>
      </c>
      <c r="C114" s="28" t="s">
        <v>1088</v>
      </c>
      <c r="D114" s="28" t="s">
        <v>1092</v>
      </c>
      <c r="E114" s="28" t="s">
        <v>541</v>
      </c>
      <c r="F114" s="85">
        <v>8000</v>
      </c>
      <c r="G114" s="29">
        <v>75.94</v>
      </c>
      <c r="H114" s="29" t="s">
        <v>815</v>
      </c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>
        <v>44845</v>
      </c>
      <c r="B115" s="29" t="s">
        <v>1087</v>
      </c>
      <c r="C115" s="28" t="s">
        <v>1088</v>
      </c>
      <c r="D115" s="28" t="s">
        <v>1113</v>
      </c>
      <c r="E115" s="28" t="s">
        <v>541</v>
      </c>
      <c r="F115" s="85">
        <v>260000</v>
      </c>
      <c r="G115" s="29">
        <v>75.08</v>
      </c>
      <c r="H115" s="29" t="s">
        <v>815</v>
      </c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>
        <v>44845</v>
      </c>
      <c r="B116" s="29" t="s">
        <v>991</v>
      </c>
      <c r="C116" s="28" t="s">
        <v>992</v>
      </c>
      <c r="D116" s="28" t="s">
        <v>993</v>
      </c>
      <c r="E116" s="28" t="s">
        <v>541</v>
      </c>
      <c r="F116" s="85">
        <v>42000</v>
      </c>
      <c r="G116" s="29">
        <v>21.12</v>
      </c>
      <c r="H116" s="29" t="s">
        <v>815</v>
      </c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>
        <v>44845</v>
      </c>
      <c r="B117" s="29" t="s">
        <v>991</v>
      </c>
      <c r="C117" s="28" t="s">
        <v>992</v>
      </c>
      <c r="D117" s="28" t="s">
        <v>975</v>
      </c>
      <c r="E117" s="28" t="s">
        <v>541</v>
      </c>
      <c r="F117" s="85">
        <v>6000</v>
      </c>
      <c r="G117" s="29">
        <v>20.85</v>
      </c>
      <c r="H117" s="29" t="s">
        <v>815</v>
      </c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>
        <v>44845</v>
      </c>
      <c r="B118" s="29" t="s">
        <v>432</v>
      </c>
      <c r="C118" s="28" t="s">
        <v>1096</v>
      </c>
      <c r="D118" s="28" t="s">
        <v>1114</v>
      </c>
      <c r="E118" s="28" t="s">
        <v>541</v>
      </c>
      <c r="F118" s="85">
        <v>500000</v>
      </c>
      <c r="G118" s="29">
        <v>703</v>
      </c>
      <c r="H118" s="29" t="s">
        <v>815</v>
      </c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>
        <v>44845</v>
      </c>
      <c r="B119" s="29" t="s">
        <v>1098</v>
      </c>
      <c r="C119" s="28" t="s">
        <v>1099</v>
      </c>
      <c r="D119" s="28" t="s">
        <v>1042</v>
      </c>
      <c r="E119" s="28" t="s">
        <v>541</v>
      </c>
      <c r="F119" s="85">
        <v>260661</v>
      </c>
      <c r="G119" s="29">
        <v>27.19</v>
      </c>
      <c r="H119" s="29" t="s">
        <v>815</v>
      </c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>
        <v>44845</v>
      </c>
      <c r="B120" s="29" t="s">
        <v>1115</v>
      </c>
      <c r="C120" s="28" t="s">
        <v>1116</v>
      </c>
      <c r="D120" s="28" t="s">
        <v>1117</v>
      </c>
      <c r="E120" s="28" t="s">
        <v>541</v>
      </c>
      <c r="F120" s="85">
        <v>100000</v>
      </c>
      <c r="G120" s="29">
        <v>131.09</v>
      </c>
      <c r="H120" s="29" t="s">
        <v>815</v>
      </c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>
        <v>44845</v>
      </c>
      <c r="B121" s="29" t="s">
        <v>1115</v>
      </c>
      <c r="C121" s="28" t="s">
        <v>1116</v>
      </c>
      <c r="D121" s="28" t="s">
        <v>1118</v>
      </c>
      <c r="E121" s="28" t="s">
        <v>541</v>
      </c>
      <c r="F121" s="85">
        <v>165000</v>
      </c>
      <c r="G121" s="29">
        <v>129.61000000000001</v>
      </c>
      <c r="H121" s="29" t="s">
        <v>815</v>
      </c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>
        <v>44845</v>
      </c>
      <c r="B122" s="29" t="s">
        <v>1115</v>
      </c>
      <c r="C122" s="28" t="s">
        <v>1116</v>
      </c>
      <c r="D122" s="28" t="s">
        <v>1119</v>
      </c>
      <c r="E122" s="28" t="s">
        <v>541</v>
      </c>
      <c r="F122" s="85">
        <v>123000</v>
      </c>
      <c r="G122" s="29">
        <v>134.4</v>
      </c>
      <c r="H122" s="29" t="s">
        <v>815</v>
      </c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>
        <v>44845</v>
      </c>
      <c r="B123" s="29" t="s">
        <v>1100</v>
      </c>
      <c r="C123" s="28" t="s">
        <v>1101</v>
      </c>
      <c r="D123" s="28" t="s">
        <v>914</v>
      </c>
      <c r="E123" s="28" t="s">
        <v>541</v>
      </c>
      <c r="F123" s="85">
        <v>237848</v>
      </c>
      <c r="G123" s="29">
        <v>1222.42</v>
      </c>
      <c r="H123" s="29" t="s">
        <v>815</v>
      </c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>
        <v>44845</v>
      </c>
      <c r="B124" s="29" t="s">
        <v>1100</v>
      </c>
      <c r="C124" s="28" t="s">
        <v>1101</v>
      </c>
      <c r="D124" s="28" t="s">
        <v>1102</v>
      </c>
      <c r="E124" s="28" t="s">
        <v>541</v>
      </c>
      <c r="F124" s="85">
        <v>85241</v>
      </c>
      <c r="G124" s="29">
        <v>1232.04</v>
      </c>
      <c r="H124" s="29" t="s">
        <v>815</v>
      </c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>
        <v>44845</v>
      </c>
      <c r="B125" s="29" t="s">
        <v>1103</v>
      </c>
      <c r="C125" s="28" t="s">
        <v>1104</v>
      </c>
      <c r="D125" s="28" t="s">
        <v>1120</v>
      </c>
      <c r="E125" s="28" t="s">
        <v>541</v>
      </c>
      <c r="F125" s="85">
        <v>1790000</v>
      </c>
      <c r="G125" s="29">
        <v>29.55</v>
      </c>
      <c r="H125" s="29" t="s">
        <v>815</v>
      </c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>
        <v>44845</v>
      </c>
      <c r="B126" s="29" t="s">
        <v>1121</v>
      </c>
      <c r="C126" s="28" t="s">
        <v>1122</v>
      </c>
      <c r="D126" s="28" t="s">
        <v>1123</v>
      </c>
      <c r="E126" s="28" t="s">
        <v>541</v>
      </c>
      <c r="F126" s="85">
        <v>513266</v>
      </c>
      <c r="G126" s="29">
        <v>44.5</v>
      </c>
      <c r="H126" s="29" t="s">
        <v>815</v>
      </c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>
        <v>44845</v>
      </c>
      <c r="B127" s="29" t="s">
        <v>1124</v>
      </c>
      <c r="C127" s="28" t="s">
        <v>1125</v>
      </c>
      <c r="D127" s="28" t="s">
        <v>1126</v>
      </c>
      <c r="E127" s="28" t="s">
        <v>541</v>
      </c>
      <c r="F127" s="85">
        <v>21104123</v>
      </c>
      <c r="G127" s="29">
        <v>1.87</v>
      </c>
      <c r="H127" s="29" t="s">
        <v>815</v>
      </c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>
        <v>44845</v>
      </c>
      <c r="B128" s="29" t="s">
        <v>1124</v>
      </c>
      <c r="C128" s="28" t="s">
        <v>1125</v>
      </c>
      <c r="D128" s="28" t="s">
        <v>1126</v>
      </c>
      <c r="E128" s="28" t="s">
        <v>541</v>
      </c>
      <c r="F128" s="85">
        <v>19000000</v>
      </c>
      <c r="G128" s="29">
        <v>1.89</v>
      </c>
      <c r="H128" s="29" t="s">
        <v>815</v>
      </c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>
        <v>44845</v>
      </c>
      <c r="B129" s="29" t="s">
        <v>1105</v>
      </c>
      <c r="C129" s="28" t="s">
        <v>1106</v>
      </c>
      <c r="D129" s="28" t="s">
        <v>1127</v>
      </c>
      <c r="E129" s="28" t="s">
        <v>541</v>
      </c>
      <c r="F129" s="85">
        <v>2150000</v>
      </c>
      <c r="G129" s="29">
        <v>100</v>
      </c>
      <c r="H129" s="29" t="s">
        <v>815</v>
      </c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>
        <v>44845</v>
      </c>
      <c r="B130" s="29" t="s">
        <v>1105</v>
      </c>
      <c r="C130" s="28" t="s">
        <v>1106</v>
      </c>
      <c r="D130" s="28" t="s">
        <v>1128</v>
      </c>
      <c r="E130" s="28" t="s">
        <v>541</v>
      </c>
      <c r="F130" s="85">
        <v>2000000</v>
      </c>
      <c r="G130" s="29">
        <v>100.07</v>
      </c>
      <c r="H130" s="29" t="s">
        <v>815</v>
      </c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>
        <v>44845</v>
      </c>
      <c r="B131" s="29" t="s">
        <v>1105</v>
      </c>
      <c r="C131" s="28" t="s">
        <v>1106</v>
      </c>
      <c r="D131" s="28" t="s">
        <v>1129</v>
      </c>
      <c r="E131" s="28" t="s">
        <v>541</v>
      </c>
      <c r="F131" s="85">
        <v>850000</v>
      </c>
      <c r="G131" s="29">
        <v>100.03</v>
      </c>
      <c r="H131" s="29" t="s">
        <v>815</v>
      </c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>
        <v>44845</v>
      </c>
      <c r="B132" s="29" t="s">
        <v>1130</v>
      </c>
      <c r="C132" s="28" t="s">
        <v>1131</v>
      </c>
      <c r="D132" s="28" t="s">
        <v>1132</v>
      </c>
      <c r="E132" s="28" t="s">
        <v>541</v>
      </c>
      <c r="F132" s="85">
        <v>162707</v>
      </c>
      <c r="G132" s="29">
        <v>2120.02</v>
      </c>
      <c r="H132" s="29" t="s">
        <v>815</v>
      </c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/>
      <c r="B133" s="29"/>
      <c r="C133" s="28"/>
      <c r="D133" s="28"/>
      <c r="E133" s="28"/>
      <c r="F133" s="85"/>
      <c r="G133" s="29"/>
      <c r="H133" s="29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/>
      <c r="B134" s="29"/>
      <c r="C134" s="28"/>
      <c r="D134" s="28"/>
      <c r="E134" s="28"/>
      <c r="F134" s="85"/>
      <c r="G134" s="29"/>
      <c r="H134" s="2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BD463"/>
  <sheetViews>
    <sheetView zoomScale="85" zoomScaleNormal="85" workbookViewId="0">
      <selection activeCell="M50" sqref="M50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72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900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44846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542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532</v>
      </c>
      <c r="C9" s="94"/>
      <c r="D9" s="95" t="s">
        <v>543</v>
      </c>
      <c r="E9" s="94" t="s">
        <v>544</v>
      </c>
      <c r="F9" s="94" t="s">
        <v>545</v>
      </c>
      <c r="G9" s="94" t="s">
        <v>546</v>
      </c>
      <c r="H9" s="94" t="s">
        <v>547</v>
      </c>
      <c r="I9" s="94" t="s">
        <v>548</v>
      </c>
      <c r="J9" s="93" t="s">
        <v>549</v>
      </c>
      <c r="K9" s="94" t="s">
        <v>550</v>
      </c>
      <c r="L9" s="96" t="s">
        <v>551</v>
      </c>
      <c r="M9" s="96" t="s">
        <v>552</v>
      </c>
      <c r="N9" s="94" t="s">
        <v>553</v>
      </c>
      <c r="O9" s="95" t="s">
        <v>554</v>
      </c>
      <c r="P9" s="94" t="s">
        <v>783</v>
      </c>
      <c r="Q9" s="1"/>
      <c r="R9" s="6"/>
      <c r="S9" s="1"/>
      <c r="T9" s="1"/>
      <c r="U9" s="1"/>
      <c r="V9" s="1"/>
      <c r="W9" s="1"/>
      <c r="X9" s="1"/>
    </row>
    <row r="10" spans="1:56" s="247" customFormat="1" ht="13.9" customHeight="1">
      <c r="A10" s="311">
        <v>1</v>
      </c>
      <c r="B10" s="312">
        <v>44810</v>
      </c>
      <c r="C10" s="299"/>
      <c r="D10" s="300" t="s">
        <v>88</v>
      </c>
      <c r="E10" s="301" t="s">
        <v>557</v>
      </c>
      <c r="F10" s="311" t="s">
        <v>868</v>
      </c>
      <c r="G10" s="311">
        <v>1535</v>
      </c>
      <c r="H10" s="311"/>
      <c r="I10" s="302" t="s">
        <v>869</v>
      </c>
      <c r="J10" s="317" t="s">
        <v>558</v>
      </c>
      <c r="K10" s="317"/>
      <c r="L10" s="293"/>
      <c r="M10" s="294"/>
      <c r="N10" s="317"/>
      <c r="O10" s="295"/>
      <c r="P10" s="317"/>
      <c r="Q10" s="208"/>
      <c r="R10" s="208" t="s">
        <v>556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/>
      <c r="AZ10" s="208"/>
      <c r="BA10" s="208"/>
      <c r="BB10" s="208"/>
      <c r="BC10" s="208"/>
      <c r="BD10" s="208"/>
    </row>
    <row r="11" spans="1:56" s="247" customFormat="1" ht="13.9" customHeight="1">
      <c r="A11" s="335">
        <v>2</v>
      </c>
      <c r="B11" s="336">
        <v>44816</v>
      </c>
      <c r="C11" s="323"/>
      <c r="D11" s="324" t="s">
        <v>356</v>
      </c>
      <c r="E11" s="325" t="s">
        <v>557</v>
      </c>
      <c r="F11" s="322">
        <v>1915</v>
      </c>
      <c r="G11" s="322">
        <v>1800</v>
      </c>
      <c r="H11" s="322">
        <v>1995</v>
      </c>
      <c r="I11" s="326" t="s">
        <v>870</v>
      </c>
      <c r="J11" s="318" t="s">
        <v>871</v>
      </c>
      <c r="K11" s="318">
        <f t="shared" ref="K11" si="0">H11-F11</f>
        <v>80</v>
      </c>
      <c r="L11" s="319">
        <f t="shared" ref="L11" si="1">(F11*-0.7)/100</f>
        <v>-13.404999999999999</v>
      </c>
      <c r="M11" s="320">
        <f t="shared" ref="M11" si="2">(K11+L11)/F11</f>
        <v>3.4775456919060053E-2</v>
      </c>
      <c r="N11" s="318" t="s">
        <v>555</v>
      </c>
      <c r="O11" s="321">
        <v>44817</v>
      </c>
      <c r="P11" s="318"/>
      <c r="Q11" s="208"/>
      <c r="R11" s="208" t="s">
        <v>825</v>
      </c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  <c r="AM11" s="208"/>
      <c r="AN11" s="208"/>
      <c r="AO11" s="208"/>
      <c r="AP11" s="208"/>
      <c r="AQ11" s="208"/>
      <c r="AR11" s="208"/>
      <c r="AS11" s="208"/>
      <c r="AT11" s="208"/>
      <c r="AU11" s="208"/>
      <c r="AV11" s="208"/>
      <c r="AW11" s="208"/>
      <c r="AX11" s="208"/>
      <c r="AY11" s="208"/>
      <c r="AZ11" s="208"/>
      <c r="BA11" s="208"/>
      <c r="BB11" s="208"/>
      <c r="BC11" s="208"/>
      <c r="BD11" s="208"/>
    </row>
    <row r="12" spans="1:56" s="247" customFormat="1" ht="13.9" customHeight="1">
      <c r="A12" s="287">
        <v>3</v>
      </c>
      <c r="B12" s="337">
        <v>44823</v>
      </c>
      <c r="C12" s="299"/>
      <c r="D12" s="300" t="s">
        <v>66</v>
      </c>
      <c r="E12" s="301" t="s">
        <v>557</v>
      </c>
      <c r="F12" s="311" t="s">
        <v>873</v>
      </c>
      <c r="G12" s="311">
        <v>1780</v>
      </c>
      <c r="H12" s="311"/>
      <c r="I12" s="302" t="s">
        <v>864</v>
      </c>
      <c r="J12" s="317" t="s">
        <v>558</v>
      </c>
      <c r="K12" s="317"/>
      <c r="L12" s="293"/>
      <c r="M12" s="294"/>
      <c r="N12" s="317"/>
      <c r="O12" s="295"/>
      <c r="P12" s="317"/>
      <c r="Q12" s="208"/>
      <c r="R12" s="208" t="s">
        <v>556</v>
      </c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  <c r="AM12" s="208"/>
      <c r="AN12" s="208"/>
      <c r="AO12" s="208"/>
      <c r="AP12" s="208"/>
      <c r="AQ12" s="208"/>
      <c r="AR12" s="208"/>
      <c r="AS12" s="208"/>
      <c r="AT12" s="208"/>
      <c r="AU12" s="208"/>
      <c r="AV12" s="208"/>
      <c r="AW12" s="208"/>
      <c r="AX12" s="208"/>
      <c r="AY12" s="208"/>
      <c r="AZ12" s="208"/>
      <c r="BA12" s="208"/>
      <c r="BB12" s="208"/>
      <c r="BC12" s="208"/>
      <c r="BD12" s="208"/>
    </row>
    <row r="13" spans="1:56" s="247" customFormat="1" ht="13.9" customHeight="1">
      <c r="A13" s="349">
        <v>4</v>
      </c>
      <c r="B13" s="350">
        <v>44824</v>
      </c>
      <c r="C13" s="351"/>
      <c r="D13" s="352" t="s">
        <v>158</v>
      </c>
      <c r="E13" s="353" t="s">
        <v>557</v>
      </c>
      <c r="F13" s="354">
        <v>3170</v>
      </c>
      <c r="G13" s="354">
        <v>2940</v>
      </c>
      <c r="H13" s="354">
        <v>3380</v>
      </c>
      <c r="I13" s="355" t="s">
        <v>874</v>
      </c>
      <c r="J13" s="284" t="s">
        <v>994</v>
      </c>
      <c r="K13" s="284">
        <f t="shared" ref="K13" si="3">H13-F13</f>
        <v>210</v>
      </c>
      <c r="L13" s="356">
        <f>(F13*-0.7)/100</f>
        <v>-22.19</v>
      </c>
      <c r="M13" s="357">
        <f t="shared" ref="M13" si="4">(K13+L13)/F13</f>
        <v>5.9246056782334383E-2</v>
      </c>
      <c r="N13" s="284" t="s">
        <v>555</v>
      </c>
      <c r="O13" s="358">
        <v>44845</v>
      </c>
      <c r="P13" s="284"/>
      <c r="Q13" s="208"/>
      <c r="R13" s="208" t="s">
        <v>556</v>
      </c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  <c r="AM13" s="208"/>
      <c r="AN13" s="208"/>
      <c r="AO13" s="208"/>
      <c r="AP13" s="208"/>
      <c r="AQ13" s="208"/>
      <c r="AR13" s="208"/>
      <c r="AS13" s="208"/>
      <c r="AT13" s="208"/>
      <c r="AU13" s="208"/>
      <c r="AV13" s="208"/>
      <c r="AW13" s="208"/>
      <c r="AX13" s="208"/>
      <c r="AY13" s="208"/>
      <c r="AZ13" s="208"/>
      <c r="BA13" s="208"/>
      <c r="BB13" s="208"/>
      <c r="BC13" s="208"/>
      <c r="BD13" s="208"/>
    </row>
    <row r="14" spans="1:56" s="247" customFormat="1" ht="13.9" customHeight="1">
      <c r="A14" s="287">
        <v>5</v>
      </c>
      <c r="B14" s="338">
        <v>44830</v>
      </c>
      <c r="C14" s="299"/>
      <c r="D14" s="300" t="s">
        <v>177</v>
      </c>
      <c r="E14" s="301" t="s">
        <v>557</v>
      </c>
      <c r="F14" s="311" t="s">
        <v>876</v>
      </c>
      <c r="G14" s="311">
        <v>2740</v>
      </c>
      <c r="H14" s="311"/>
      <c r="I14" s="302" t="s">
        <v>877</v>
      </c>
      <c r="J14" s="317" t="s">
        <v>558</v>
      </c>
      <c r="K14" s="317"/>
      <c r="L14" s="293"/>
      <c r="M14" s="294"/>
      <c r="N14" s="317"/>
      <c r="O14" s="295"/>
      <c r="P14" s="317"/>
      <c r="Q14" s="208"/>
      <c r="R14" s="208" t="s">
        <v>556</v>
      </c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  <c r="AM14" s="208"/>
      <c r="AN14" s="208"/>
      <c r="AO14" s="208"/>
      <c r="AP14" s="208"/>
      <c r="AQ14" s="208"/>
      <c r="AR14" s="208"/>
      <c r="AS14" s="208"/>
      <c r="AT14" s="208"/>
      <c r="AU14" s="208"/>
      <c r="AV14" s="208"/>
      <c r="AW14" s="208"/>
      <c r="AX14" s="208"/>
      <c r="AY14" s="208"/>
      <c r="AZ14" s="208"/>
      <c r="BA14" s="208"/>
      <c r="BB14" s="208"/>
      <c r="BC14" s="208"/>
      <c r="BD14" s="208"/>
    </row>
    <row r="15" spans="1:56" s="247" customFormat="1" ht="13.9" customHeight="1">
      <c r="A15" s="349">
        <v>6</v>
      </c>
      <c r="B15" s="350">
        <v>44830</v>
      </c>
      <c r="C15" s="351"/>
      <c r="D15" s="352" t="s">
        <v>464</v>
      </c>
      <c r="E15" s="353" t="s">
        <v>557</v>
      </c>
      <c r="F15" s="354">
        <v>138</v>
      </c>
      <c r="G15" s="354">
        <v>129</v>
      </c>
      <c r="H15" s="354">
        <v>145</v>
      </c>
      <c r="I15" s="355" t="s">
        <v>878</v>
      </c>
      <c r="J15" s="284" t="s">
        <v>901</v>
      </c>
      <c r="K15" s="284">
        <f t="shared" ref="K15" si="5">H15-F15</f>
        <v>7</v>
      </c>
      <c r="L15" s="356">
        <f>(F15*-0.7)/100</f>
        <v>-0.96599999999999997</v>
      </c>
      <c r="M15" s="357">
        <f t="shared" ref="M15" si="6">(K15+L15)/F15</f>
        <v>4.3724637681159417E-2</v>
      </c>
      <c r="N15" s="284" t="s">
        <v>555</v>
      </c>
      <c r="O15" s="358">
        <v>44838</v>
      </c>
      <c r="P15" s="284"/>
      <c r="Q15" s="208"/>
      <c r="R15" s="208" t="s">
        <v>556</v>
      </c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  <c r="AM15" s="208"/>
      <c r="AN15" s="208"/>
      <c r="AO15" s="208"/>
      <c r="AP15" s="208"/>
      <c r="AQ15" s="208"/>
      <c r="AR15" s="208"/>
      <c r="AS15" s="208"/>
      <c r="AT15" s="208"/>
      <c r="AU15" s="208"/>
      <c r="AV15" s="208"/>
      <c r="AW15" s="208"/>
      <c r="AX15" s="208"/>
      <c r="AY15" s="208"/>
      <c r="AZ15" s="208"/>
      <c r="BA15" s="208"/>
      <c r="BB15" s="208"/>
      <c r="BC15" s="208"/>
      <c r="BD15" s="208"/>
    </row>
    <row r="16" spans="1:56" s="247" customFormat="1" ht="13.9" customHeight="1">
      <c r="A16" s="380">
        <v>7</v>
      </c>
      <c r="B16" s="381">
        <v>44831</v>
      </c>
      <c r="C16" s="382"/>
      <c r="D16" s="383" t="s">
        <v>129</v>
      </c>
      <c r="E16" s="384" t="s">
        <v>557</v>
      </c>
      <c r="F16" s="385">
        <v>406</v>
      </c>
      <c r="G16" s="385">
        <v>379</v>
      </c>
      <c r="H16" s="385">
        <v>399</v>
      </c>
      <c r="I16" s="386" t="s">
        <v>866</v>
      </c>
      <c r="J16" s="366" t="s">
        <v>946</v>
      </c>
      <c r="K16" s="366">
        <f t="shared" ref="K16" si="7">H16-F16</f>
        <v>-7</v>
      </c>
      <c r="L16" s="387">
        <f>(F16*-0.07)/100</f>
        <v>-0.28420000000000001</v>
      </c>
      <c r="M16" s="388">
        <f t="shared" ref="M16" si="8">(K16+L16)/F16</f>
        <v>-1.7941379310344827E-2</v>
      </c>
      <c r="N16" s="366" t="s">
        <v>567</v>
      </c>
      <c r="O16" s="389">
        <v>44844</v>
      </c>
      <c r="P16" s="366"/>
      <c r="Q16" s="208"/>
      <c r="R16" s="208" t="s">
        <v>556</v>
      </c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  <c r="AM16" s="208"/>
      <c r="AN16" s="208"/>
      <c r="AO16" s="208"/>
      <c r="AP16" s="208"/>
      <c r="AQ16" s="208"/>
      <c r="AR16" s="208"/>
      <c r="AS16" s="208"/>
      <c r="AT16" s="208"/>
      <c r="AU16" s="208"/>
      <c r="AV16" s="208"/>
      <c r="AW16" s="208"/>
      <c r="AX16" s="208"/>
      <c r="AY16" s="208"/>
      <c r="AZ16" s="208"/>
      <c r="BA16" s="208"/>
      <c r="BB16" s="208"/>
      <c r="BC16" s="208"/>
      <c r="BD16" s="208"/>
    </row>
    <row r="17" spans="1:56" s="247" customFormat="1" ht="13.9" customHeight="1">
      <c r="A17" s="349">
        <v>8</v>
      </c>
      <c r="B17" s="350">
        <v>44834</v>
      </c>
      <c r="C17" s="351"/>
      <c r="D17" s="352" t="s">
        <v>519</v>
      </c>
      <c r="E17" s="353" t="s">
        <v>557</v>
      </c>
      <c r="F17" s="354">
        <v>325</v>
      </c>
      <c r="G17" s="354">
        <v>298</v>
      </c>
      <c r="H17" s="354">
        <v>346</v>
      </c>
      <c r="I17" s="355" t="s">
        <v>865</v>
      </c>
      <c r="J17" s="284" t="s">
        <v>568</v>
      </c>
      <c r="K17" s="284">
        <f t="shared" ref="K17" si="9">H17-F17</f>
        <v>21</v>
      </c>
      <c r="L17" s="356">
        <f>(F17*-0.4)/100</f>
        <v>-1.3</v>
      </c>
      <c r="M17" s="357">
        <f t="shared" ref="M17" si="10">(K17+L17)/F17</f>
        <v>6.0615384615384613E-2</v>
      </c>
      <c r="N17" s="284" t="s">
        <v>555</v>
      </c>
      <c r="O17" s="358">
        <v>44840</v>
      </c>
      <c r="P17" s="284"/>
      <c r="Q17" s="208"/>
      <c r="R17" s="208" t="s">
        <v>556</v>
      </c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  <c r="AM17" s="208"/>
      <c r="AN17" s="208"/>
      <c r="AO17" s="208"/>
      <c r="AP17" s="208"/>
      <c r="AQ17" s="208"/>
      <c r="AR17" s="208"/>
      <c r="AS17" s="208"/>
      <c r="AT17" s="208"/>
      <c r="AU17" s="208"/>
      <c r="AV17" s="208"/>
      <c r="AW17" s="208"/>
      <c r="AX17" s="208"/>
      <c r="AY17" s="208"/>
      <c r="AZ17" s="208"/>
      <c r="BA17" s="208"/>
      <c r="BB17" s="208"/>
      <c r="BC17" s="208"/>
      <c r="BD17" s="208"/>
    </row>
    <row r="18" spans="1:56" s="247" customFormat="1" ht="13.9" customHeight="1">
      <c r="A18" s="287">
        <v>9</v>
      </c>
      <c r="B18" s="341">
        <v>44840</v>
      </c>
      <c r="C18" s="299"/>
      <c r="D18" s="300" t="s">
        <v>125</v>
      </c>
      <c r="E18" s="301" t="s">
        <v>557</v>
      </c>
      <c r="F18" s="311" t="s">
        <v>915</v>
      </c>
      <c r="G18" s="311">
        <v>1075</v>
      </c>
      <c r="H18" s="311"/>
      <c r="I18" s="302" t="s">
        <v>916</v>
      </c>
      <c r="J18" s="317" t="s">
        <v>558</v>
      </c>
      <c r="K18" s="317"/>
      <c r="L18" s="293"/>
      <c r="M18" s="294"/>
      <c r="N18" s="317"/>
      <c r="O18" s="295"/>
      <c r="P18" s="317"/>
      <c r="Q18" s="208"/>
      <c r="R18" s="208" t="s">
        <v>556</v>
      </c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  <c r="AM18" s="208"/>
      <c r="AN18" s="208"/>
      <c r="AO18" s="208"/>
      <c r="AP18" s="208"/>
      <c r="AQ18" s="208"/>
      <c r="AR18" s="208"/>
      <c r="AS18" s="208"/>
      <c r="AT18" s="208"/>
      <c r="AU18" s="208"/>
      <c r="AV18" s="208"/>
      <c r="AW18" s="208"/>
      <c r="AX18" s="208"/>
      <c r="AY18" s="208"/>
      <c r="AZ18" s="208"/>
      <c r="BA18" s="208"/>
      <c r="BB18" s="208"/>
      <c r="BC18" s="208"/>
      <c r="BD18" s="208"/>
    </row>
    <row r="19" spans="1:56" s="247" customFormat="1" ht="13.9" customHeight="1">
      <c r="A19" s="287">
        <v>10</v>
      </c>
      <c r="B19" s="341">
        <v>44840</v>
      </c>
      <c r="C19" s="299"/>
      <c r="D19" s="300" t="s">
        <v>69</v>
      </c>
      <c r="E19" s="301" t="s">
        <v>557</v>
      </c>
      <c r="F19" s="311" t="s">
        <v>917</v>
      </c>
      <c r="G19" s="311">
        <v>1690</v>
      </c>
      <c r="H19" s="311"/>
      <c r="I19" s="302" t="s">
        <v>918</v>
      </c>
      <c r="J19" s="317" t="s">
        <v>558</v>
      </c>
      <c r="K19" s="317"/>
      <c r="L19" s="293"/>
      <c r="M19" s="294"/>
      <c r="N19" s="317"/>
      <c r="O19" s="295"/>
      <c r="P19" s="317"/>
      <c r="Q19" s="208"/>
      <c r="R19" s="208" t="s">
        <v>556</v>
      </c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  <c r="AM19" s="208"/>
      <c r="AN19" s="208"/>
      <c r="AO19" s="208"/>
      <c r="AP19" s="208"/>
      <c r="AQ19" s="208"/>
      <c r="AR19" s="208"/>
      <c r="AS19" s="208"/>
      <c r="AT19" s="208"/>
      <c r="AU19" s="208"/>
      <c r="AV19" s="208"/>
      <c r="AW19" s="208"/>
      <c r="AX19" s="208"/>
      <c r="AY19" s="208"/>
      <c r="AZ19" s="208"/>
      <c r="BA19" s="208"/>
      <c r="BB19" s="208"/>
      <c r="BC19" s="208"/>
      <c r="BD19" s="208"/>
    </row>
    <row r="20" spans="1:56" s="247" customFormat="1" ht="13.9" customHeight="1">
      <c r="A20" s="287">
        <v>11</v>
      </c>
      <c r="B20" s="341">
        <v>44844</v>
      </c>
      <c r="C20" s="299"/>
      <c r="D20" s="300" t="s">
        <v>413</v>
      </c>
      <c r="E20" s="301" t="s">
        <v>557</v>
      </c>
      <c r="F20" s="311" t="s">
        <v>961</v>
      </c>
      <c r="G20" s="311">
        <v>615</v>
      </c>
      <c r="H20" s="311"/>
      <c r="I20" s="302" t="s">
        <v>962</v>
      </c>
      <c r="J20" s="317" t="s">
        <v>558</v>
      </c>
      <c r="K20" s="317"/>
      <c r="L20" s="293"/>
      <c r="M20" s="294"/>
      <c r="N20" s="317"/>
      <c r="O20" s="295"/>
      <c r="P20" s="317"/>
      <c r="Q20" s="208"/>
      <c r="R20" s="208" t="s">
        <v>556</v>
      </c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  <c r="AM20" s="208"/>
      <c r="AN20" s="208"/>
      <c r="AO20" s="208"/>
      <c r="AP20" s="208"/>
      <c r="AQ20" s="208"/>
      <c r="AR20" s="208"/>
      <c r="AS20" s="208"/>
      <c r="AT20" s="208"/>
      <c r="AU20" s="208"/>
      <c r="AV20" s="208"/>
      <c r="AW20" s="208"/>
      <c r="AX20" s="208"/>
      <c r="AY20" s="208"/>
      <c r="AZ20" s="208"/>
      <c r="BA20" s="208"/>
      <c r="BB20" s="208"/>
      <c r="BC20" s="208"/>
      <c r="BD20" s="208"/>
    </row>
    <row r="21" spans="1:56" s="247" customFormat="1" ht="13.9" customHeight="1">
      <c r="A21" s="287">
        <v>12</v>
      </c>
      <c r="B21" s="341">
        <v>44845</v>
      </c>
      <c r="C21" s="299"/>
      <c r="D21" s="300" t="s">
        <v>464</v>
      </c>
      <c r="E21" s="301" t="s">
        <v>557</v>
      </c>
      <c r="F21" s="311" t="s">
        <v>996</v>
      </c>
      <c r="G21" s="311">
        <v>127</v>
      </c>
      <c r="H21" s="311"/>
      <c r="I21" s="302" t="s">
        <v>878</v>
      </c>
      <c r="J21" s="317" t="s">
        <v>558</v>
      </c>
      <c r="K21" s="317"/>
      <c r="L21" s="293"/>
      <c r="M21" s="294"/>
      <c r="N21" s="317"/>
      <c r="O21" s="295"/>
      <c r="P21" s="317"/>
      <c r="Q21" s="208"/>
      <c r="R21" s="208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  <c r="AM21" s="208"/>
      <c r="AN21" s="208"/>
      <c r="AO21" s="208"/>
      <c r="AP21" s="208"/>
      <c r="AQ21" s="208"/>
      <c r="AR21" s="208"/>
      <c r="AS21" s="208"/>
      <c r="AT21" s="208"/>
      <c r="AU21" s="208"/>
      <c r="AV21" s="208"/>
      <c r="AW21" s="208"/>
      <c r="AX21" s="208"/>
      <c r="AY21" s="208"/>
      <c r="AZ21" s="208"/>
      <c r="BA21" s="208"/>
      <c r="BB21" s="208"/>
      <c r="BC21" s="208"/>
      <c r="BD21" s="208"/>
    </row>
    <row r="22" spans="1:56" s="247" customFormat="1" ht="13.9" customHeight="1">
      <c r="A22" s="287"/>
      <c r="B22" s="341"/>
      <c r="C22" s="299"/>
      <c r="D22" s="300"/>
      <c r="E22" s="301"/>
      <c r="F22" s="311"/>
      <c r="G22" s="311"/>
      <c r="H22" s="311"/>
      <c r="I22" s="302"/>
      <c r="J22" s="317"/>
      <c r="K22" s="317"/>
      <c r="L22" s="293"/>
      <c r="M22" s="294"/>
      <c r="N22" s="317"/>
      <c r="O22" s="295"/>
      <c r="P22" s="317"/>
      <c r="Q22" s="208"/>
      <c r="R22" s="208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  <c r="AM22" s="208"/>
      <c r="AN22" s="208"/>
      <c r="AO22" s="208"/>
      <c r="AP22" s="208"/>
      <c r="AQ22" s="208"/>
      <c r="AR22" s="208"/>
      <c r="AS22" s="208"/>
      <c r="AT22" s="208"/>
      <c r="AU22" s="208"/>
      <c r="AV22" s="208"/>
      <c r="AW22" s="208"/>
      <c r="AX22" s="208"/>
      <c r="AY22" s="208"/>
      <c r="AZ22" s="208"/>
      <c r="BA22" s="208"/>
      <c r="BB22" s="208"/>
      <c r="BC22" s="208"/>
      <c r="BD22" s="208"/>
    </row>
    <row r="23" spans="1:56" ht="13.9" customHeight="1">
      <c r="A23" s="291"/>
      <c r="B23" s="288"/>
      <c r="C23" s="299"/>
      <c r="D23" s="300"/>
      <c r="E23" s="301"/>
      <c r="F23" s="291"/>
      <c r="G23" s="291"/>
      <c r="H23" s="291"/>
      <c r="I23" s="302"/>
      <c r="J23" s="292"/>
      <c r="K23" s="292"/>
      <c r="L23" s="293"/>
      <c r="M23" s="294"/>
      <c r="N23" s="292"/>
      <c r="O23" s="295"/>
      <c r="P23" s="293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  <c r="AO23" s="208"/>
      <c r="AP23" s="208"/>
      <c r="AQ23" s="208"/>
      <c r="AR23" s="208"/>
      <c r="AS23" s="208"/>
      <c r="AT23" s="208"/>
      <c r="AU23" s="208"/>
      <c r="AV23" s="208"/>
      <c r="AW23" s="208"/>
      <c r="AX23" s="208"/>
      <c r="AY23" s="208"/>
      <c r="AZ23" s="208"/>
      <c r="BA23" s="208"/>
      <c r="BB23" s="208"/>
      <c r="BC23" s="208"/>
      <c r="BD23" s="208"/>
    </row>
    <row r="24" spans="1:56" ht="14.25" customHeight="1">
      <c r="A24" s="97"/>
      <c r="B24" s="98"/>
      <c r="C24" s="99"/>
      <c r="D24" s="100"/>
      <c r="E24" s="101"/>
      <c r="F24" s="101"/>
      <c r="H24" s="101"/>
      <c r="I24" s="102"/>
      <c r="J24" s="103"/>
      <c r="K24" s="103"/>
      <c r="L24" s="104"/>
      <c r="M24" s="105"/>
      <c r="N24" s="106"/>
      <c r="O24" s="107"/>
      <c r="P24" s="108"/>
      <c r="Q24" s="208"/>
      <c r="R24" s="208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  <c r="AM24" s="208"/>
      <c r="AN24" s="208"/>
      <c r="AO24" s="208"/>
      <c r="AP24" s="208"/>
      <c r="AQ24" s="208"/>
      <c r="AR24" s="208"/>
      <c r="AS24" s="208"/>
      <c r="AT24" s="208"/>
      <c r="AU24" s="208"/>
      <c r="AV24" s="208"/>
      <c r="AW24" s="208"/>
      <c r="AX24" s="208"/>
      <c r="AY24" s="208"/>
      <c r="AZ24" s="208"/>
      <c r="BA24" s="208"/>
      <c r="BB24" s="208"/>
      <c r="BC24" s="208"/>
      <c r="BD24" s="208"/>
    </row>
    <row r="25" spans="1:56" ht="14.25" customHeight="1">
      <c r="A25" s="97"/>
      <c r="B25" s="98"/>
      <c r="C25" s="99"/>
      <c r="D25" s="100"/>
      <c r="E25" s="101"/>
      <c r="F25" s="101"/>
      <c r="G25" s="97"/>
      <c r="H25" s="101"/>
      <c r="I25" s="102"/>
      <c r="J25" s="103"/>
      <c r="K25" s="103"/>
      <c r="L25" s="104"/>
      <c r="M25" s="105"/>
      <c r="N25" s="106"/>
      <c r="O25" s="107"/>
      <c r="P25" s="108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56" ht="12" customHeight="1">
      <c r="A26" s="109" t="s">
        <v>559</v>
      </c>
      <c r="B26" s="110"/>
      <c r="C26" s="111"/>
      <c r="D26" s="112"/>
      <c r="E26" s="113"/>
      <c r="F26" s="113"/>
      <c r="G26" s="113"/>
      <c r="H26" s="113"/>
      <c r="I26" s="113"/>
      <c r="J26" s="114"/>
      <c r="K26" s="113"/>
      <c r="L26" s="115"/>
      <c r="M26" s="54"/>
      <c r="N26" s="114"/>
      <c r="O26" s="11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56" ht="12" customHeight="1">
      <c r="A27" s="116" t="s">
        <v>560</v>
      </c>
      <c r="B27" s="109"/>
      <c r="C27" s="109"/>
      <c r="D27" s="109"/>
      <c r="E27" s="41"/>
      <c r="F27" s="117" t="s">
        <v>561</v>
      </c>
      <c r="G27" s="6"/>
      <c r="H27" s="6"/>
      <c r="I27" s="6"/>
      <c r="J27" s="118"/>
      <c r="K27" s="119"/>
      <c r="L27" s="119"/>
      <c r="M27" s="120"/>
      <c r="N27" s="1"/>
      <c r="O27" s="12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56" ht="12" customHeight="1">
      <c r="A28" s="109" t="s">
        <v>562</v>
      </c>
      <c r="B28" s="109"/>
      <c r="C28" s="109"/>
      <c r="D28" s="109" t="s">
        <v>814</v>
      </c>
      <c r="E28" s="6"/>
      <c r="F28" s="117" t="s">
        <v>563</v>
      </c>
      <c r="G28" s="6"/>
      <c r="H28" s="6"/>
      <c r="I28" s="6"/>
      <c r="J28" s="118"/>
      <c r="K28" s="119"/>
      <c r="L28" s="119"/>
      <c r="M28" s="120"/>
      <c r="N28" s="1"/>
      <c r="O28" s="12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56" ht="12" customHeight="1">
      <c r="A29" s="109"/>
      <c r="B29" s="109"/>
      <c r="C29" s="109"/>
      <c r="D29" s="109"/>
      <c r="E29" s="6"/>
      <c r="F29" s="6"/>
      <c r="G29" s="6"/>
      <c r="H29" s="6"/>
      <c r="I29" s="6"/>
      <c r="J29" s="122"/>
      <c r="K29" s="119"/>
      <c r="L29" s="119"/>
      <c r="M29" s="6"/>
      <c r="N29" s="123"/>
      <c r="O29" s="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56" ht="12.75" customHeight="1">
      <c r="A30" s="1"/>
      <c r="B30" s="124" t="s">
        <v>564</v>
      </c>
      <c r="C30" s="124"/>
      <c r="D30" s="124"/>
      <c r="E30" s="124"/>
      <c r="F30" s="125"/>
      <c r="G30" s="6"/>
      <c r="H30" s="6"/>
      <c r="I30" s="126"/>
      <c r="J30" s="127"/>
      <c r="K30" s="128"/>
      <c r="L30" s="127"/>
      <c r="M30" s="6"/>
      <c r="N30" s="1"/>
      <c r="O30" s="1"/>
      <c r="P30" s="1"/>
      <c r="R30" s="54"/>
      <c r="S30" s="1"/>
      <c r="T30" s="1"/>
      <c r="U30" s="1"/>
      <c r="V30" s="1"/>
      <c r="W30" s="1"/>
      <c r="X30" s="1"/>
      <c r="Y30" s="1"/>
      <c r="Z30" s="1"/>
    </row>
    <row r="31" spans="1:56" ht="38.25" customHeight="1">
      <c r="A31" s="348" t="s">
        <v>16</v>
      </c>
      <c r="B31" s="348" t="s">
        <v>532</v>
      </c>
      <c r="C31" s="348"/>
      <c r="D31" s="249" t="s">
        <v>543</v>
      </c>
      <c r="E31" s="348" t="s">
        <v>544</v>
      </c>
      <c r="F31" s="348" t="s">
        <v>545</v>
      </c>
      <c r="G31" s="348" t="s">
        <v>565</v>
      </c>
      <c r="H31" s="348" t="s">
        <v>547</v>
      </c>
      <c r="I31" s="348" t="s">
        <v>548</v>
      </c>
      <c r="J31" s="96" t="s">
        <v>549</v>
      </c>
      <c r="K31" s="94" t="s">
        <v>566</v>
      </c>
      <c r="L31" s="130" t="s">
        <v>551</v>
      </c>
      <c r="M31" s="96" t="s">
        <v>552</v>
      </c>
      <c r="N31" s="93" t="s">
        <v>553</v>
      </c>
      <c r="O31" s="249" t="s">
        <v>554</v>
      </c>
      <c r="P31" s="41"/>
      <c r="Q31" s="1"/>
      <c r="R31" s="246"/>
      <c r="S31" s="246"/>
      <c r="T31" s="246"/>
      <c r="U31" s="240"/>
      <c r="V31" s="240"/>
      <c r="W31" s="240"/>
      <c r="X31" s="240"/>
      <c r="Y31" s="240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56" s="304" customFormat="1" ht="13.5" customHeight="1">
      <c r="A32" s="349">
        <v>1</v>
      </c>
      <c r="B32" s="359">
        <v>44831</v>
      </c>
      <c r="C32" s="360"/>
      <c r="D32" s="361" t="s">
        <v>200</v>
      </c>
      <c r="E32" s="354" t="s">
        <v>557</v>
      </c>
      <c r="F32" s="354">
        <v>3005</v>
      </c>
      <c r="G32" s="354">
        <v>2890</v>
      </c>
      <c r="H32" s="354">
        <v>3095</v>
      </c>
      <c r="I32" s="354" t="s">
        <v>880</v>
      </c>
      <c r="J32" s="284" t="s">
        <v>904</v>
      </c>
      <c r="K32" s="284">
        <f t="shared" ref="K32" si="11">H32-F32</f>
        <v>90</v>
      </c>
      <c r="L32" s="356">
        <f>(F32*-0.7)/100</f>
        <v>-21.035</v>
      </c>
      <c r="M32" s="357">
        <f t="shared" ref="M32" si="12">(K32+L32)/F32</f>
        <v>2.2950083194675543E-2</v>
      </c>
      <c r="N32" s="284" t="s">
        <v>555</v>
      </c>
      <c r="O32" s="358">
        <v>44838</v>
      </c>
      <c r="P32" s="41"/>
      <c r="Q32" s="247"/>
      <c r="R32" s="248" t="s">
        <v>556</v>
      </c>
      <c r="S32" s="208"/>
      <c r="T32" s="208"/>
      <c r="U32" s="208"/>
      <c r="V32" s="208"/>
      <c r="W32" s="208"/>
      <c r="X32" s="208"/>
      <c r="Y32" s="208"/>
      <c r="Z32" s="208"/>
      <c r="AA32" s="208"/>
      <c r="AB32" s="208"/>
      <c r="AC32" s="208"/>
      <c r="AD32" s="208"/>
      <c r="AE32" s="208"/>
      <c r="AF32" s="208"/>
      <c r="AG32" s="208"/>
      <c r="AH32" s="208"/>
      <c r="AI32" s="296"/>
      <c r="AJ32" s="297"/>
      <c r="AK32" s="303"/>
      <c r="AL32" s="303"/>
    </row>
    <row r="33" spans="1:38" s="304" customFormat="1" ht="13.5" customHeight="1">
      <c r="A33" s="349">
        <v>2</v>
      </c>
      <c r="B33" s="359">
        <v>44833</v>
      </c>
      <c r="C33" s="360"/>
      <c r="D33" s="361" t="s">
        <v>146</v>
      </c>
      <c r="E33" s="354" t="s">
        <v>557</v>
      </c>
      <c r="F33" s="354">
        <v>4520</v>
      </c>
      <c r="G33" s="354">
        <v>4395</v>
      </c>
      <c r="H33" s="354">
        <v>4650</v>
      </c>
      <c r="I33" s="354" t="s">
        <v>884</v>
      </c>
      <c r="J33" s="284" t="s">
        <v>927</v>
      </c>
      <c r="K33" s="284">
        <f t="shared" ref="K33" si="13">H33-F33</f>
        <v>130</v>
      </c>
      <c r="L33" s="356">
        <f>(F33*-0.7)/100</f>
        <v>-31.64</v>
      </c>
      <c r="M33" s="357">
        <f t="shared" ref="M33" si="14">(K33+L33)/F33</f>
        <v>2.1761061946902655E-2</v>
      </c>
      <c r="N33" s="284" t="s">
        <v>555</v>
      </c>
      <c r="O33" s="358">
        <v>44840</v>
      </c>
      <c r="P33" s="41"/>
      <c r="Q33" s="247"/>
      <c r="R33" s="248" t="s">
        <v>556</v>
      </c>
      <c r="S33" s="208"/>
      <c r="T33" s="208"/>
      <c r="U33" s="208"/>
      <c r="V33" s="208"/>
      <c r="W33" s="208"/>
      <c r="X33" s="208"/>
      <c r="Y33" s="208"/>
      <c r="Z33" s="208"/>
      <c r="AA33" s="208"/>
      <c r="AB33" s="208"/>
      <c r="AC33" s="208"/>
      <c r="AD33" s="208"/>
      <c r="AE33" s="208"/>
      <c r="AF33" s="208"/>
      <c r="AG33" s="208"/>
      <c r="AH33" s="208"/>
      <c r="AI33" s="296"/>
      <c r="AJ33" s="297"/>
      <c r="AK33" s="303"/>
      <c r="AL33" s="303"/>
    </row>
    <row r="34" spans="1:38" s="304" customFormat="1" ht="13.5" customHeight="1">
      <c r="A34" s="349">
        <v>3</v>
      </c>
      <c r="B34" s="359">
        <v>44833</v>
      </c>
      <c r="C34" s="360"/>
      <c r="D34" s="361" t="s">
        <v>124</v>
      </c>
      <c r="E34" s="354" t="s">
        <v>557</v>
      </c>
      <c r="F34" s="354">
        <v>849</v>
      </c>
      <c r="G34" s="354">
        <v>825</v>
      </c>
      <c r="H34" s="354">
        <v>871.5</v>
      </c>
      <c r="I34" s="354" t="s">
        <v>872</v>
      </c>
      <c r="J34" s="284" t="s">
        <v>902</v>
      </c>
      <c r="K34" s="284">
        <f t="shared" ref="K34:K35" si="15">H34-F34</f>
        <v>22.5</v>
      </c>
      <c r="L34" s="356">
        <f>(F34*-0.7)/100</f>
        <v>-5.9429999999999996</v>
      </c>
      <c r="M34" s="357">
        <f t="shared" ref="M34:M35" si="16">(K34+L34)/F34</f>
        <v>1.9501766784452298E-2</v>
      </c>
      <c r="N34" s="284" t="s">
        <v>555</v>
      </c>
      <c r="O34" s="358">
        <v>44838</v>
      </c>
      <c r="P34" s="41"/>
      <c r="Q34" s="247"/>
      <c r="R34" s="248" t="s">
        <v>556</v>
      </c>
      <c r="S34" s="208"/>
      <c r="T34" s="208"/>
      <c r="U34" s="208"/>
      <c r="V34" s="208"/>
      <c r="W34" s="208"/>
      <c r="X34" s="208"/>
      <c r="Y34" s="208"/>
      <c r="Z34" s="208"/>
      <c r="AA34" s="208"/>
      <c r="AB34" s="208"/>
      <c r="AC34" s="208"/>
      <c r="AD34" s="208"/>
      <c r="AE34" s="208"/>
      <c r="AF34" s="208"/>
      <c r="AG34" s="208"/>
      <c r="AH34" s="208"/>
      <c r="AI34" s="296"/>
      <c r="AJ34" s="297"/>
      <c r="AK34" s="303"/>
      <c r="AL34" s="303"/>
    </row>
    <row r="35" spans="1:38" s="304" customFormat="1" ht="13.5" customHeight="1">
      <c r="A35" s="349">
        <v>4</v>
      </c>
      <c r="B35" s="359">
        <v>44834</v>
      </c>
      <c r="C35" s="360"/>
      <c r="D35" s="361" t="s">
        <v>85</v>
      </c>
      <c r="E35" s="354" t="s">
        <v>557</v>
      </c>
      <c r="F35" s="354">
        <v>214.5</v>
      </c>
      <c r="G35" s="354">
        <v>207</v>
      </c>
      <c r="H35" s="354">
        <v>220</v>
      </c>
      <c r="I35" s="354" t="s">
        <v>886</v>
      </c>
      <c r="J35" s="284" t="s">
        <v>903</v>
      </c>
      <c r="K35" s="284">
        <f t="shared" si="15"/>
        <v>5.5</v>
      </c>
      <c r="L35" s="356">
        <f>(F35*-0.7)/100</f>
        <v>-1.5014999999999998</v>
      </c>
      <c r="M35" s="357">
        <f t="shared" si="16"/>
        <v>1.8641025641025641E-2</v>
      </c>
      <c r="N35" s="284" t="s">
        <v>555</v>
      </c>
      <c r="O35" s="358">
        <v>44838</v>
      </c>
      <c r="P35" s="41"/>
      <c r="Q35" s="247"/>
      <c r="R35" s="248" t="s">
        <v>556</v>
      </c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  <c r="AE35" s="208"/>
      <c r="AF35" s="208"/>
      <c r="AG35" s="208"/>
      <c r="AH35" s="208"/>
      <c r="AI35" s="296"/>
      <c r="AJ35" s="297"/>
      <c r="AK35" s="303"/>
      <c r="AL35" s="303"/>
    </row>
    <row r="36" spans="1:38" s="304" customFormat="1" ht="13.5" customHeight="1">
      <c r="A36" s="380">
        <v>5</v>
      </c>
      <c r="B36" s="390">
        <v>44834</v>
      </c>
      <c r="C36" s="391"/>
      <c r="D36" s="392" t="s">
        <v>313</v>
      </c>
      <c r="E36" s="385" t="s">
        <v>557</v>
      </c>
      <c r="F36" s="385">
        <v>962</v>
      </c>
      <c r="G36" s="385">
        <v>927</v>
      </c>
      <c r="H36" s="385">
        <v>927</v>
      </c>
      <c r="I36" s="385" t="s">
        <v>887</v>
      </c>
      <c r="J36" s="366" t="s">
        <v>947</v>
      </c>
      <c r="K36" s="366">
        <f t="shared" ref="K36" si="17">H36-F36</f>
        <v>-35</v>
      </c>
      <c r="L36" s="387">
        <f>(F36*-0.7)/100</f>
        <v>-6.734</v>
      </c>
      <c r="M36" s="388">
        <f t="shared" ref="M36" si="18">(K36+L36)/F36</f>
        <v>-4.3382536382536384E-2</v>
      </c>
      <c r="N36" s="366" t="s">
        <v>567</v>
      </c>
      <c r="O36" s="389">
        <v>44844</v>
      </c>
      <c r="P36" s="41"/>
      <c r="Q36" s="247"/>
      <c r="R36" s="248" t="s">
        <v>825</v>
      </c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  <c r="AH36" s="208"/>
      <c r="AI36" s="296"/>
      <c r="AJ36" s="297"/>
      <c r="AK36" s="303"/>
      <c r="AL36" s="303"/>
    </row>
    <row r="37" spans="1:38" s="304" customFormat="1" ht="13.5" customHeight="1">
      <c r="A37" s="349">
        <v>6</v>
      </c>
      <c r="B37" s="359">
        <v>44841</v>
      </c>
      <c r="C37" s="360"/>
      <c r="D37" s="361" t="s">
        <v>798</v>
      </c>
      <c r="E37" s="354" t="s">
        <v>557</v>
      </c>
      <c r="F37" s="354">
        <v>548</v>
      </c>
      <c r="G37" s="354">
        <v>530</v>
      </c>
      <c r="H37" s="354">
        <v>559</v>
      </c>
      <c r="I37" s="354" t="s">
        <v>935</v>
      </c>
      <c r="J37" s="284" t="s">
        <v>937</v>
      </c>
      <c r="K37" s="284">
        <f t="shared" ref="K37" si="19">H37-F37</f>
        <v>11</v>
      </c>
      <c r="L37" s="356">
        <f>(F37*-0.07)/100</f>
        <v>-0.38360000000000005</v>
      </c>
      <c r="M37" s="357">
        <f t="shared" ref="M37" si="20">(K37+L37)/F37</f>
        <v>1.9372992700729928E-2</v>
      </c>
      <c r="N37" s="284" t="s">
        <v>555</v>
      </c>
      <c r="O37" s="358">
        <v>44841</v>
      </c>
      <c r="P37" s="41"/>
      <c r="Q37" s="247"/>
      <c r="R37" s="248" t="s">
        <v>556</v>
      </c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  <c r="AH37" s="208"/>
      <c r="AI37" s="296"/>
      <c r="AJ37" s="297"/>
      <c r="AK37" s="303"/>
      <c r="AL37" s="303"/>
    </row>
    <row r="38" spans="1:38" s="304" customFormat="1" ht="13.5" customHeight="1">
      <c r="A38" s="349">
        <v>7</v>
      </c>
      <c r="B38" s="359">
        <v>44841</v>
      </c>
      <c r="C38" s="360"/>
      <c r="D38" s="361" t="s">
        <v>798</v>
      </c>
      <c r="E38" s="354" t="s">
        <v>557</v>
      </c>
      <c r="F38" s="354">
        <v>546</v>
      </c>
      <c r="G38" s="354">
        <v>529</v>
      </c>
      <c r="H38" s="354">
        <v>555</v>
      </c>
      <c r="I38" s="354" t="s">
        <v>935</v>
      </c>
      <c r="J38" s="284" t="s">
        <v>762</v>
      </c>
      <c r="K38" s="284">
        <f t="shared" ref="K38:K39" si="21">H38-F38</f>
        <v>9</v>
      </c>
      <c r="L38" s="356">
        <f>(F38*-0.7)/100</f>
        <v>-3.8220000000000001</v>
      </c>
      <c r="M38" s="357">
        <f t="shared" ref="M38:M39" si="22">(K38+L38)/F38</f>
        <v>9.4835164835164829E-3</v>
      </c>
      <c r="N38" s="284" t="s">
        <v>555</v>
      </c>
      <c r="O38" s="358">
        <v>44844</v>
      </c>
      <c r="P38" s="41"/>
      <c r="Q38" s="247"/>
      <c r="R38" s="248" t="s">
        <v>556</v>
      </c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  <c r="AH38" s="208"/>
      <c r="AI38" s="296"/>
      <c r="AJ38" s="297"/>
      <c r="AK38" s="303"/>
      <c r="AL38" s="303"/>
    </row>
    <row r="39" spans="1:38" s="304" customFormat="1" ht="13.5" customHeight="1">
      <c r="A39" s="380">
        <v>8</v>
      </c>
      <c r="B39" s="390">
        <v>44841</v>
      </c>
      <c r="C39" s="391"/>
      <c r="D39" s="392" t="s">
        <v>302</v>
      </c>
      <c r="E39" s="385" t="s">
        <v>557</v>
      </c>
      <c r="F39" s="385">
        <v>2250</v>
      </c>
      <c r="G39" s="385">
        <v>2185</v>
      </c>
      <c r="H39" s="385">
        <v>2185</v>
      </c>
      <c r="I39" s="385" t="s">
        <v>936</v>
      </c>
      <c r="J39" s="366" t="s">
        <v>995</v>
      </c>
      <c r="K39" s="366">
        <f t="shared" si="21"/>
        <v>-65</v>
      </c>
      <c r="L39" s="387">
        <f>(F39*-0.7)/100</f>
        <v>-15.75</v>
      </c>
      <c r="M39" s="388">
        <f t="shared" si="22"/>
        <v>-3.5888888888888887E-2</v>
      </c>
      <c r="N39" s="366" t="s">
        <v>567</v>
      </c>
      <c r="O39" s="389">
        <v>44845</v>
      </c>
      <c r="P39" s="41"/>
      <c r="Q39" s="247"/>
      <c r="R39" s="248" t="s">
        <v>556</v>
      </c>
      <c r="S39" s="208"/>
      <c r="T39" s="208"/>
      <c r="U39" s="208"/>
      <c r="V39" s="208"/>
      <c r="W39" s="208"/>
      <c r="X39" s="208"/>
      <c r="Y39" s="208"/>
      <c r="Z39" s="208"/>
      <c r="AA39" s="208"/>
      <c r="AB39" s="208"/>
      <c r="AC39" s="208"/>
      <c r="AD39" s="208"/>
      <c r="AE39" s="208"/>
      <c r="AF39" s="208"/>
      <c r="AG39" s="208"/>
      <c r="AH39" s="208"/>
      <c r="AI39" s="296"/>
      <c r="AJ39" s="297"/>
      <c r="AK39" s="303"/>
      <c r="AL39" s="303"/>
    </row>
    <row r="40" spans="1:38" s="304" customFormat="1" ht="13.5" customHeight="1">
      <c r="A40" s="287"/>
      <c r="B40" s="312"/>
      <c r="C40" s="289"/>
      <c r="D40" s="290"/>
      <c r="E40" s="311"/>
      <c r="F40" s="311"/>
      <c r="G40" s="311"/>
      <c r="H40" s="311"/>
      <c r="I40" s="311"/>
      <c r="J40" s="243"/>
      <c r="K40" s="243"/>
      <c r="L40" s="244"/>
      <c r="M40" s="245"/>
      <c r="N40" s="243"/>
      <c r="O40" s="266"/>
      <c r="P40" s="41"/>
      <c r="Q40" s="247"/>
      <c r="R40" s="248"/>
      <c r="S40" s="208"/>
      <c r="T40" s="208"/>
      <c r="U40" s="208"/>
      <c r="V40" s="208"/>
      <c r="W40" s="208"/>
      <c r="X40" s="208"/>
      <c r="Y40" s="208"/>
      <c r="Z40" s="208"/>
      <c r="AA40" s="208"/>
      <c r="AB40" s="208"/>
      <c r="AC40" s="208"/>
      <c r="AD40" s="208"/>
      <c r="AE40" s="208"/>
      <c r="AF40" s="208"/>
      <c r="AG40" s="208"/>
      <c r="AH40" s="208"/>
      <c r="AI40" s="296"/>
      <c r="AJ40" s="297"/>
      <c r="AK40" s="303"/>
      <c r="AL40" s="303"/>
    </row>
    <row r="41" spans="1:38" s="304" customFormat="1" ht="13.5" customHeight="1">
      <c r="A41" s="287"/>
      <c r="B41" s="312"/>
      <c r="C41" s="289"/>
      <c r="D41" s="290"/>
      <c r="E41" s="311"/>
      <c r="F41" s="311"/>
      <c r="G41" s="311"/>
      <c r="H41" s="311"/>
      <c r="I41" s="311"/>
      <c r="J41" s="243"/>
      <c r="K41" s="243"/>
      <c r="L41" s="244"/>
      <c r="M41" s="245"/>
      <c r="N41" s="243"/>
      <c r="O41" s="266"/>
      <c r="P41" s="41"/>
      <c r="Q41" s="247"/>
      <c r="R41" s="248"/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  <c r="AH41" s="208"/>
      <c r="AI41" s="296"/>
      <c r="AJ41" s="297"/>
      <c r="AK41" s="303"/>
      <c r="AL41" s="303"/>
    </row>
    <row r="42" spans="1:38" s="298" customFormat="1" ht="15" customHeight="1">
      <c r="K42" s="243"/>
      <c r="L42" s="244"/>
      <c r="M42" s="245"/>
      <c r="N42" s="243"/>
      <c r="O42" s="266"/>
      <c r="P42" s="41"/>
      <c r="Q42" s="247"/>
      <c r="S42" s="208"/>
      <c r="T42" s="208"/>
      <c r="U42" s="208"/>
      <c r="V42" s="208"/>
      <c r="W42" s="208"/>
      <c r="X42" s="208"/>
      <c r="Y42" s="208"/>
      <c r="Z42" s="208"/>
      <c r="AA42" s="208"/>
      <c r="AB42" s="208"/>
      <c r="AC42" s="208"/>
      <c r="AD42" s="208"/>
      <c r="AE42" s="208"/>
      <c r="AF42" s="208"/>
      <c r="AG42" s="208"/>
      <c r="AH42" s="208"/>
      <c r="AI42" s="296"/>
      <c r="AJ42" s="297"/>
      <c r="AK42" s="297"/>
      <c r="AL42" s="297"/>
    </row>
    <row r="43" spans="1:38" ht="15" customHeight="1">
      <c r="A43" s="250"/>
      <c r="B43" s="251"/>
      <c r="C43" s="252"/>
      <c r="D43" s="253"/>
      <c r="E43" s="254"/>
      <c r="F43" s="254"/>
      <c r="G43" s="254"/>
      <c r="H43" s="254"/>
      <c r="I43" s="254"/>
      <c r="J43" s="255"/>
      <c r="K43" s="255"/>
      <c r="L43" s="256"/>
      <c r="M43" s="257"/>
      <c r="N43" s="255"/>
      <c r="O43" s="258"/>
      <c r="P43" s="231"/>
      <c r="Q43" s="247"/>
      <c r="R43" s="248"/>
      <c r="S43" s="208"/>
      <c r="T43" s="208"/>
      <c r="U43" s="208"/>
      <c r="V43" s="208"/>
      <c r="W43" s="208"/>
      <c r="X43" s="208"/>
      <c r="Y43" s="208"/>
      <c r="Z43" s="208"/>
      <c r="AA43" s="208"/>
      <c r="AB43" s="208"/>
      <c r="AC43" s="208"/>
      <c r="AD43" s="208"/>
      <c r="AE43" s="208"/>
      <c r="AF43" s="208"/>
      <c r="AG43" s="208"/>
      <c r="AH43" s="1"/>
      <c r="AI43" s="1"/>
      <c r="AJ43" s="1"/>
      <c r="AK43" s="1"/>
      <c r="AL43" s="1"/>
    </row>
    <row r="44" spans="1:38" ht="44.25" customHeight="1">
      <c r="A44" s="109" t="s">
        <v>559</v>
      </c>
      <c r="B44" s="131"/>
      <c r="C44" s="131"/>
      <c r="D44" s="1"/>
      <c r="E44" s="6"/>
      <c r="F44" s="6"/>
      <c r="G44" s="6"/>
      <c r="H44" s="6" t="s">
        <v>571</v>
      </c>
      <c r="I44" s="6"/>
      <c r="J44" s="6"/>
      <c r="K44" s="105"/>
      <c r="L44" s="133"/>
      <c r="M44" s="105"/>
      <c r="N44" s="106"/>
      <c r="O44" s="105"/>
      <c r="P44" s="1"/>
      <c r="Q44" s="1"/>
      <c r="R44" s="6"/>
      <c r="S44" s="1"/>
      <c r="T44" s="1"/>
      <c r="U44" s="1"/>
      <c r="V44" s="1"/>
      <c r="W44" s="1"/>
      <c r="X44" s="1"/>
      <c r="Y44" s="1"/>
      <c r="Z44" s="1"/>
      <c r="AA44" s="1"/>
      <c r="AB44" s="1"/>
      <c r="AC44" s="242"/>
      <c r="AD44" s="242"/>
      <c r="AE44" s="242"/>
      <c r="AF44" s="242"/>
      <c r="AG44" s="242"/>
      <c r="AH44" s="242"/>
    </row>
    <row r="45" spans="1:38" ht="12.75" customHeight="1">
      <c r="A45" s="116" t="s">
        <v>560</v>
      </c>
      <c r="B45" s="109"/>
      <c r="C45" s="109"/>
      <c r="D45" s="109"/>
      <c r="E45" s="41"/>
      <c r="F45" s="117" t="s">
        <v>561</v>
      </c>
      <c r="G45" s="54"/>
      <c r="H45" s="41"/>
      <c r="I45" s="54"/>
      <c r="J45" s="6"/>
      <c r="K45" s="134"/>
      <c r="L45" s="135"/>
      <c r="M45" s="6"/>
      <c r="N45" s="99"/>
      <c r="O45" s="136"/>
      <c r="P45" s="41"/>
      <c r="Q45" s="41"/>
      <c r="R45" s="6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</row>
    <row r="46" spans="1:38" ht="14.25" customHeight="1">
      <c r="A46" s="116"/>
      <c r="B46" s="109"/>
      <c r="C46" s="109"/>
      <c r="D46" s="109"/>
      <c r="E46" s="6"/>
      <c r="F46" s="117" t="s">
        <v>563</v>
      </c>
      <c r="G46" s="54"/>
      <c r="H46" s="41"/>
      <c r="I46" s="54"/>
      <c r="J46" s="6"/>
      <c r="K46" s="134"/>
      <c r="L46" s="135"/>
      <c r="M46" s="6"/>
      <c r="N46" s="99"/>
      <c r="O46" s="136"/>
      <c r="P46" s="41"/>
      <c r="Q46" s="41"/>
      <c r="R46" s="6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</row>
    <row r="47" spans="1:38" ht="14.25" customHeight="1">
      <c r="A47" s="109"/>
      <c r="B47" s="109"/>
      <c r="C47" s="109"/>
      <c r="D47" s="109"/>
      <c r="E47" s="6"/>
      <c r="F47" s="6"/>
      <c r="G47" s="6"/>
      <c r="H47" s="6"/>
      <c r="I47" s="6"/>
      <c r="J47" s="122"/>
      <c r="K47" s="119"/>
      <c r="L47" s="120"/>
      <c r="M47" s="6"/>
      <c r="N47" s="123"/>
      <c r="O47" s="1"/>
      <c r="P47" s="41"/>
      <c r="Q47" s="41"/>
      <c r="R47" s="6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</row>
    <row r="48" spans="1:38" ht="12.75" customHeight="1">
      <c r="A48" s="137" t="s">
        <v>572</v>
      </c>
      <c r="B48" s="137"/>
      <c r="C48" s="137"/>
      <c r="D48" s="137"/>
      <c r="E48" s="6"/>
      <c r="F48" s="6"/>
      <c r="G48" s="6"/>
      <c r="H48" s="6"/>
      <c r="I48" s="6"/>
      <c r="J48" s="6"/>
      <c r="K48" s="6"/>
      <c r="L48" s="6"/>
      <c r="M48" s="6"/>
      <c r="N48" s="6"/>
      <c r="O48" s="21"/>
      <c r="Q48" s="41"/>
      <c r="R48" s="6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</row>
    <row r="49" spans="1:38" ht="38.25" customHeight="1">
      <c r="A49" s="94" t="s">
        <v>16</v>
      </c>
      <c r="B49" s="94" t="s">
        <v>532</v>
      </c>
      <c r="C49" s="94"/>
      <c r="D49" s="95" t="s">
        <v>543</v>
      </c>
      <c r="E49" s="94" t="s">
        <v>544</v>
      </c>
      <c r="F49" s="94" t="s">
        <v>545</v>
      </c>
      <c r="G49" s="94" t="s">
        <v>565</v>
      </c>
      <c r="H49" s="94" t="s">
        <v>547</v>
      </c>
      <c r="I49" s="94" t="s">
        <v>548</v>
      </c>
      <c r="J49" s="93" t="s">
        <v>549</v>
      </c>
      <c r="K49" s="138" t="s">
        <v>573</v>
      </c>
      <c r="L49" s="96" t="s">
        <v>551</v>
      </c>
      <c r="M49" s="138" t="s">
        <v>574</v>
      </c>
      <c r="N49" s="94" t="s">
        <v>575</v>
      </c>
      <c r="O49" s="93" t="s">
        <v>553</v>
      </c>
      <c r="P49" s="95" t="s">
        <v>554</v>
      </c>
      <c r="Q49" s="41"/>
      <c r="R49" s="6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</row>
    <row r="50" spans="1:38" s="209" customFormat="1" ht="12.75" customHeight="1">
      <c r="A50" s="315">
        <v>1</v>
      </c>
      <c r="B50" s="332">
        <v>44834</v>
      </c>
      <c r="C50" s="340"/>
      <c r="D50" s="340" t="s">
        <v>881</v>
      </c>
      <c r="E50" s="315" t="s">
        <v>867</v>
      </c>
      <c r="F50" s="315">
        <v>911</v>
      </c>
      <c r="G50" s="315">
        <v>936</v>
      </c>
      <c r="H50" s="316">
        <v>895</v>
      </c>
      <c r="I50" s="316" t="s">
        <v>888</v>
      </c>
      <c r="J50" s="284" t="s">
        <v>885</v>
      </c>
      <c r="K50" s="283">
        <f>F50-H50</f>
        <v>16</v>
      </c>
      <c r="L50" s="285">
        <f t="shared" ref="L50:L52" si="23">(H50*N50)*0.07%</f>
        <v>313.25000000000006</v>
      </c>
      <c r="M50" s="286">
        <f t="shared" ref="M50:M52" si="24">(K50*N50)-L50</f>
        <v>7686.75</v>
      </c>
      <c r="N50" s="283">
        <v>500</v>
      </c>
      <c r="O50" s="284" t="s">
        <v>555</v>
      </c>
      <c r="P50" s="282">
        <v>44837</v>
      </c>
      <c r="Q50" s="211"/>
      <c r="R50" s="214" t="s">
        <v>825</v>
      </c>
      <c r="S50" s="208"/>
      <c r="T50" s="208"/>
      <c r="U50" s="208"/>
      <c r="V50" s="208"/>
      <c r="W50" s="208"/>
      <c r="X50" s="208"/>
      <c r="Y50" s="208"/>
      <c r="Z50" s="208"/>
      <c r="AA50" s="208"/>
      <c r="AB50" s="208"/>
      <c r="AC50" s="208"/>
      <c r="AD50" s="208"/>
      <c r="AE50" s="208"/>
      <c r="AF50" s="254"/>
      <c r="AG50" s="251"/>
      <c r="AH50" s="211"/>
      <c r="AI50" s="211"/>
      <c r="AJ50" s="254"/>
      <c r="AK50" s="254"/>
      <c r="AL50" s="254"/>
    </row>
    <row r="51" spans="1:38" s="209" customFormat="1" ht="12.75" customHeight="1">
      <c r="A51" s="315">
        <v>2</v>
      </c>
      <c r="B51" s="332">
        <v>44834</v>
      </c>
      <c r="C51" s="340"/>
      <c r="D51" s="340" t="s">
        <v>889</v>
      </c>
      <c r="E51" s="315" t="s">
        <v>867</v>
      </c>
      <c r="F51" s="315">
        <v>1258</v>
      </c>
      <c r="G51" s="315">
        <v>1276</v>
      </c>
      <c r="H51" s="316">
        <v>1245</v>
      </c>
      <c r="I51" s="316" t="s">
        <v>890</v>
      </c>
      <c r="J51" s="284" t="s">
        <v>897</v>
      </c>
      <c r="K51" s="283">
        <f>F51-H51</f>
        <v>13</v>
      </c>
      <c r="L51" s="285">
        <f t="shared" si="23"/>
        <v>653.62500000000011</v>
      </c>
      <c r="M51" s="286">
        <f t="shared" si="24"/>
        <v>9096.375</v>
      </c>
      <c r="N51" s="283">
        <v>750</v>
      </c>
      <c r="O51" s="284" t="s">
        <v>555</v>
      </c>
      <c r="P51" s="282">
        <v>44837</v>
      </c>
      <c r="Q51" s="211"/>
      <c r="R51" s="214" t="s">
        <v>556</v>
      </c>
      <c r="S51" s="208"/>
      <c r="T51" s="208"/>
      <c r="U51" s="208"/>
      <c r="V51" s="208"/>
      <c r="W51" s="208"/>
      <c r="X51" s="208"/>
      <c r="Y51" s="208"/>
      <c r="Z51" s="208"/>
      <c r="AA51" s="208"/>
      <c r="AB51" s="208"/>
      <c r="AC51" s="208"/>
      <c r="AD51" s="208"/>
      <c r="AE51" s="208"/>
      <c r="AF51" s="254"/>
      <c r="AG51" s="251"/>
      <c r="AH51" s="211"/>
      <c r="AI51" s="211"/>
      <c r="AJ51" s="254"/>
      <c r="AK51" s="254"/>
      <c r="AL51" s="254"/>
    </row>
    <row r="52" spans="1:38" s="209" customFormat="1" ht="12.75" customHeight="1">
      <c r="A52" s="315">
        <v>3</v>
      </c>
      <c r="B52" s="332">
        <v>44834</v>
      </c>
      <c r="C52" s="340"/>
      <c r="D52" s="340" t="s">
        <v>875</v>
      </c>
      <c r="E52" s="315" t="s">
        <v>557</v>
      </c>
      <c r="F52" s="315">
        <v>925</v>
      </c>
      <c r="G52" s="315">
        <v>905</v>
      </c>
      <c r="H52" s="316">
        <v>937.5</v>
      </c>
      <c r="I52" s="316" t="s">
        <v>891</v>
      </c>
      <c r="J52" s="284" t="s">
        <v>908</v>
      </c>
      <c r="K52" s="283">
        <f t="shared" ref="K52" si="25">H52-F52</f>
        <v>12.5</v>
      </c>
      <c r="L52" s="285">
        <f t="shared" si="23"/>
        <v>459.37500000000006</v>
      </c>
      <c r="M52" s="286">
        <f t="shared" si="24"/>
        <v>8290.625</v>
      </c>
      <c r="N52" s="283">
        <v>700</v>
      </c>
      <c r="O52" s="284" t="s">
        <v>555</v>
      </c>
      <c r="P52" s="282">
        <v>44838</v>
      </c>
      <c r="Q52" s="211"/>
      <c r="R52" s="214" t="s">
        <v>556</v>
      </c>
      <c r="S52" s="208"/>
      <c r="T52" s="208"/>
      <c r="U52" s="208"/>
      <c r="V52" s="208"/>
      <c r="W52" s="208"/>
      <c r="X52" s="208"/>
      <c r="Y52" s="208"/>
      <c r="Z52" s="208"/>
      <c r="AA52" s="208"/>
      <c r="AB52" s="208"/>
      <c r="AC52" s="208"/>
      <c r="AD52" s="208"/>
      <c r="AE52" s="208"/>
      <c r="AF52" s="254"/>
      <c r="AG52" s="251"/>
      <c r="AH52" s="211"/>
      <c r="AI52" s="211"/>
      <c r="AJ52" s="254"/>
      <c r="AK52" s="254"/>
      <c r="AL52" s="254"/>
    </row>
    <row r="53" spans="1:38" s="209" customFormat="1" ht="12.75" customHeight="1">
      <c r="A53" s="315">
        <v>4</v>
      </c>
      <c r="B53" s="332">
        <v>44834</v>
      </c>
      <c r="C53" s="340"/>
      <c r="D53" s="340" t="s">
        <v>879</v>
      </c>
      <c r="E53" s="315" t="s">
        <v>557</v>
      </c>
      <c r="F53" s="315">
        <v>2400</v>
      </c>
      <c r="G53" s="315">
        <v>2345</v>
      </c>
      <c r="H53" s="316">
        <v>2435</v>
      </c>
      <c r="I53" s="316" t="s">
        <v>892</v>
      </c>
      <c r="J53" s="284" t="s">
        <v>919</v>
      </c>
      <c r="K53" s="283">
        <f t="shared" ref="K53" si="26">H53-F53</f>
        <v>35</v>
      </c>
      <c r="L53" s="285">
        <f t="shared" ref="L53" si="27">(H53*N53)*0.07%</f>
        <v>426.12500000000006</v>
      </c>
      <c r="M53" s="286">
        <f t="shared" ref="M53" si="28">(K53*N53)-L53</f>
        <v>8323.875</v>
      </c>
      <c r="N53" s="283">
        <v>250</v>
      </c>
      <c r="O53" s="284" t="s">
        <v>555</v>
      </c>
      <c r="P53" s="282">
        <v>44840</v>
      </c>
      <c r="Q53" s="211"/>
      <c r="R53" s="214" t="s">
        <v>556</v>
      </c>
      <c r="S53" s="208"/>
      <c r="T53" s="208"/>
      <c r="U53" s="208"/>
      <c r="V53" s="208"/>
      <c r="W53" s="208"/>
      <c r="X53" s="208"/>
      <c r="Y53" s="208"/>
      <c r="Z53" s="208"/>
      <c r="AA53" s="208"/>
      <c r="AB53" s="208"/>
      <c r="AC53" s="208"/>
      <c r="AD53" s="208"/>
      <c r="AE53" s="208"/>
      <c r="AF53" s="254"/>
      <c r="AG53" s="251"/>
      <c r="AH53" s="211"/>
      <c r="AI53" s="211"/>
      <c r="AJ53" s="254"/>
      <c r="AK53" s="254"/>
      <c r="AL53" s="254"/>
    </row>
    <row r="54" spans="1:38" s="209" customFormat="1" ht="12.75" customHeight="1">
      <c r="A54" s="315">
        <v>5</v>
      </c>
      <c r="B54" s="332">
        <v>44837</v>
      </c>
      <c r="C54" s="340"/>
      <c r="D54" s="340" t="s">
        <v>893</v>
      </c>
      <c r="E54" s="315" t="s">
        <v>557</v>
      </c>
      <c r="F54" s="315">
        <v>1006.5</v>
      </c>
      <c r="G54" s="315">
        <v>987</v>
      </c>
      <c r="H54" s="316">
        <v>1019.5</v>
      </c>
      <c r="I54" s="316" t="s">
        <v>894</v>
      </c>
      <c r="J54" s="284" t="s">
        <v>907</v>
      </c>
      <c r="K54" s="283">
        <f t="shared" ref="K54" si="29">H54-F54</f>
        <v>13</v>
      </c>
      <c r="L54" s="285">
        <f t="shared" ref="L54" si="30">(H54*N54)*0.07%</f>
        <v>428.19000000000005</v>
      </c>
      <c r="M54" s="286">
        <f t="shared" ref="M54" si="31">(K54*N54)-L54</f>
        <v>7371.8099999999995</v>
      </c>
      <c r="N54" s="283">
        <v>600</v>
      </c>
      <c r="O54" s="284" t="s">
        <v>555</v>
      </c>
      <c r="P54" s="282">
        <v>44837</v>
      </c>
      <c r="Q54" s="211"/>
      <c r="R54" s="214" t="s">
        <v>556</v>
      </c>
      <c r="S54" s="208"/>
      <c r="T54" s="208"/>
      <c r="U54" s="208"/>
      <c r="V54" s="208"/>
      <c r="W54" s="208"/>
      <c r="X54" s="208"/>
      <c r="Y54" s="208"/>
      <c r="Z54" s="208"/>
      <c r="AA54" s="208"/>
      <c r="AB54" s="208"/>
      <c r="AC54" s="208"/>
      <c r="AD54" s="208"/>
      <c r="AE54" s="208"/>
      <c r="AF54" s="254"/>
      <c r="AG54" s="251"/>
      <c r="AH54" s="211"/>
      <c r="AI54" s="211"/>
      <c r="AJ54" s="254"/>
      <c r="AK54" s="254"/>
      <c r="AL54" s="254"/>
    </row>
    <row r="55" spans="1:38" s="209" customFormat="1" ht="12.75" customHeight="1">
      <c r="A55" s="315">
        <v>6</v>
      </c>
      <c r="B55" s="332">
        <v>44837</v>
      </c>
      <c r="C55" s="340"/>
      <c r="D55" s="340" t="s">
        <v>895</v>
      </c>
      <c r="E55" s="315" t="s">
        <v>557</v>
      </c>
      <c r="F55" s="315">
        <v>948</v>
      </c>
      <c r="G55" s="315">
        <v>928</v>
      </c>
      <c r="H55" s="316">
        <v>957.5</v>
      </c>
      <c r="I55" s="316" t="s">
        <v>896</v>
      </c>
      <c r="J55" s="284" t="s">
        <v>920</v>
      </c>
      <c r="K55" s="283">
        <f t="shared" ref="K55" si="32">H55-F55</f>
        <v>9.5</v>
      </c>
      <c r="L55" s="285">
        <f t="shared" ref="L55" si="33">(H55*N55)*0.07%</f>
        <v>469.17500000000007</v>
      </c>
      <c r="M55" s="286">
        <f t="shared" ref="M55" si="34">(K55*N55)-L55</f>
        <v>6180.8249999999998</v>
      </c>
      <c r="N55" s="283">
        <v>700</v>
      </c>
      <c r="O55" s="284" t="s">
        <v>555</v>
      </c>
      <c r="P55" s="282">
        <v>44840</v>
      </c>
      <c r="Q55" s="211"/>
      <c r="R55" s="214" t="s">
        <v>556</v>
      </c>
      <c r="S55" s="208"/>
      <c r="T55" s="208"/>
      <c r="U55" s="208"/>
      <c r="V55" s="208"/>
      <c r="W55" s="208"/>
      <c r="X55" s="208"/>
      <c r="Y55" s="208"/>
      <c r="Z55" s="208"/>
      <c r="AA55" s="208"/>
      <c r="AB55" s="208"/>
      <c r="AC55" s="208"/>
      <c r="AD55" s="208"/>
      <c r="AE55" s="208"/>
      <c r="AF55" s="254"/>
      <c r="AG55" s="251"/>
      <c r="AH55" s="211"/>
      <c r="AI55" s="211"/>
      <c r="AJ55" s="254"/>
      <c r="AK55" s="254"/>
      <c r="AL55" s="254"/>
    </row>
    <row r="56" spans="1:38" s="209" customFormat="1" ht="12.75" customHeight="1">
      <c r="A56" s="362">
        <v>7</v>
      </c>
      <c r="B56" s="363">
        <v>44838</v>
      </c>
      <c r="C56" s="364"/>
      <c r="D56" s="364" t="s">
        <v>905</v>
      </c>
      <c r="E56" s="362" t="s">
        <v>557</v>
      </c>
      <c r="F56" s="362">
        <v>229.5</v>
      </c>
      <c r="G56" s="362">
        <v>224.5</v>
      </c>
      <c r="H56" s="365">
        <v>224.5</v>
      </c>
      <c r="I56" s="365" t="s">
        <v>906</v>
      </c>
      <c r="J56" s="366" t="s">
        <v>921</v>
      </c>
      <c r="K56" s="367">
        <f t="shared" ref="K56" si="35">H56-F56</f>
        <v>-5</v>
      </c>
      <c r="L56" s="368">
        <f t="shared" ref="L56:L58" si="36">(H56*N56)*0.07%</f>
        <v>392.87500000000006</v>
      </c>
      <c r="M56" s="369">
        <f t="shared" ref="M56:M58" si="37">(K56*N56)-L56</f>
        <v>-12892.875</v>
      </c>
      <c r="N56" s="367">
        <v>2500</v>
      </c>
      <c r="O56" s="366" t="s">
        <v>567</v>
      </c>
      <c r="P56" s="370">
        <v>44838</v>
      </c>
      <c r="Q56" s="211"/>
      <c r="R56" s="214" t="s">
        <v>825</v>
      </c>
      <c r="S56" s="208"/>
      <c r="T56" s="208"/>
      <c r="U56" s="208"/>
      <c r="V56" s="208"/>
      <c r="W56" s="208"/>
      <c r="X56" s="208"/>
      <c r="Y56" s="208"/>
      <c r="Z56" s="208"/>
      <c r="AA56" s="208"/>
      <c r="AB56" s="208"/>
      <c r="AC56" s="208"/>
      <c r="AD56" s="208"/>
      <c r="AE56" s="208"/>
      <c r="AF56" s="254"/>
      <c r="AG56" s="251"/>
      <c r="AH56" s="211"/>
      <c r="AI56" s="211"/>
      <c r="AJ56" s="254"/>
      <c r="AK56" s="254"/>
      <c r="AL56" s="254"/>
    </row>
    <row r="57" spans="1:38" s="209" customFormat="1" ht="12.75" customHeight="1">
      <c r="A57" s="371">
        <v>8</v>
      </c>
      <c r="B57" s="372">
        <v>44838</v>
      </c>
      <c r="C57" s="373"/>
      <c r="D57" s="373" t="s">
        <v>881</v>
      </c>
      <c r="E57" s="371" t="s">
        <v>867</v>
      </c>
      <c r="F57" s="371">
        <v>926</v>
      </c>
      <c r="G57" s="371">
        <v>954</v>
      </c>
      <c r="H57" s="374">
        <v>926</v>
      </c>
      <c r="I57" s="374" t="s">
        <v>909</v>
      </c>
      <c r="J57" s="374" t="s">
        <v>922</v>
      </c>
      <c r="K57" s="375">
        <f>F57-H57</f>
        <v>0</v>
      </c>
      <c r="L57" s="376">
        <f t="shared" si="36"/>
        <v>324.10000000000002</v>
      </c>
      <c r="M57" s="377">
        <f t="shared" si="37"/>
        <v>-324.10000000000002</v>
      </c>
      <c r="N57" s="375">
        <v>500</v>
      </c>
      <c r="O57" s="378" t="s">
        <v>676</v>
      </c>
      <c r="P57" s="379">
        <v>44840</v>
      </c>
      <c r="Q57" s="211"/>
      <c r="R57" s="214" t="s">
        <v>825</v>
      </c>
      <c r="S57" s="208"/>
      <c r="T57" s="208"/>
      <c r="U57" s="208"/>
      <c r="V57" s="208"/>
      <c r="W57" s="208"/>
      <c r="X57" s="208"/>
      <c r="Y57" s="208"/>
      <c r="Z57" s="208"/>
      <c r="AA57" s="208"/>
      <c r="AB57" s="208"/>
      <c r="AC57" s="208"/>
      <c r="AD57" s="208"/>
      <c r="AE57" s="208"/>
      <c r="AF57" s="254"/>
      <c r="AG57" s="251"/>
      <c r="AH57" s="211"/>
      <c r="AI57" s="211"/>
      <c r="AJ57" s="254"/>
      <c r="AK57" s="254"/>
      <c r="AL57" s="254"/>
    </row>
    <row r="58" spans="1:38" s="209" customFormat="1" ht="12.75" customHeight="1">
      <c r="A58" s="371">
        <v>9</v>
      </c>
      <c r="B58" s="372">
        <v>44838</v>
      </c>
      <c r="C58" s="373"/>
      <c r="D58" s="373" t="s">
        <v>889</v>
      </c>
      <c r="E58" s="371" t="s">
        <v>867</v>
      </c>
      <c r="F58" s="371">
        <v>1266.5</v>
      </c>
      <c r="G58" s="371">
        <v>1286</v>
      </c>
      <c r="H58" s="374">
        <v>1266.5</v>
      </c>
      <c r="I58" s="374" t="s">
        <v>910</v>
      </c>
      <c r="J58" s="374" t="s">
        <v>922</v>
      </c>
      <c r="K58" s="375">
        <f>F58-H58</f>
        <v>0</v>
      </c>
      <c r="L58" s="376">
        <f t="shared" si="36"/>
        <v>664.91250000000014</v>
      </c>
      <c r="M58" s="377">
        <f t="shared" si="37"/>
        <v>-664.91250000000014</v>
      </c>
      <c r="N58" s="375">
        <v>750</v>
      </c>
      <c r="O58" s="378" t="s">
        <v>676</v>
      </c>
      <c r="P58" s="379">
        <v>44840</v>
      </c>
      <c r="Q58" s="211"/>
      <c r="R58" s="214" t="s">
        <v>556</v>
      </c>
      <c r="S58" s="208"/>
      <c r="T58" s="208"/>
      <c r="U58" s="208"/>
      <c r="V58" s="208"/>
      <c r="W58" s="208"/>
      <c r="X58" s="208"/>
      <c r="Y58" s="208"/>
      <c r="Z58" s="208"/>
      <c r="AA58" s="208"/>
      <c r="AB58" s="208"/>
      <c r="AC58" s="208"/>
      <c r="AD58" s="208"/>
      <c r="AE58" s="208"/>
      <c r="AF58" s="254"/>
      <c r="AG58" s="251"/>
      <c r="AH58" s="211"/>
      <c r="AI58" s="211"/>
      <c r="AJ58" s="254"/>
      <c r="AK58" s="254"/>
      <c r="AL58" s="254"/>
    </row>
    <row r="59" spans="1:38" s="209" customFormat="1" ht="12.75" customHeight="1">
      <c r="A59" s="362">
        <v>10</v>
      </c>
      <c r="B59" s="363">
        <v>44838</v>
      </c>
      <c r="C59" s="364"/>
      <c r="D59" s="364" t="s">
        <v>911</v>
      </c>
      <c r="E59" s="362" t="s">
        <v>557</v>
      </c>
      <c r="F59" s="362">
        <v>4420</v>
      </c>
      <c r="G59" s="362">
        <v>4310</v>
      </c>
      <c r="H59" s="365">
        <v>4310</v>
      </c>
      <c r="I59" s="365" t="s">
        <v>912</v>
      </c>
      <c r="J59" s="366" t="s">
        <v>967</v>
      </c>
      <c r="K59" s="367">
        <f t="shared" ref="K59:K60" si="38">H59-F59</f>
        <v>-110</v>
      </c>
      <c r="L59" s="368">
        <f t="shared" ref="L59:L60" si="39">(H59*N59)*0.07%</f>
        <v>377.12500000000006</v>
      </c>
      <c r="M59" s="369">
        <f t="shared" ref="M59:M60" si="40">(K59*N59)-L59</f>
        <v>-14127.125</v>
      </c>
      <c r="N59" s="367">
        <v>125</v>
      </c>
      <c r="O59" s="366" t="s">
        <v>567</v>
      </c>
      <c r="P59" s="370">
        <v>44844</v>
      </c>
      <c r="Q59" s="211"/>
      <c r="R59" s="214" t="s">
        <v>825</v>
      </c>
      <c r="S59" s="208"/>
      <c r="T59" s="208"/>
      <c r="U59" s="208"/>
      <c r="V59" s="208"/>
      <c r="W59" s="208"/>
      <c r="X59" s="208"/>
      <c r="Y59" s="208"/>
      <c r="Z59" s="208"/>
      <c r="AA59" s="208"/>
      <c r="AB59" s="208"/>
      <c r="AC59" s="208"/>
      <c r="AD59" s="208"/>
      <c r="AE59" s="208"/>
      <c r="AF59" s="254"/>
      <c r="AG59" s="251"/>
      <c r="AH59" s="211"/>
      <c r="AI59" s="211"/>
      <c r="AJ59" s="254"/>
      <c r="AK59" s="254"/>
      <c r="AL59" s="254"/>
    </row>
    <row r="60" spans="1:38" s="209" customFormat="1" ht="12.75" customHeight="1">
      <c r="A60" s="362">
        <v>11</v>
      </c>
      <c r="B60" s="363">
        <v>44840</v>
      </c>
      <c r="C60" s="364"/>
      <c r="D60" s="364" t="s">
        <v>923</v>
      </c>
      <c r="E60" s="362" t="s">
        <v>557</v>
      </c>
      <c r="F60" s="362">
        <v>2290</v>
      </c>
      <c r="G60" s="362">
        <v>2340</v>
      </c>
      <c r="H60" s="365">
        <v>2340</v>
      </c>
      <c r="I60" s="365" t="s">
        <v>924</v>
      </c>
      <c r="J60" s="366" t="s">
        <v>997</v>
      </c>
      <c r="K60" s="367">
        <f t="shared" si="38"/>
        <v>50</v>
      </c>
      <c r="L60" s="368">
        <f t="shared" si="39"/>
        <v>409.50000000000006</v>
      </c>
      <c r="M60" s="369">
        <f t="shared" si="40"/>
        <v>12090.5</v>
      </c>
      <c r="N60" s="367">
        <v>250</v>
      </c>
      <c r="O60" s="366" t="s">
        <v>567</v>
      </c>
      <c r="P60" s="370">
        <v>44845</v>
      </c>
      <c r="Q60" s="211"/>
      <c r="R60" s="214" t="s">
        <v>825</v>
      </c>
      <c r="S60" s="208"/>
      <c r="T60" s="208"/>
      <c r="U60" s="208"/>
      <c r="V60" s="208"/>
      <c r="W60" s="208"/>
      <c r="X60" s="208"/>
      <c r="Y60" s="208"/>
      <c r="Z60" s="208"/>
      <c r="AA60" s="208"/>
      <c r="AB60" s="208"/>
      <c r="AC60" s="208"/>
      <c r="AD60" s="208"/>
      <c r="AE60" s="208"/>
      <c r="AF60" s="254"/>
      <c r="AG60" s="251"/>
      <c r="AH60" s="211"/>
      <c r="AI60" s="211"/>
      <c r="AJ60" s="254"/>
      <c r="AK60" s="254"/>
      <c r="AL60" s="254"/>
    </row>
    <row r="61" spans="1:38" s="209" customFormat="1" ht="12.75" customHeight="1">
      <c r="A61" s="362">
        <v>12</v>
      </c>
      <c r="B61" s="363">
        <v>44840</v>
      </c>
      <c r="C61" s="364"/>
      <c r="D61" s="364" t="s">
        <v>925</v>
      </c>
      <c r="E61" s="362" t="s">
        <v>557</v>
      </c>
      <c r="F61" s="362">
        <v>534</v>
      </c>
      <c r="G61" s="362">
        <v>523</v>
      </c>
      <c r="H61" s="365">
        <v>523</v>
      </c>
      <c r="I61" s="365" t="s">
        <v>926</v>
      </c>
      <c r="J61" s="366" t="s">
        <v>966</v>
      </c>
      <c r="K61" s="367">
        <f t="shared" ref="K61" si="41">H61-F61</f>
        <v>-11</v>
      </c>
      <c r="L61" s="368">
        <f t="shared" ref="L61" si="42">(H61*N61)*0.07%</f>
        <v>402.71000000000004</v>
      </c>
      <c r="M61" s="369">
        <f t="shared" ref="M61" si="43">(K61*N61)-L61</f>
        <v>-12502.71</v>
      </c>
      <c r="N61" s="367">
        <v>1100</v>
      </c>
      <c r="O61" s="366" t="s">
        <v>567</v>
      </c>
      <c r="P61" s="370">
        <v>44844</v>
      </c>
      <c r="Q61" s="211"/>
      <c r="R61" s="214" t="s">
        <v>556</v>
      </c>
      <c r="S61" s="208"/>
      <c r="T61" s="208"/>
      <c r="U61" s="208"/>
      <c r="V61" s="208"/>
      <c r="W61" s="208"/>
      <c r="X61" s="208"/>
      <c r="Y61" s="208"/>
      <c r="Z61" s="208"/>
      <c r="AA61" s="208"/>
      <c r="AB61" s="208"/>
      <c r="AC61" s="208"/>
      <c r="AD61" s="208"/>
      <c r="AE61" s="208"/>
      <c r="AF61" s="254"/>
      <c r="AG61" s="251"/>
      <c r="AH61" s="211"/>
      <c r="AI61" s="211"/>
      <c r="AJ61" s="254"/>
      <c r="AK61" s="254"/>
      <c r="AL61" s="254"/>
    </row>
    <row r="62" spans="1:38" s="209" customFormat="1" ht="12.75" customHeight="1">
      <c r="A62" s="315">
        <v>13</v>
      </c>
      <c r="B62" s="332">
        <v>44841</v>
      </c>
      <c r="C62" s="340"/>
      <c r="D62" s="340" t="s">
        <v>938</v>
      </c>
      <c r="E62" s="315" t="s">
        <v>557</v>
      </c>
      <c r="F62" s="315">
        <v>17250</v>
      </c>
      <c r="G62" s="315">
        <v>17140</v>
      </c>
      <c r="H62" s="316">
        <v>17350</v>
      </c>
      <c r="I62" s="316" t="s">
        <v>939</v>
      </c>
      <c r="J62" s="284" t="s">
        <v>816</v>
      </c>
      <c r="K62" s="283">
        <f t="shared" ref="K62:K63" si="44">H62-F62</f>
        <v>100</v>
      </c>
      <c r="L62" s="285">
        <f t="shared" ref="L62:L63" si="45">(H62*N62)*0.07%</f>
        <v>607.25000000000011</v>
      </c>
      <c r="M62" s="286">
        <f t="shared" ref="M62:M63" si="46">(K62*N62)-L62</f>
        <v>4392.75</v>
      </c>
      <c r="N62" s="283">
        <v>50</v>
      </c>
      <c r="O62" s="284" t="s">
        <v>555</v>
      </c>
      <c r="P62" s="282">
        <v>44841</v>
      </c>
      <c r="Q62" s="211"/>
      <c r="R62" s="214" t="s">
        <v>556</v>
      </c>
      <c r="S62" s="208"/>
      <c r="T62" s="208"/>
      <c r="U62" s="208"/>
      <c r="V62" s="208"/>
      <c r="W62" s="208"/>
      <c r="X62" s="208"/>
      <c r="Y62" s="208"/>
      <c r="Z62" s="208"/>
      <c r="AA62" s="208"/>
      <c r="AB62" s="208"/>
      <c r="AC62" s="208"/>
      <c r="AD62" s="208"/>
      <c r="AE62" s="208"/>
      <c r="AF62" s="254"/>
      <c r="AG62" s="251"/>
      <c r="AH62" s="211"/>
      <c r="AI62" s="211"/>
      <c r="AJ62" s="254"/>
      <c r="AK62" s="254"/>
      <c r="AL62" s="254"/>
    </row>
    <row r="63" spans="1:38" s="209" customFormat="1" ht="12.75" customHeight="1">
      <c r="A63" s="362">
        <v>14</v>
      </c>
      <c r="B63" s="363">
        <v>44841</v>
      </c>
      <c r="C63" s="364"/>
      <c r="D63" s="364" t="s">
        <v>940</v>
      </c>
      <c r="E63" s="362" t="s">
        <v>557</v>
      </c>
      <c r="F63" s="362">
        <v>695</v>
      </c>
      <c r="G63" s="362">
        <v>684</v>
      </c>
      <c r="H63" s="365">
        <v>684</v>
      </c>
      <c r="I63" s="365" t="s">
        <v>941</v>
      </c>
      <c r="J63" s="366" t="s">
        <v>966</v>
      </c>
      <c r="K63" s="367">
        <f t="shared" si="44"/>
        <v>-11</v>
      </c>
      <c r="L63" s="368">
        <f t="shared" si="45"/>
        <v>574.56000000000006</v>
      </c>
      <c r="M63" s="369">
        <f t="shared" si="46"/>
        <v>-13774.56</v>
      </c>
      <c r="N63" s="367">
        <v>1200</v>
      </c>
      <c r="O63" s="366" t="s">
        <v>567</v>
      </c>
      <c r="P63" s="370">
        <v>44844</v>
      </c>
      <c r="Q63" s="211"/>
      <c r="R63" s="214" t="s">
        <v>556</v>
      </c>
      <c r="S63" s="208"/>
      <c r="T63" s="208"/>
      <c r="U63" s="208"/>
      <c r="V63" s="208"/>
      <c r="W63" s="208"/>
      <c r="X63" s="208"/>
      <c r="Y63" s="208"/>
      <c r="Z63" s="208"/>
      <c r="AA63" s="208"/>
      <c r="AB63" s="208"/>
      <c r="AC63" s="208"/>
      <c r="AD63" s="208"/>
      <c r="AE63" s="208"/>
      <c r="AF63" s="254"/>
      <c r="AG63" s="251"/>
      <c r="AH63" s="211"/>
      <c r="AI63" s="211"/>
      <c r="AJ63" s="254"/>
      <c r="AK63" s="254"/>
      <c r="AL63" s="254"/>
    </row>
    <row r="64" spans="1:38" s="209" customFormat="1" ht="12.75" customHeight="1">
      <c r="A64" s="362">
        <v>15</v>
      </c>
      <c r="B64" s="363">
        <v>44841</v>
      </c>
      <c r="C64" s="364"/>
      <c r="D64" s="364" t="s">
        <v>948</v>
      </c>
      <c r="E64" s="362" t="s">
        <v>557</v>
      </c>
      <c r="F64" s="362">
        <v>724</v>
      </c>
      <c r="G64" s="362">
        <v>710</v>
      </c>
      <c r="H64" s="365">
        <v>710</v>
      </c>
      <c r="I64" s="365" t="s">
        <v>949</v>
      </c>
      <c r="J64" s="366" t="s">
        <v>968</v>
      </c>
      <c r="K64" s="367">
        <f t="shared" ref="K64:K65" si="47">H64-F64</f>
        <v>-14</v>
      </c>
      <c r="L64" s="368">
        <f t="shared" ref="L64:L65" si="48">(H64*N64)*0.07%</f>
        <v>422.45000000000005</v>
      </c>
      <c r="M64" s="369">
        <f t="shared" ref="M64:M65" si="49">(K64*N64)-L64</f>
        <v>-12322.45</v>
      </c>
      <c r="N64" s="367">
        <v>850</v>
      </c>
      <c r="O64" s="366" t="s">
        <v>567</v>
      </c>
      <c r="P64" s="370">
        <v>44844</v>
      </c>
      <c r="Q64" s="211"/>
      <c r="R64" s="214" t="s">
        <v>825</v>
      </c>
      <c r="S64" s="208"/>
      <c r="T64" s="208"/>
      <c r="U64" s="208"/>
      <c r="V64" s="208"/>
      <c r="W64" s="208"/>
      <c r="X64" s="208"/>
      <c r="Y64" s="208"/>
      <c r="Z64" s="208"/>
      <c r="AA64" s="208"/>
      <c r="AB64" s="208"/>
      <c r="AC64" s="208"/>
      <c r="AD64" s="208"/>
      <c r="AE64" s="208"/>
      <c r="AF64" s="254"/>
      <c r="AG64" s="251"/>
      <c r="AH64" s="211"/>
      <c r="AI64" s="211"/>
      <c r="AJ64" s="254"/>
      <c r="AK64" s="254"/>
      <c r="AL64" s="254"/>
    </row>
    <row r="65" spans="1:38" s="209" customFormat="1" ht="12.75" customHeight="1">
      <c r="A65" s="362">
        <v>16</v>
      </c>
      <c r="B65" s="363">
        <v>44844</v>
      </c>
      <c r="C65" s="364"/>
      <c r="D65" s="364" t="s">
        <v>952</v>
      </c>
      <c r="E65" s="362" t="s">
        <v>557</v>
      </c>
      <c r="F65" s="362">
        <v>2792.5</v>
      </c>
      <c r="G65" s="362">
        <v>2745</v>
      </c>
      <c r="H65" s="365">
        <v>2750</v>
      </c>
      <c r="I65" s="365" t="s">
        <v>951</v>
      </c>
      <c r="J65" s="366" t="s">
        <v>998</v>
      </c>
      <c r="K65" s="367">
        <f t="shared" si="47"/>
        <v>-42.5</v>
      </c>
      <c r="L65" s="368">
        <f t="shared" si="48"/>
        <v>529.37500000000011</v>
      </c>
      <c r="M65" s="369">
        <f t="shared" si="49"/>
        <v>-12216.875</v>
      </c>
      <c r="N65" s="367">
        <v>275</v>
      </c>
      <c r="O65" s="366" t="s">
        <v>567</v>
      </c>
      <c r="P65" s="370">
        <v>44845</v>
      </c>
      <c r="Q65" s="211"/>
      <c r="R65" s="214" t="s">
        <v>825</v>
      </c>
      <c r="S65" s="208"/>
      <c r="T65" s="208"/>
      <c r="U65" s="208"/>
      <c r="V65" s="208"/>
      <c r="W65" s="208"/>
      <c r="X65" s="208"/>
      <c r="Y65" s="208"/>
      <c r="Z65" s="208"/>
      <c r="AA65" s="208"/>
      <c r="AB65" s="208"/>
      <c r="AC65" s="208"/>
      <c r="AD65" s="208"/>
      <c r="AE65" s="208"/>
      <c r="AF65" s="254"/>
      <c r="AG65" s="251"/>
      <c r="AH65" s="211"/>
      <c r="AI65" s="211"/>
      <c r="AJ65" s="254"/>
      <c r="AK65" s="254"/>
      <c r="AL65" s="254"/>
    </row>
    <row r="66" spans="1:38" s="209" customFormat="1" ht="12.75" customHeight="1">
      <c r="A66" s="327">
        <v>17</v>
      </c>
      <c r="B66" s="328">
        <v>44844</v>
      </c>
      <c r="C66" s="339"/>
      <c r="D66" s="339" t="s">
        <v>879</v>
      </c>
      <c r="E66" s="327" t="s">
        <v>557</v>
      </c>
      <c r="F66" s="327" t="s">
        <v>953</v>
      </c>
      <c r="G66" s="327">
        <v>2340</v>
      </c>
      <c r="H66" s="329"/>
      <c r="I66" s="329" t="s">
        <v>892</v>
      </c>
      <c r="J66" s="329" t="s">
        <v>558</v>
      </c>
      <c r="K66" s="329"/>
      <c r="L66" s="330"/>
      <c r="M66" s="331"/>
      <c r="N66" s="329"/>
      <c r="O66" s="329"/>
      <c r="P66" s="328"/>
      <c r="Q66" s="211"/>
      <c r="R66" s="214" t="s">
        <v>556</v>
      </c>
      <c r="S66" s="208"/>
      <c r="T66" s="208"/>
      <c r="U66" s="208"/>
      <c r="V66" s="208"/>
      <c r="W66" s="208"/>
      <c r="X66" s="208"/>
      <c r="Y66" s="208"/>
      <c r="Z66" s="208"/>
      <c r="AA66" s="208"/>
      <c r="AB66" s="208"/>
      <c r="AC66" s="208"/>
      <c r="AD66" s="208"/>
      <c r="AE66" s="208"/>
      <c r="AF66" s="254"/>
      <c r="AG66" s="251"/>
      <c r="AH66" s="211"/>
      <c r="AI66" s="211"/>
      <c r="AJ66" s="254"/>
      <c r="AK66" s="254"/>
      <c r="AL66" s="254"/>
    </row>
    <row r="67" spans="1:38" s="209" customFormat="1" ht="12.75" customHeight="1">
      <c r="A67" s="327">
        <v>18</v>
      </c>
      <c r="B67" s="328">
        <v>44844</v>
      </c>
      <c r="C67" s="339"/>
      <c r="D67" s="339" t="s">
        <v>954</v>
      </c>
      <c r="E67" s="327" t="s">
        <v>557</v>
      </c>
      <c r="F67" s="327" t="s">
        <v>955</v>
      </c>
      <c r="G67" s="327">
        <v>1540</v>
      </c>
      <c r="H67" s="329"/>
      <c r="I67" s="329" t="s">
        <v>956</v>
      </c>
      <c r="J67" s="329" t="s">
        <v>558</v>
      </c>
      <c r="K67" s="329"/>
      <c r="L67" s="330"/>
      <c r="M67" s="331"/>
      <c r="N67" s="329"/>
      <c r="O67" s="329"/>
      <c r="P67" s="328"/>
      <c r="Q67" s="211"/>
      <c r="R67" s="214" t="s">
        <v>556</v>
      </c>
      <c r="S67" s="208"/>
      <c r="T67" s="208"/>
      <c r="U67" s="208"/>
      <c r="V67" s="208"/>
      <c r="W67" s="208"/>
      <c r="X67" s="208"/>
      <c r="Y67" s="208"/>
      <c r="Z67" s="208"/>
      <c r="AA67" s="208"/>
      <c r="AB67" s="208"/>
      <c r="AC67" s="208"/>
      <c r="AD67" s="208"/>
      <c r="AE67" s="208"/>
      <c r="AF67" s="254"/>
      <c r="AG67" s="251"/>
      <c r="AH67" s="211"/>
      <c r="AI67" s="211"/>
      <c r="AJ67" s="254"/>
      <c r="AK67" s="254"/>
      <c r="AL67" s="254"/>
    </row>
    <row r="68" spans="1:38" s="209" customFormat="1" ht="12.75" customHeight="1">
      <c r="A68" s="327"/>
      <c r="B68" s="339"/>
      <c r="C68" s="339"/>
      <c r="D68" s="339"/>
      <c r="E68" s="327"/>
      <c r="F68" s="327"/>
      <c r="G68" s="327"/>
      <c r="H68" s="329"/>
      <c r="I68" s="329"/>
      <c r="J68" s="329"/>
      <c r="K68" s="329"/>
      <c r="L68" s="330"/>
      <c r="M68" s="331"/>
      <c r="N68" s="329"/>
      <c r="O68" s="329"/>
      <c r="P68" s="328"/>
      <c r="Q68" s="211"/>
      <c r="R68" s="214"/>
      <c r="S68" s="208"/>
      <c r="T68" s="208"/>
      <c r="U68" s="208"/>
      <c r="V68" s="208"/>
      <c r="W68" s="208"/>
      <c r="X68" s="208"/>
      <c r="Y68" s="208"/>
      <c r="Z68" s="208"/>
      <c r="AA68" s="208"/>
      <c r="AB68" s="208"/>
      <c r="AC68" s="208"/>
      <c r="AD68" s="208"/>
      <c r="AE68" s="208"/>
      <c r="AF68" s="254"/>
      <c r="AG68" s="251"/>
      <c r="AH68" s="211"/>
      <c r="AI68" s="211"/>
      <c r="AJ68" s="254"/>
      <c r="AK68" s="254"/>
      <c r="AL68" s="254"/>
    </row>
    <row r="69" spans="1:38" s="209" customFormat="1" ht="12.75" customHeight="1">
      <c r="A69" s="327"/>
      <c r="B69" s="267"/>
      <c r="C69" s="267"/>
      <c r="D69" s="267"/>
      <c r="E69" s="327"/>
      <c r="F69" s="327"/>
      <c r="G69" s="327"/>
      <c r="H69" s="329"/>
      <c r="I69" s="329"/>
      <c r="J69" s="329"/>
      <c r="K69" s="329"/>
      <c r="L69" s="330"/>
      <c r="M69" s="331"/>
      <c r="N69" s="329"/>
      <c r="O69" s="329"/>
      <c r="P69" s="328"/>
      <c r="Q69" s="211"/>
      <c r="R69" s="214"/>
      <c r="S69" s="208"/>
      <c r="T69" s="208"/>
      <c r="U69" s="208"/>
      <c r="V69" s="208"/>
      <c r="W69" s="208"/>
      <c r="X69" s="208"/>
      <c r="Y69" s="208"/>
      <c r="Z69" s="208"/>
      <c r="AA69" s="208"/>
      <c r="AB69" s="208"/>
      <c r="AC69" s="208"/>
      <c r="AD69" s="208"/>
      <c r="AE69" s="208"/>
      <c r="AF69" s="254"/>
      <c r="AG69" s="251"/>
      <c r="AH69" s="211"/>
      <c r="AI69" s="211"/>
      <c r="AJ69" s="254"/>
      <c r="AK69" s="254"/>
      <c r="AL69" s="254"/>
    </row>
    <row r="70" spans="1:38" s="209" customFormat="1" ht="12.75" customHeight="1">
      <c r="A70" s="327"/>
      <c r="B70" s="339"/>
      <c r="C70" s="339"/>
      <c r="D70" s="339"/>
      <c r="E70" s="327"/>
      <c r="F70" s="327"/>
      <c r="G70" s="327"/>
      <c r="H70" s="329"/>
      <c r="I70" s="329"/>
      <c r="J70" s="329"/>
      <c r="K70" s="329"/>
      <c r="L70" s="330"/>
      <c r="M70" s="331"/>
      <c r="N70" s="329"/>
      <c r="O70" s="329"/>
      <c r="P70" s="328"/>
      <c r="Q70" s="211"/>
      <c r="R70" s="214"/>
      <c r="S70" s="208"/>
      <c r="T70" s="208"/>
      <c r="U70" s="208"/>
      <c r="V70" s="208"/>
      <c r="W70" s="208"/>
      <c r="X70" s="208"/>
      <c r="Y70" s="208"/>
      <c r="Z70" s="208"/>
      <c r="AA70" s="208"/>
      <c r="AB70" s="208"/>
      <c r="AC70" s="208"/>
      <c r="AD70" s="208"/>
      <c r="AE70" s="208"/>
      <c r="AF70" s="254"/>
      <c r="AG70" s="251"/>
      <c r="AH70" s="211"/>
      <c r="AI70" s="211"/>
      <c r="AJ70" s="254"/>
      <c r="AK70" s="254"/>
      <c r="AL70" s="254"/>
    </row>
    <row r="71" spans="1:38" s="209" customFormat="1" ht="12.75" customHeight="1">
      <c r="A71" s="327"/>
      <c r="B71" s="267"/>
      <c r="C71" s="267"/>
      <c r="D71" s="267"/>
      <c r="E71" s="327"/>
      <c r="F71" s="327"/>
      <c r="G71" s="327"/>
      <c r="H71" s="329"/>
      <c r="I71" s="329"/>
      <c r="J71" s="329"/>
      <c r="K71" s="329"/>
      <c r="L71" s="330"/>
      <c r="M71" s="331"/>
      <c r="N71" s="329"/>
      <c r="O71" s="329"/>
      <c r="P71" s="328"/>
      <c r="Q71" s="211"/>
      <c r="R71" s="214"/>
      <c r="S71" s="208"/>
      <c r="T71" s="208"/>
      <c r="U71" s="208"/>
      <c r="V71" s="208"/>
      <c r="W71" s="208"/>
      <c r="X71" s="208"/>
      <c r="Y71" s="208"/>
      <c r="Z71" s="208"/>
      <c r="AA71" s="208"/>
      <c r="AB71" s="208"/>
      <c r="AC71" s="208"/>
      <c r="AD71" s="208"/>
      <c r="AE71" s="208"/>
      <c r="AF71" s="254"/>
      <c r="AG71" s="251"/>
      <c r="AH71" s="211"/>
      <c r="AI71" s="211"/>
      <c r="AJ71" s="254"/>
      <c r="AK71" s="254"/>
      <c r="AL71" s="254"/>
    </row>
    <row r="72" spans="1:38" s="209" customFormat="1" ht="12.75" customHeight="1">
      <c r="A72" s="327"/>
      <c r="B72" s="328"/>
      <c r="C72" s="339"/>
      <c r="D72" s="339"/>
      <c r="E72" s="327"/>
      <c r="F72" s="327"/>
      <c r="G72" s="327"/>
      <c r="H72" s="329"/>
      <c r="I72" s="329"/>
      <c r="J72" s="329"/>
      <c r="K72" s="329"/>
      <c r="L72" s="330"/>
      <c r="M72" s="331"/>
      <c r="N72" s="329"/>
      <c r="O72" s="329"/>
      <c r="P72" s="328"/>
      <c r="Q72" s="211"/>
      <c r="R72" s="214"/>
      <c r="S72" s="208"/>
      <c r="T72" s="208"/>
      <c r="U72" s="208"/>
      <c r="V72" s="208"/>
      <c r="W72" s="208"/>
      <c r="X72" s="208"/>
      <c r="Y72" s="208"/>
      <c r="Z72" s="208"/>
      <c r="AA72" s="208"/>
      <c r="AB72" s="208"/>
      <c r="AC72" s="208"/>
      <c r="AD72" s="208"/>
      <c r="AE72" s="208"/>
      <c r="AF72" s="254"/>
      <c r="AG72" s="251"/>
      <c r="AH72" s="211"/>
      <c r="AI72" s="211"/>
      <c r="AJ72" s="254"/>
      <c r="AK72" s="254"/>
      <c r="AL72" s="254"/>
    </row>
    <row r="73" spans="1:38" s="209" customFormat="1" ht="12.75" customHeight="1">
      <c r="A73" s="212"/>
      <c r="B73" s="210"/>
      <c r="C73" s="267"/>
      <c r="D73" s="267"/>
      <c r="E73" s="212"/>
      <c r="F73" s="212"/>
      <c r="G73" s="212"/>
      <c r="H73" s="213"/>
      <c r="I73" s="213"/>
      <c r="J73" s="243"/>
      <c r="K73" s="267"/>
      <c r="L73" s="212"/>
      <c r="M73" s="212"/>
      <c r="N73" s="212"/>
      <c r="O73" s="213"/>
      <c r="P73" s="213"/>
      <c r="Q73" s="211"/>
      <c r="R73" s="214"/>
      <c r="S73" s="208"/>
      <c r="T73" s="208"/>
      <c r="U73" s="208"/>
      <c r="V73" s="208"/>
      <c r="W73" s="208"/>
      <c r="X73" s="208"/>
      <c r="Y73" s="208"/>
      <c r="Z73" s="208"/>
      <c r="AA73" s="208"/>
      <c r="AB73" s="208"/>
      <c r="AC73" s="208"/>
      <c r="AD73" s="208"/>
      <c r="AE73" s="208"/>
      <c r="AF73" s="254"/>
      <c r="AG73" s="251"/>
      <c r="AH73" s="211"/>
      <c r="AI73" s="211"/>
      <c r="AJ73" s="254"/>
      <c r="AK73" s="254"/>
      <c r="AL73" s="254"/>
    </row>
    <row r="74" spans="1:38" ht="13.5" customHeight="1">
      <c r="A74" s="254"/>
      <c r="B74" s="251"/>
      <c r="C74" s="211"/>
      <c r="D74" s="211"/>
      <c r="E74" s="254"/>
      <c r="F74" s="254"/>
      <c r="G74" s="254"/>
      <c r="H74" s="255"/>
      <c r="I74" s="255"/>
      <c r="J74" s="279"/>
      <c r="K74" s="255"/>
      <c r="L74" s="256"/>
      <c r="M74" s="280"/>
      <c r="N74" s="255"/>
      <c r="O74" s="281"/>
      <c r="P74" s="258"/>
      <c r="Q74" s="1"/>
      <c r="R74" s="6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 ht="12.75" customHeight="1">
      <c r="A75" s="97"/>
      <c r="B75" s="98"/>
      <c r="C75" s="131"/>
      <c r="D75" s="139"/>
      <c r="E75" s="140"/>
      <c r="F75" s="97"/>
      <c r="G75" s="97"/>
      <c r="H75" s="97"/>
      <c r="I75" s="132"/>
      <c r="J75" s="132"/>
      <c r="K75" s="132"/>
      <c r="L75" s="132"/>
      <c r="M75" s="132"/>
      <c r="N75" s="132"/>
      <c r="O75" s="132"/>
      <c r="P75" s="132"/>
      <c r="Q75" s="41"/>
      <c r="R75" s="6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41"/>
      <c r="AG75" s="41"/>
      <c r="AH75" s="41"/>
      <c r="AI75" s="41"/>
      <c r="AJ75" s="41"/>
      <c r="AK75" s="41"/>
      <c r="AL75" s="41"/>
    </row>
    <row r="76" spans="1:38" ht="12.75" customHeight="1">
      <c r="A76" s="141"/>
      <c r="B76" s="98"/>
      <c r="C76" s="99"/>
      <c r="D76" s="142"/>
      <c r="E76" s="102"/>
      <c r="F76" s="102"/>
      <c r="G76" s="102"/>
      <c r="H76" s="102"/>
      <c r="I76" s="102"/>
      <c r="J76" s="6"/>
      <c r="K76" s="102"/>
      <c r="L76" s="102"/>
      <c r="M76" s="6"/>
      <c r="N76" s="1"/>
      <c r="O76" s="99"/>
      <c r="P76" s="41"/>
      <c r="Q76" s="41"/>
      <c r="R76" s="6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41"/>
      <c r="AG76" s="41"/>
      <c r="AH76" s="41"/>
      <c r="AI76" s="41"/>
      <c r="AJ76" s="41"/>
      <c r="AK76" s="41"/>
      <c r="AL76" s="41"/>
    </row>
    <row r="77" spans="1:38" ht="38.25" customHeight="1">
      <c r="A77" s="143" t="s">
        <v>577</v>
      </c>
      <c r="B77" s="143"/>
      <c r="C77" s="143"/>
      <c r="D77" s="143"/>
      <c r="E77" s="144"/>
      <c r="F77" s="102"/>
      <c r="G77" s="102"/>
      <c r="H77" s="102"/>
      <c r="I77" s="102"/>
      <c r="J77" s="1"/>
      <c r="K77" s="6"/>
      <c r="L77" s="6"/>
      <c r="M77" s="6"/>
      <c r="N77" s="1"/>
      <c r="O77" s="1"/>
      <c r="P77" s="41"/>
      <c r="Q77" s="41"/>
      <c r="R77" s="6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41"/>
      <c r="AG77" s="41"/>
      <c r="AH77" s="41"/>
      <c r="AI77" s="41"/>
      <c r="AJ77" s="41"/>
      <c r="AK77" s="41"/>
      <c r="AL77" s="41"/>
    </row>
    <row r="78" spans="1:38" ht="38.25">
      <c r="A78" s="94" t="s">
        <v>16</v>
      </c>
      <c r="B78" s="94" t="s">
        <v>532</v>
      </c>
      <c r="C78" s="94"/>
      <c r="D78" s="95" t="s">
        <v>543</v>
      </c>
      <c r="E78" s="94" t="s">
        <v>544</v>
      </c>
      <c r="F78" s="94" t="s">
        <v>545</v>
      </c>
      <c r="G78" s="94" t="s">
        <v>565</v>
      </c>
      <c r="H78" s="94" t="s">
        <v>547</v>
      </c>
      <c r="I78" s="94" t="s">
        <v>548</v>
      </c>
      <c r="J78" s="93" t="s">
        <v>549</v>
      </c>
      <c r="K78" s="93" t="s">
        <v>578</v>
      </c>
      <c r="L78" s="96" t="s">
        <v>551</v>
      </c>
      <c r="M78" s="138" t="s">
        <v>574</v>
      </c>
      <c r="N78" s="94" t="s">
        <v>575</v>
      </c>
      <c r="O78" s="94" t="s">
        <v>553</v>
      </c>
      <c r="P78" s="95" t="s">
        <v>554</v>
      </c>
      <c r="Q78" s="41"/>
      <c r="R78" s="6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41"/>
      <c r="AG78" s="41"/>
      <c r="AH78" s="41"/>
      <c r="AI78" s="41"/>
      <c r="AJ78" s="41"/>
      <c r="AK78" s="41"/>
      <c r="AL78" s="41"/>
    </row>
    <row r="79" spans="1:38" s="314" customFormat="1" ht="13.9" customHeight="1">
      <c r="A79" s="315">
        <v>1</v>
      </c>
      <c r="B79" s="332">
        <v>44844</v>
      </c>
      <c r="C79" s="393"/>
      <c r="D79" s="340" t="s">
        <v>957</v>
      </c>
      <c r="E79" s="315" t="s">
        <v>557</v>
      </c>
      <c r="F79" s="315">
        <v>30.5</v>
      </c>
      <c r="G79" s="315">
        <v>13</v>
      </c>
      <c r="H79" s="316">
        <v>36</v>
      </c>
      <c r="I79" s="394" t="s">
        <v>965</v>
      </c>
      <c r="J79" s="284" t="s">
        <v>903</v>
      </c>
      <c r="K79" s="283">
        <f t="shared" ref="K79" si="50">H79-F79</f>
        <v>5.5</v>
      </c>
      <c r="L79" s="285">
        <v>100</v>
      </c>
      <c r="M79" s="286">
        <f t="shared" ref="M79" si="51">(K79*N79)-L79</f>
        <v>1550</v>
      </c>
      <c r="N79" s="283">
        <v>300</v>
      </c>
      <c r="O79" s="284" t="s">
        <v>555</v>
      </c>
      <c r="P79" s="282">
        <v>44844</v>
      </c>
      <c r="Q79" s="1"/>
      <c r="R79" s="6" t="s">
        <v>556</v>
      </c>
      <c r="S79" s="1"/>
      <c r="T79" s="1"/>
      <c r="U79" s="1"/>
      <c r="V79" s="1"/>
      <c r="W79" s="1"/>
      <c r="X79" s="6"/>
      <c r="Y79" s="1"/>
      <c r="Z79" s="1"/>
      <c r="AA79" s="1"/>
      <c r="AB79" s="1"/>
      <c r="AC79" s="1"/>
      <c r="AD79" s="6"/>
      <c r="AE79" s="1"/>
      <c r="AF79" s="1"/>
      <c r="AG79" s="1"/>
      <c r="AH79" s="1"/>
      <c r="AI79" s="1"/>
      <c r="AJ79" s="6"/>
      <c r="AK79" s="1"/>
      <c r="AL79" s="313"/>
    </row>
    <row r="80" spans="1:38" s="314" customFormat="1" ht="12" customHeight="1">
      <c r="A80" s="362">
        <v>2</v>
      </c>
      <c r="B80" s="363">
        <v>44844</v>
      </c>
      <c r="C80" s="395"/>
      <c r="D80" s="364" t="s">
        <v>958</v>
      </c>
      <c r="E80" s="362" t="s">
        <v>557</v>
      </c>
      <c r="F80" s="362">
        <v>14.5</v>
      </c>
      <c r="G80" s="362">
        <v>9</v>
      </c>
      <c r="H80" s="365">
        <v>9</v>
      </c>
      <c r="I80" s="396" t="s">
        <v>959</v>
      </c>
      <c r="J80" s="366" t="s">
        <v>1011</v>
      </c>
      <c r="K80" s="367">
        <f t="shared" ref="K80" si="52">H80-F80</f>
        <v>-5.5</v>
      </c>
      <c r="L80" s="368">
        <v>100</v>
      </c>
      <c r="M80" s="369">
        <f t="shared" ref="M80" si="53">(K80*N80)-L80</f>
        <v>-5050</v>
      </c>
      <c r="N80" s="367">
        <v>900</v>
      </c>
      <c r="O80" s="366" t="s">
        <v>567</v>
      </c>
      <c r="P80" s="370">
        <v>44845</v>
      </c>
      <c r="Q80" s="1"/>
      <c r="R80" s="6" t="s">
        <v>556</v>
      </c>
      <c r="S80" s="1"/>
      <c r="T80" s="1"/>
      <c r="U80" s="1"/>
      <c r="V80" s="1"/>
      <c r="W80" s="1"/>
      <c r="X80" s="6"/>
      <c r="Y80" s="1"/>
      <c r="Z80" s="1"/>
      <c r="AA80" s="1"/>
      <c r="AB80" s="1"/>
      <c r="AC80" s="1"/>
      <c r="AD80" s="6"/>
      <c r="AE80" s="1"/>
      <c r="AF80" s="1"/>
      <c r="AG80" s="1"/>
      <c r="AH80" s="1"/>
      <c r="AI80" s="1"/>
      <c r="AJ80" s="6"/>
      <c r="AK80" s="1"/>
      <c r="AL80" s="313"/>
    </row>
    <row r="81" spans="1:38" s="314" customFormat="1" ht="13.9" customHeight="1">
      <c r="A81" s="277">
        <v>3</v>
      </c>
      <c r="B81" s="328">
        <v>44844</v>
      </c>
      <c r="C81" s="339"/>
      <c r="D81" s="339" t="s">
        <v>960</v>
      </c>
      <c r="E81" s="327" t="s">
        <v>557</v>
      </c>
      <c r="F81" s="327" t="s">
        <v>963</v>
      </c>
      <c r="G81" s="327">
        <v>7.5</v>
      </c>
      <c r="H81" s="329"/>
      <c r="I81" s="329" t="s">
        <v>964</v>
      </c>
      <c r="J81" s="329" t="s">
        <v>558</v>
      </c>
      <c r="K81" s="329"/>
      <c r="L81" s="330"/>
      <c r="M81" s="331"/>
      <c r="N81" s="329"/>
      <c r="O81" s="329"/>
      <c r="P81" s="328"/>
      <c r="Q81" s="1"/>
      <c r="R81" s="6" t="s">
        <v>825</v>
      </c>
      <c r="S81" s="1"/>
      <c r="T81" s="1"/>
      <c r="U81" s="1"/>
      <c r="V81" s="1"/>
      <c r="W81" s="1"/>
      <c r="X81" s="6"/>
      <c r="Y81" s="1"/>
      <c r="Z81" s="1"/>
      <c r="AA81" s="1"/>
      <c r="AB81" s="1"/>
      <c r="AC81" s="1"/>
      <c r="AD81" s="6"/>
      <c r="AE81" s="1"/>
      <c r="AF81" s="1"/>
      <c r="AG81" s="1"/>
      <c r="AH81" s="1"/>
      <c r="AI81" s="1"/>
      <c r="AJ81" s="6"/>
      <c r="AK81" s="1"/>
      <c r="AL81" s="313"/>
    </row>
    <row r="82" spans="1:38" s="314" customFormat="1" ht="15" customHeight="1">
      <c r="A82" s="277">
        <v>4</v>
      </c>
      <c r="B82" s="328">
        <v>44845</v>
      </c>
      <c r="C82" s="267"/>
      <c r="D82" s="267" t="s">
        <v>999</v>
      </c>
      <c r="E82" s="327" t="s">
        <v>557</v>
      </c>
      <c r="F82" s="327" t="s">
        <v>1000</v>
      </c>
      <c r="G82" s="327">
        <v>15</v>
      </c>
      <c r="H82" s="329"/>
      <c r="I82" s="329" t="s">
        <v>1001</v>
      </c>
      <c r="J82" s="329" t="s">
        <v>558</v>
      </c>
      <c r="K82" s="329"/>
      <c r="L82" s="330"/>
      <c r="M82" s="331"/>
      <c r="N82" s="329"/>
      <c r="O82" s="329"/>
      <c r="P82" s="328"/>
      <c r="Q82" s="1"/>
      <c r="R82" s="6"/>
      <c r="S82" s="1"/>
      <c r="T82" s="1"/>
      <c r="U82" s="1"/>
      <c r="V82" s="1"/>
      <c r="W82" s="1"/>
      <c r="X82" s="6"/>
      <c r="Y82" s="1"/>
      <c r="Z82" s="1"/>
      <c r="AA82" s="1"/>
      <c r="AB82" s="1"/>
      <c r="AC82" s="1"/>
      <c r="AD82" s="6"/>
      <c r="AE82" s="1"/>
      <c r="AF82" s="1"/>
      <c r="AG82" s="1"/>
      <c r="AH82" s="1"/>
      <c r="AI82" s="1"/>
      <c r="AJ82" s="6"/>
      <c r="AK82" s="1"/>
      <c r="AL82" s="313"/>
    </row>
    <row r="83" spans="1:38" s="314" customFormat="1" ht="13.9" customHeight="1">
      <c r="A83" s="277">
        <v>5</v>
      </c>
      <c r="B83" s="328">
        <v>44845</v>
      </c>
      <c r="C83" s="339"/>
      <c r="D83" s="339" t="s">
        <v>1002</v>
      </c>
      <c r="E83" s="327" t="s">
        <v>557</v>
      </c>
      <c r="F83" s="327" t="s">
        <v>1003</v>
      </c>
      <c r="G83" s="327">
        <v>13</v>
      </c>
      <c r="H83" s="329"/>
      <c r="I83" s="329" t="s">
        <v>1004</v>
      </c>
      <c r="J83" s="329" t="s">
        <v>558</v>
      </c>
      <c r="K83" s="329"/>
      <c r="L83" s="330"/>
      <c r="M83" s="331"/>
      <c r="N83" s="329"/>
      <c r="O83" s="329"/>
      <c r="P83" s="328"/>
      <c r="Q83" s="1"/>
      <c r="R83" s="6"/>
      <c r="S83" s="1"/>
      <c r="T83" s="1"/>
      <c r="U83" s="1"/>
      <c r="V83" s="1"/>
      <c r="W83" s="1"/>
      <c r="X83" s="6"/>
      <c r="Y83" s="1"/>
      <c r="Z83" s="1"/>
      <c r="AA83" s="1"/>
      <c r="AB83" s="1"/>
      <c r="AC83" s="1"/>
      <c r="AD83" s="6"/>
      <c r="AE83" s="1"/>
      <c r="AF83" s="1"/>
      <c r="AG83" s="1"/>
      <c r="AH83" s="1"/>
      <c r="AI83" s="1"/>
      <c r="AJ83" s="6"/>
      <c r="AK83" s="1"/>
      <c r="AL83" s="313"/>
    </row>
    <row r="84" spans="1:38" s="314" customFormat="1" ht="16.149999999999999" customHeight="1">
      <c r="A84" s="277">
        <v>6</v>
      </c>
      <c r="B84" s="328">
        <v>44845</v>
      </c>
      <c r="C84" s="267"/>
      <c r="D84" s="267" t="s">
        <v>1005</v>
      </c>
      <c r="E84" s="327" t="s">
        <v>557</v>
      </c>
      <c r="F84" s="327" t="s">
        <v>1006</v>
      </c>
      <c r="G84" s="327">
        <v>30</v>
      </c>
      <c r="H84" s="329"/>
      <c r="I84" s="329" t="s">
        <v>1007</v>
      </c>
      <c r="J84" s="329" t="s">
        <v>558</v>
      </c>
      <c r="K84" s="329"/>
      <c r="L84" s="330"/>
      <c r="M84" s="331"/>
      <c r="N84" s="329"/>
      <c r="O84" s="329"/>
      <c r="P84" s="328"/>
      <c r="Q84" s="1"/>
      <c r="R84" s="6"/>
      <c r="S84" s="1"/>
      <c r="T84" s="1"/>
      <c r="U84" s="1"/>
      <c r="V84" s="1"/>
      <c r="W84" s="1"/>
      <c r="X84" s="6"/>
      <c r="Y84" s="1"/>
      <c r="Z84" s="1"/>
      <c r="AA84" s="1"/>
      <c r="AB84" s="1"/>
      <c r="AC84" s="1"/>
      <c r="AD84" s="6"/>
      <c r="AE84" s="1"/>
      <c r="AF84" s="1"/>
      <c r="AG84" s="1"/>
      <c r="AH84" s="1"/>
      <c r="AI84" s="1"/>
      <c r="AJ84" s="6"/>
      <c r="AK84" s="1"/>
      <c r="AL84" s="313"/>
    </row>
    <row r="85" spans="1:38" s="314" customFormat="1" ht="14.45" customHeight="1">
      <c r="A85" s="277">
        <v>7</v>
      </c>
      <c r="B85" s="328">
        <v>44845</v>
      </c>
      <c r="C85" s="339"/>
      <c r="D85" s="339" t="s">
        <v>1008</v>
      </c>
      <c r="E85" s="327" t="s">
        <v>557</v>
      </c>
      <c r="F85" s="327" t="s">
        <v>1009</v>
      </c>
      <c r="G85" s="327">
        <v>10.5</v>
      </c>
      <c r="H85" s="329"/>
      <c r="I85" s="329" t="s">
        <v>1010</v>
      </c>
      <c r="J85" s="329" t="s">
        <v>558</v>
      </c>
      <c r="K85" s="329"/>
      <c r="L85" s="330"/>
      <c r="M85" s="331"/>
      <c r="N85" s="329"/>
      <c r="O85" s="329"/>
      <c r="P85" s="328"/>
      <c r="Q85" s="1"/>
      <c r="R85" s="6"/>
      <c r="S85" s="1"/>
      <c r="T85" s="1"/>
      <c r="U85" s="1"/>
      <c r="V85" s="1"/>
      <c r="W85" s="1"/>
      <c r="X85" s="6"/>
      <c r="Y85" s="1"/>
      <c r="Z85" s="1"/>
      <c r="AA85" s="1"/>
      <c r="AB85" s="1"/>
      <c r="AC85" s="1"/>
      <c r="AD85" s="6"/>
      <c r="AE85" s="1"/>
      <c r="AF85" s="1"/>
      <c r="AG85" s="1"/>
      <c r="AH85" s="1"/>
      <c r="AI85" s="1"/>
      <c r="AJ85" s="6"/>
      <c r="AK85" s="1"/>
      <c r="AL85" s="313"/>
    </row>
    <row r="86" spans="1:38" s="314" customFormat="1" ht="15.6" customHeight="1">
      <c r="A86" s="278"/>
      <c r="B86" s="210"/>
      <c r="C86" s="267"/>
      <c r="D86" s="267"/>
      <c r="E86" s="212"/>
      <c r="F86" s="212"/>
      <c r="G86" s="212"/>
      <c r="H86" s="213"/>
      <c r="I86" s="213"/>
      <c r="J86" s="243"/>
      <c r="K86" s="267"/>
      <c r="L86" s="212"/>
      <c r="M86" s="212"/>
      <c r="N86" s="212"/>
      <c r="O86" s="213"/>
      <c r="P86" s="213"/>
      <c r="Q86" s="1"/>
      <c r="R86" s="6"/>
      <c r="S86" s="1"/>
      <c r="T86" s="1"/>
      <c r="U86" s="1"/>
      <c r="V86" s="1"/>
      <c r="W86" s="1"/>
      <c r="X86" s="6"/>
      <c r="Y86" s="1"/>
      <c r="Z86" s="1"/>
      <c r="AA86" s="1"/>
      <c r="AB86" s="1"/>
      <c r="AC86" s="1"/>
      <c r="AD86" s="6"/>
      <c r="AE86" s="1"/>
      <c r="AF86" s="1"/>
      <c r="AG86" s="1"/>
      <c r="AH86" s="1"/>
      <c r="AI86" s="1"/>
      <c r="AJ86" s="6"/>
      <c r="AK86" s="1"/>
      <c r="AL86" s="313"/>
    </row>
    <row r="87" spans="1:38" ht="15" customHeight="1">
      <c r="A87" s="278"/>
      <c r="B87" s="278"/>
      <c r="C87" s="278"/>
      <c r="D87" s="278"/>
      <c r="E87" s="278"/>
      <c r="F87" s="278"/>
      <c r="G87" s="278"/>
      <c r="H87" s="278"/>
      <c r="I87" s="278"/>
      <c r="J87" s="278"/>
      <c r="K87" s="278"/>
      <c r="L87" s="278"/>
      <c r="M87" s="278"/>
      <c r="N87" s="278"/>
      <c r="O87" s="278"/>
      <c r="P87" s="278"/>
      <c r="Q87" s="1"/>
      <c r="R87" s="6"/>
      <c r="S87" s="1"/>
      <c r="T87" s="1"/>
      <c r="U87" s="1"/>
      <c r="V87" s="1"/>
      <c r="W87" s="1"/>
      <c r="X87" s="6"/>
      <c r="Y87" s="1"/>
      <c r="Z87" s="1"/>
      <c r="AA87" s="1"/>
      <c r="AB87" s="1"/>
      <c r="AC87" s="1"/>
      <c r="AD87" s="6"/>
      <c r="AE87" s="1"/>
      <c r="AF87" s="1"/>
      <c r="AG87" s="1"/>
      <c r="AH87" s="1"/>
      <c r="AI87" s="1"/>
      <c r="AJ87" s="6"/>
      <c r="AK87" s="1"/>
      <c r="AL87" s="1"/>
    </row>
    <row r="88" spans="1:38" ht="12.75" customHeight="1">
      <c r="A88" s="140"/>
      <c r="B88" s="145"/>
      <c r="C88" s="145"/>
      <c r="D88" s="146"/>
      <c r="E88" s="140"/>
      <c r="F88" s="147"/>
      <c r="G88" s="140"/>
      <c r="H88" s="140"/>
      <c r="I88" s="140"/>
      <c r="J88" s="145"/>
      <c r="K88" s="148"/>
      <c r="L88" s="140"/>
      <c r="M88" s="140"/>
      <c r="N88" s="140"/>
      <c r="O88" s="149"/>
      <c r="P88" s="1"/>
      <c r="Q88" s="1"/>
      <c r="R88" s="6"/>
      <c r="S88" s="1"/>
      <c r="T88" s="1"/>
      <c r="U88" s="1"/>
      <c r="V88" s="1"/>
      <c r="W88" s="1"/>
      <c r="X88" s="6"/>
      <c r="Y88" s="1"/>
      <c r="Z88" s="1"/>
      <c r="AA88" s="1"/>
      <c r="AB88" s="1"/>
      <c r="AC88" s="1"/>
      <c r="AD88" s="6"/>
      <c r="AE88" s="1"/>
      <c r="AF88" s="1"/>
      <c r="AG88" s="1"/>
      <c r="AH88" s="1"/>
      <c r="AI88" s="1"/>
      <c r="AJ88" s="6"/>
      <c r="AK88" s="1"/>
    </row>
    <row r="89" spans="1:38" ht="38.25" customHeight="1">
      <c r="A89" s="92" t="s">
        <v>579</v>
      </c>
      <c r="B89" s="150"/>
      <c r="C89" s="150"/>
      <c r="D89" s="151"/>
      <c r="E89" s="125"/>
      <c r="F89" s="6"/>
      <c r="G89" s="6"/>
      <c r="H89" s="126"/>
      <c r="I89" s="152"/>
      <c r="J89" s="1"/>
      <c r="K89" s="6"/>
      <c r="L89" s="6"/>
      <c r="M89" s="6"/>
      <c r="N89" s="1"/>
      <c r="O89" s="1"/>
      <c r="Q89" s="1"/>
      <c r="R89" s="6"/>
      <c r="S89" s="1"/>
      <c r="T89" s="1"/>
      <c r="U89" s="1"/>
      <c r="V89" s="1"/>
      <c r="W89" s="1"/>
      <c r="X89" s="6"/>
      <c r="Y89" s="1"/>
      <c r="Z89" s="1"/>
      <c r="AA89" s="1"/>
      <c r="AB89" s="1"/>
      <c r="AC89" s="1"/>
      <c r="AD89" s="6"/>
      <c r="AE89" s="1"/>
      <c r="AF89" s="1"/>
      <c r="AG89" s="1"/>
      <c r="AH89" s="1"/>
      <c r="AI89" s="1"/>
      <c r="AJ89" s="6"/>
      <c r="AK89" s="1"/>
    </row>
    <row r="90" spans="1:38" s="209" customFormat="1" ht="38.25">
      <c r="A90" s="93" t="s">
        <v>16</v>
      </c>
      <c r="B90" s="94" t="s">
        <v>532</v>
      </c>
      <c r="C90" s="94"/>
      <c r="D90" s="95" t="s">
        <v>543</v>
      </c>
      <c r="E90" s="94" t="s">
        <v>544</v>
      </c>
      <c r="F90" s="94" t="s">
        <v>545</v>
      </c>
      <c r="G90" s="94" t="s">
        <v>546</v>
      </c>
      <c r="H90" s="94" t="s">
        <v>547</v>
      </c>
      <c r="I90" s="94" t="s">
        <v>548</v>
      </c>
      <c r="J90" s="93" t="s">
        <v>549</v>
      </c>
      <c r="K90" s="129" t="s">
        <v>566</v>
      </c>
      <c r="L90" s="130" t="s">
        <v>551</v>
      </c>
      <c r="M90" s="96" t="s">
        <v>552</v>
      </c>
      <c r="N90" s="94" t="s">
        <v>553</v>
      </c>
      <c r="O90" s="95" t="s">
        <v>554</v>
      </c>
      <c r="P90" s="94" t="s">
        <v>783</v>
      </c>
      <c r="Q90" s="208"/>
      <c r="R90" s="6"/>
      <c r="S90" s="208"/>
      <c r="T90" s="208"/>
      <c r="U90" s="208"/>
      <c r="V90" s="208"/>
      <c r="W90" s="208"/>
      <c r="X90" s="208"/>
      <c r="Y90" s="208"/>
      <c r="Z90" s="208"/>
      <c r="AA90" s="208"/>
      <c r="AB90" s="208"/>
      <c r="AC90" s="208"/>
      <c r="AD90" s="208"/>
      <c r="AE90" s="208"/>
      <c r="AF90" s="208"/>
      <c r="AG90" s="208"/>
      <c r="AH90" s="208"/>
      <c r="AI90" s="208"/>
      <c r="AJ90" s="208"/>
      <c r="AK90" s="208"/>
      <c r="AL90" s="208"/>
    </row>
    <row r="91" spans="1:38" s="209" customFormat="1" ht="12.75" customHeight="1">
      <c r="A91" s="327">
        <v>1</v>
      </c>
      <c r="B91" s="328">
        <v>44840</v>
      </c>
      <c r="C91" s="307"/>
      <c r="D91" s="309" t="s">
        <v>116</v>
      </c>
      <c r="E91" s="310" t="s">
        <v>557</v>
      </c>
      <c r="F91" s="310" t="s">
        <v>929</v>
      </c>
      <c r="G91" s="310">
        <v>1240</v>
      </c>
      <c r="H91" s="310"/>
      <c r="I91" s="310" t="s">
        <v>930</v>
      </c>
      <c r="J91" s="243" t="s">
        <v>558</v>
      </c>
      <c r="K91" s="213"/>
      <c r="L91" s="232"/>
      <c r="M91" s="233"/>
      <c r="N91" s="213"/>
      <c r="O91" s="243"/>
      <c r="P91" s="210"/>
      <c r="Q91" s="208"/>
      <c r="R91" s="1"/>
      <c r="S91" s="208"/>
      <c r="T91" s="208"/>
      <c r="U91" s="208"/>
      <c r="V91" s="208"/>
      <c r="W91" s="208"/>
      <c r="X91" s="208"/>
      <c r="Y91" s="208"/>
      <c r="Z91" s="208"/>
      <c r="AA91" s="208"/>
      <c r="AB91" s="208"/>
      <c r="AC91" s="208"/>
      <c r="AD91" s="208"/>
      <c r="AE91" s="208"/>
      <c r="AF91" s="208"/>
      <c r="AG91" s="208"/>
      <c r="AH91" s="208"/>
      <c r="AI91" s="208"/>
      <c r="AJ91" s="208"/>
      <c r="AK91" s="208"/>
      <c r="AL91" s="208"/>
    </row>
    <row r="92" spans="1:38" ht="14.25" customHeight="1">
      <c r="A92" s="327">
        <v>2</v>
      </c>
      <c r="B92" s="328">
        <v>44840</v>
      </c>
      <c r="C92" s="309"/>
      <c r="D92" s="309" t="s">
        <v>928</v>
      </c>
      <c r="E92" s="310" t="s">
        <v>557</v>
      </c>
      <c r="F92" s="310" t="s">
        <v>931</v>
      </c>
      <c r="G92" s="310">
        <v>1220</v>
      </c>
      <c r="H92" s="310"/>
      <c r="I92" s="310" t="s">
        <v>932</v>
      </c>
      <c r="J92" s="243" t="s">
        <v>558</v>
      </c>
      <c r="K92" s="213"/>
      <c r="L92" s="232"/>
      <c r="M92" s="233"/>
      <c r="N92" s="213"/>
      <c r="O92" s="243"/>
      <c r="P92" s="210"/>
      <c r="R92" s="208"/>
      <c r="S92" s="41"/>
      <c r="T92" s="1"/>
      <c r="U92" s="1"/>
      <c r="V92" s="1"/>
      <c r="W92" s="1"/>
      <c r="X92" s="1"/>
      <c r="Y92" s="1"/>
      <c r="Z92" s="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</row>
    <row r="93" spans="1:38" ht="12.75" customHeight="1">
      <c r="A93" s="310"/>
      <c r="B93" s="308"/>
      <c r="C93" s="309"/>
      <c r="D93" s="309"/>
      <c r="E93" s="310"/>
      <c r="F93" s="310"/>
      <c r="G93" s="310"/>
      <c r="H93" s="310"/>
      <c r="I93" s="310"/>
      <c r="J93" s="243"/>
      <c r="K93" s="213"/>
      <c r="L93" s="232"/>
      <c r="M93" s="233"/>
      <c r="N93" s="213"/>
      <c r="O93" s="243"/>
      <c r="P93" s="210"/>
      <c r="R93" s="6"/>
      <c r="S93" s="1"/>
      <c r="T93" s="1"/>
      <c r="U93" s="1"/>
      <c r="V93" s="1"/>
      <c r="W93" s="1"/>
      <c r="X93" s="1"/>
      <c r="Y93" s="1"/>
    </row>
    <row r="94" spans="1:38" ht="12.75" customHeight="1">
      <c r="A94" s="109" t="s">
        <v>559</v>
      </c>
      <c r="B94" s="109"/>
      <c r="C94" s="109"/>
      <c r="D94" s="109"/>
      <c r="E94" s="41"/>
      <c r="F94" s="117" t="s">
        <v>561</v>
      </c>
      <c r="G94" s="54"/>
      <c r="H94" s="54"/>
      <c r="I94" s="54"/>
      <c r="J94" s="6"/>
      <c r="K94" s="134"/>
      <c r="L94" s="135"/>
      <c r="M94" s="6"/>
      <c r="N94" s="99"/>
      <c r="O94" s="153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38" ht="12.75" customHeight="1">
      <c r="A95" s="116" t="s">
        <v>560</v>
      </c>
      <c r="B95" s="109"/>
      <c r="C95" s="109"/>
      <c r="D95" s="109"/>
      <c r="E95" s="6"/>
      <c r="F95" s="117" t="s">
        <v>563</v>
      </c>
      <c r="G95" s="6"/>
      <c r="H95" s="6" t="s">
        <v>779</v>
      </c>
      <c r="I95" s="6"/>
      <c r="J95" s="1"/>
      <c r="K95" s="6"/>
      <c r="L95" s="6"/>
      <c r="M95" s="6"/>
      <c r="N95" s="1"/>
      <c r="O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38" ht="12.75" customHeight="1">
      <c r="A96" s="116"/>
      <c r="B96" s="109"/>
      <c r="C96" s="109"/>
      <c r="D96" s="109"/>
      <c r="E96" s="6"/>
      <c r="F96" s="117"/>
      <c r="G96" s="6"/>
      <c r="H96" s="6"/>
      <c r="I96" s="6"/>
      <c r="J96" s="1"/>
      <c r="K96" s="6"/>
      <c r="L96" s="6"/>
      <c r="M96" s="6"/>
      <c r="N96" s="1"/>
      <c r="O96" s="1"/>
      <c r="Q96" s="1"/>
      <c r="R96" s="54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16"/>
      <c r="B97" s="109"/>
      <c r="C97" s="109"/>
      <c r="D97" s="109"/>
      <c r="E97" s="6"/>
      <c r="F97" s="117"/>
      <c r="G97" s="54"/>
      <c r="H97" s="41"/>
      <c r="I97" s="54"/>
      <c r="J97" s="6"/>
      <c r="K97" s="134"/>
      <c r="L97" s="135"/>
      <c r="M97" s="6"/>
      <c r="N97" s="99"/>
      <c r="O97" s="136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54"/>
      <c r="B98" s="98"/>
      <c r="C98" s="98"/>
      <c r="D98" s="41"/>
      <c r="E98" s="54"/>
      <c r="F98" s="54"/>
      <c r="G98" s="54"/>
      <c r="H98" s="41"/>
      <c r="I98" s="54"/>
      <c r="J98" s="6"/>
      <c r="K98" s="134"/>
      <c r="L98" s="135"/>
      <c r="M98" s="6"/>
      <c r="N98" s="99"/>
      <c r="O98" s="136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38.25" customHeight="1">
      <c r="A99" s="41"/>
      <c r="B99" s="154" t="s">
        <v>580</v>
      </c>
      <c r="C99" s="154"/>
      <c r="D99" s="154"/>
      <c r="E99" s="154"/>
      <c r="F99" s="6"/>
      <c r="G99" s="6"/>
      <c r="H99" s="127"/>
      <c r="I99" s="6"/>
      <c r="J99" s="127"/>
      <c r="K99" s="128"/>
      <c r="L99" s="6"/>
      <c r="M99" s="6"/>
      <c r="N99" s="1"/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93" t="s">
        <v>16</v>
      </c>
      <c r="B100" s="94" t="s">
        <v>532</v>
      </c>
      <c r="C100" s="94"/>
      <c r="D100" s="95" t="s">
        <v>543</v>
      </c>
      <c r="E100" s="94" t="s">
        <v>544</v>
      </c>
      <c r="F100" s="94" t="s">
        <v>545</v>
      </c>
      <c r="G100" s="94" t="s">
        <v>581</v>
      </c>
      <c r="H100" s="94" t="s">
        <v>582</v>
      </c>
      <c r="I100" s="94" t="s">
        <v>548</v>
      </c>
      <c r="J100" s="155" t="s">
        <v>549</v>
      </c>
      <c r="K100" s="94" t="s">
        <v>550</v>
      </c>
      <c r="L100" s="94" t="s">
        <v>583</v>
      </c>
      <c r="M100" s="94" t="s">
        <v>553</v>
      </c>
      <c r="N100" s="95" t="s">
        <v>554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56">
        <v>1</v>
      </c>
      <c r="B101" s="157">
        <v>41579</v>
      </c>
      <c r="C101" s="157"/>
      <c r="D101" s="158" t="s">
        <v>584</v>
      </c>
      <c r="E101" s="159" t="s">
        <v>585</v>
      </c>
      <c r="F101" s="160">
        <v>82</v>
      </c>
      <c r="G101" s="159" t="s">
        <v>586</v>
      </c>
      <c r="H101" s="159">
        <v>100</v>
      </c>
      <c r="I101" s="161">
        <v>100</v>
      </c>
      <c r="J101" s="162" t="s">
        <v>587</v>
      </c>
      <c r="K101" s="163">
        <f t="shared" ref="K101:K153" si="54">H101-F101</f>
        <v>18</v>
      </c>
      <c r="L101" s="164">
        <f t="shared" ref="L101:L153" si="55">K101/F101</f>
        <v>0.21951219512195122</v>
      </c>
      <c r="M101" s="159" t="s">
        <v>555</v>
      </c>
      <c r="N101" s="165">
        <v>42657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56">
        <v>2</v>
      </c>
      <c r="B102" s="157">
        <v>41794</v>
      </c>
      <c r="C102" s="157"/>
      <c r="D102" s="158" t="s">
        <v>588</v>
      </c>
      <c r="E102" s="159" t="s">
        <v>557</v>
      </c>
      <c r="F102" s="160">
        <v>257</v>
      </c>
      <c r="G102" s="159" t="s">
        <v>586</v>
      </c>
      <c r="H102" s="159">
        <v>300</v>
      </c>
      <c r="I102" s="161">
        <v>300</v>
      </c>
      <c r="J102" s="162" t="s">
        <v>587</v>
      </c>
      <c r="K102" s="163">
        <f t="shared" si="54"/>
        <v>43</v>
      </c>
      <c r="L102" s="164">
        <f t="shared" si="55"/>
        <v>0.16731517509727625</v>
      </c>
      <c r="M102" s="159" t="s">
        <v>555</v>
      </c>
      <c r="N102" s="165">
        <v>41822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56">
        <v>3</v>
      </c>
      <c r="B103" s="157">
        <v>41828</v>
      </c>
      <c r="C103" s="157"/>
      <c r="D103" s="158" t="s">
        <v>589</v>
      </c>
      <c r="E103" s="159" t="s">
        <v>557</v>
      </c>
      <c r="F103" s="160">
        <v>393</v>
      </c>
      <c r="G103" s="159" t="s">
        <v>586</v>
      </c>
      <c r="H103" s="159">
        <v>468</v>
      </c>
      <c r="I103" s="161">
        <v>468</v>
      </c>
      <c r="J103" s="162" t="s">
        <v>587</v>
      </c>
      <c r="K103" s="163">
        <f t="shared" si="54"/>
        <v>75</v>
      </c>
      <c r="L103" s="164">
        <f t="shared" si="55"/>
        <v>0.19083969465648856</v>
      </c>
      <c r="M103" s="159" t="s">
        <v>555</v>
      </c>
      <c r="N103" s="165">
        <v>41863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56">
        <v>4</v>
      </c>
      <c r="B104" s="157">
        <v>41857</v>
      </c>
      <c r="C104" s="157"/>
      <c r="D104" s="158" t="s">
        <v>590</v>
      </c>
      <c r="E104" s="159" t="s">
        <v>557</v>
      </c>
      <c r="F104" s="160">
        <v>205</v>
      </c>
      <c r="G104" s="159" t="s">
        <v>586</v>
      </c>
      <c r="H104" s="159">
        <v>275</v>
      </c>
      <c r="I104" s="161">
        <v>250</v>
      </c>
      <c r="J104" s="162" t="s">
        <v>587</v>
      </c>
      <c r="K104" s="163">
        <f t="shared" si="54"/>
        <v>70</v>
      </c>
      <c r="L104" s="164">
        <f t="shared" si="55"/>
        <v>0.34146341463414637</v>
      </c>
      <c r="M104" s="159" t="s">
        <v>555</v>
      </c>
      <c r="N104" s="165">
        <v>41962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56">
        <v>5</v>
      </c>
      <c r="B105" s="157">
        <v>41886</v>
      </c>
      <c r="C105" s="157"/>
      <c r="D105" s="158" t="s">
        <v>591</v>
      </c>
      <c r="E105" s="159" t="s">
        <v>557</v>
      </c>
      <c r="F105" s="160">
        <v>162</v>
      </c>
      <c r="G105" s="159" t="s">
        <v>586</v>
      </c>
      <c r="H105" s="159">
        <v>190</v>
      </c>
      <c r="I105" s="161">
        <v>190</v>
      </c>
      <c r="J105" s="162" t="s">
        <v>587</v>
      </c>
      <c r="K105" s="163">
        <f t="shared" si="54"/>
        <v>28</v>
      </c>
      <c r="L105" s="164">
        <f t="shared" si="55"/>
        <v>0.1728395061728395</v>
      </c>
      <c r="M105" s="159" t="s">
        <v>555</v>
      </c>
      <c r="N105" s="165">
        <v>42006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56">
        <v>6</v>
      </c>
      <c r="B106" s="157">
        <v>41886</v>
      </c>
      <c r="C106" s="157"/>
      <c r="D106" s="158" t="s">
        <v>592</v>
      </c>
      <c r="E106" s="159" t="s">
        <v>557</v>
      </c>
      <c r="F106" s="160">
        <v>75</v>
      </c>
      <c r="G106" s="159" t="s">
        <v>586</v>
      </c>
      <c r="H106" s="159">
        <v>91.5</v>
      </c>
      <c r="I106" s="161" t="s">
        <v>593</v>
      </c>
      <c r="J106" s="162" t="s">
        <v>594</v>
      </c>
      <c r="K106" s="163">
        <f t="shared" si="54"/>
        <v>16.5</v>
      </c>
      <c r="L106" s="164">
        <f t="shared" si="55"/>
        <v>0.22</v>
      </c>
      <c r="M106" s="159" t="s">
        <v>555</v>
      </c>
      <c r="N106" s="165">
        <v>41954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56">
        <v>7</v>
      </c>
      <c r="B107" s="157">
        <v>41913</v>
      </c>
      <c r="C107" s="157"/>
      <c r="D107" s="158" t="s">
        <v>595</v>
      </c>
      <c r="E107" s="159" t="s">
        <v>557</v>
      </c>
      <c r="F107" s="160">
        <v>850</v>
      </c>
      <c r="G107" s="159" t="s">
        <v>586</v>
      </c>
      <c r="H107" s="159">
        <v>982.5</v>
      </c>
      <c r="I107" s="161">
        <v>1050</v>
      </c>
      <c r="J107" s="162" t="s">
        <v>596</v>
      </c>
      <c r="K107" s="163">
        <f t="shared" si="54"/>
        <v>132.5</v>
      </c>
      <c r="L107" s="164">
        <f t="shared" si="55"/>
        <v>0.15588235294117647</v>
      </c>
      <c r="M107" s="159" t="s">
        <v>555</v>
      </c>
      <c r="N107" s="165">
        <v>42039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56">
        <v>8</v>
      </c>
      <c r="B108" s="157">
        <v>41913</v>
      </c>
      <c r="C108" s="157"/>
      <c r="D108" s="158" t="s">
        <v>597</v>
      </c>
      <c r="E108" s="159" t="s">
        <v>557</v>
      </c>
      <c r="F108" s="160">
        <v>475</v>
      </c>
      <c r="G108" s="159" t="s">
        <v>586</v>
      </c>
      <c r="H108" s="159">
        <v>515</v>
      </c>
      <c r="I108" s="161">
        <v>600</v>
      </c>
      <c r="J108" s="162" t="s">
        <v>598</v>
      </c>
      <c r="K108" s="163">
        <f t="shared" si="54"/>
        <v>40</v>
      </c>
      <c r="L108" s="164">
        <f t="shared" si="55"/>
        <v>8.4210526315789472E-2</v>
      </c>
      <c r="M108" s="159" t="s">
        <v>555</v>
      </c>
      <c r="N108" s="165">
        <v>41939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56">
        <v>9</v>
      </c>
      <c r="B109" s="157">
        <v>41913</v>
      </c>
      <c r="C109" s="157"/>
      <c r="D109" s="158" t="s">
        <v>599</v>
      </c>
      <c r="E109" s="159" t="s">
        <v>557</v>
      </c>
      <c r="F109" s="160">
        <v>86</v>
      </c>
      <c r="G109" s="159" t="s">
        <v>586</v>
      </c>
      <c r="H109" s="159">
        <v>99</v>
      </c>
      <c r="I109" s="161">
        <v>140</v>
      </c>
      <c r="J109" s="162" t="s">
        <v>600</v>
      </c>
      <c r="K109" s="163">
        <f t="shared" si="54"/>
        <v>13</v>
      </c>
      <c r="L109" s="164">
        <f t="shared" si="55"/>
        <v>0.15116279069767441</v>
      </c>
      <c r="M109" s="159" t="s">
        <v>555</v>
      </c>
      <c r="N109" s="165">
        <v>41939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56">
        <v>10</v>
      </c>
      <c r="B110" s="157">
        <v>41926</v>
      </c>
      <c r="C110" s="157"/>
      <c r="D110" s="158" t="s">
        <v>601</v>
      </c>
      <c r="E110" s="159" t="s">
        <v>557</v>
      </c>
      <c r="F110" s="160">
        <v>496.6</v>
      </c>
      <c r="G110" s="159" t="s">
        <v>586</v>
      </c>
      <c r="H110" s="159">
        <v>621</v>
      </c>
      <c r="I110" s="161">
        <v>580</v>
      </c>
      <c r="J110" s="162" t="s">
        <v>587</v>
      </c>
      <c r="K110" s="163">
        <f t="shared" si="54"/>
        <v>124.39999999999998</v>
      </c>
      <c r="L110" s="164">
        <f t="shared" si="55"/>
        <v>0.25050342327829234</v>
      </c>
      <c r="M110" s="159" t="s">
        <v>555</v>
      </c>
      <c r="N110" s="165">
        <v>42605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56">
        <v>11</v>
      </c>
      <c r="B111" s="157">
        <v>41926</v>
      </c>
      <c r="C111" s="157"/>
      <c r="D111" s="158" t="s">
        <v>602</v>
      </c>
      <c r="E111" s="159" t="s">
        <v>557</v>
      </c>
      <c r="F111" s="160">
        <v>2481.9</v>
      </c>
      <c r="G111" s="159" t="s">
        <v>586</v>
      </c>
      <c r="H111" s="159">
        <v>2840</v>
      </c>
      <c r="I111" s="161">
        <v>2870</v>
      </c>
      <c r="J111" s="162" t="s">
        <v>603</v>
      </c>
      <c r="K111" s="163">
        <f t="shared" si="54"/>
        <v>358.09999999999991</v>
      </c>
      <c r="L111" s="164">
        <f t="shared" si="55"/>
        <v>0.14428462065353154</v>
      </c>
      <c r="M111" s="159" t="s">
        <v>555</v>
      </c>
      <c r="N111" s="165">
        <v>42017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56">
        <v>12</v>
      </c>
      <c r="B112" s="157">
        <v>41928</v>
      </c>
      <c r="C112" s="157"/>
      <c r="D112" s="158" t="s">
        <v>604</v>
      </c>
      <c r="E112" s="159" t="s">
        <v>557</v>
      </c>
      <c r="F112" s="160">
        <v>84.5</v>
      </c>
      <c r="G112" s="159" t="s">
        <v>586</v>
      </c>
      <c r="H112" s="159">
        <v>93</v>
      </c>
      <c r="I112" s="161">
        <v>110</v>
      </c>
      <c r="J112" s="162" t="s">
        <v>605</v>
      </c>
      <c r="K112" s="163">
        <f t="shared" si="54"/>
        <v>8.5</v>
      </c>
      <c r="L112" s="164">
        <f t="shared" si="55"/>
        <v>0.10059171597633136</v>
      </c>
      <c r="M112" s="159" t="s">
        <v>555</v>
      </c>
      <c r="N112" s="165">
        <v>41939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56">
        <v>13</v>
      </c>
      <c r="B113" s="157">
        <v>41928</v>
      </c>
      <c r="C113" s="157"/>
      <c r="D113" s="158" t="s">
        <v>606</v>
      </c>
      <c r="E113" s="159" t="s">
        <v>557</v>
      </c>
      <c r="F113" s="160">
        <v>401</v>
      </c>
      <c r="G113" s="159" t="s">
        <v>586</v>
      </c>
      <c r="H113" s="159">
        <v>428</v>
      </c>
      <c r="I113" s="161">
        <v>450</v>
      </c>
      <c r="J113" s="162" t="s">
        <v>607</v>
      </c>
      <c r="K113" s="163">
        <f t="shared" si="54"/>
        <v>27</v>
      </c>
      <c r="L113" s="164">
        <f t="shared" si="55"/>
        <v>6.7331670822942641E-2</v>
      </c>
      <c r="M113" s="159" t="s">
        <v>555</v>
      </c>
      <c r="N113" s="165">
        <v>42020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56">
        <v>14</v>
      </c>
      <c r="B114" s="157">
        <v>41928</v>
      </c>
      <c r="C114" s="157"/>
      <c r="D114" s="158" t="s">
        <v>608</v>
      </c>
      <c r="E114" s="159" t="s">
        <v>557</v>
      </c>
      <c r="F114" s="160">
        <v>101</v>
      </c>
      <c r="G114" s="159" t="s">
        <v>586</v>
      </c>
      <c r="H114" s="159">
        <v>112</v>
      </c>
      <c r="I114" s="161">
        <v>120</v>
      </c>
      <c r="J114" s="162" t="s">
        <v>609</v>
      </c>
      <c r="K114" s="163">
        <f t="shared" si="54"/>
        <v>11</v>
      </c>
      <c r="L114" s="164">
        <f t="shared" si="55"/>
        <v>0.10891089108910891</v>
      </c>
      <c r="M114" s="159" t="s">
        <v>555</v>
      </c>
      <c r="N114" s="165">
        <v>41939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56">
        <v>15</v>
      </c>
      <c r="B115" s="157">
        <v>41954</v>
      </c>
      <c r="C115" s="157"/>
      <c r="D115" s="158" t="s">
        <v>610</v>
      </c>
      <c r="E115" s="159" t="s">
        <v>557</v>
      </c>
      <c r="F115" s="160">
        <v>59</v>
      </c>
      <c r="G115" s="159" t="s">
        <v>586</v>
      </c>
      <c r="H115" s="159">
        <v>76</v>
      </c>
      <c r="I115" s="161">
        <v>76</v>
      </c>
      <c r="J115" s="162" t="s">
        <v>587</v>
      </c>
      <c r="K115" s="163">
        <f t="shared" si="54"/>
        <v>17</v>
      </c>
      <c r="L115" s="164">
        <f t="shared" si="55"/>
        <v>0.28813559322033899</v>
      </c>
      <c r="M115" s="159" t="s">
        <v>555</v>
      </c>
      <c r="N115" s="165">
        <v>43032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56">
        <v>16</v>
      </c>
      <c r="B116" s="157">
        <v>41954</v>
      </c>
      <c r="C116" s="157"/>
      <c r="D116" s="158" t="s">
        <v>599</v>
      </c>
      <c r="E116" s="159" t="s">
        <v>557</v>
      </c>
      <c r="F116" s="160">
        <v>99</v>
      </c>
      <c r="G116" s="159" t="s">
        <v>586</v>
      </c>
      <c r="H116" s="159">
        <v>120</v>
      </c>
      <c r="I116" s="161">
        <v>120</v>
      </c>
      <c r="J116" s="162" t="s">
        <v>568</v>
      </c>
      <c r="K116" s="163">
        <f t="shared" si="54"/>
        <v>21</v>
      </c>
      <c r="L116" s="164">
        <f t="shared" si="55"/>
        <v>0.21212121212121213</v>
      </c>
      <c r="M116" s="159" t="s">
        <v>555</v>
      </c>
      <c r="N116" s="165">
        <v>41960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56">
        <v>17</v>
      </c>
      <c r="B117" s="157">
        <v>41956</v>
      </c>
      <c r="C117" s="157"/>
      <c r="D117" s="158" t="s">
        <v>611</v>
      </c>
      <c r="E117" s="159" t="s">
        <v>557</v>
      </c>
      <c r="F117" s="160">
        <v>22</v>
      </c>
      <c r="G117" s="159" t="s">
        <v>586</v>
      </c>
      <c r="H117" s="159">
        <v>33.549999999999997</v>
      </c>
      <c r="I117" s="161">
        <v>32</v>
      </c>
      <c r="J117" s="162" t="s">
        <v>612</v>
      </c>
      <c r="K117" s="163">
        <f t="shared" si="54"/>
        <v>11.549999999999997</v>
      </c>
      <c r="L117" s="164">
        <f t="shared" si="55"/>
        <v>0.52499999999999991</v>
      </c>
      <c r="M117" s="159" t="s">
        <v>555</v>
      </c>
      <c r="N117" s="165">
        <v>42188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56">
        <v>18</v>
      </c>
      <c r="B118" s="157">
        <v>41976</v>
      </c>
      <c r="C118" s="157"/>
      <c r="D118" s="158" t="s">
        <v>613</v>
      </c>
      <c r="E118" s="159" t="s">
        <v>557</v>
      </c>
      <c r="F118" s="160">
        <v>440</v>
      </c>
      <c r="G118" s="159" t="s">
        <v>586</v>
      </c>
      <c r="H118" s="159">
        <v>520</v>
      </c>
      <c r="I118" s="161">
        <v>520</v>
      </c>
      <c r="J118" s="162" t="s">
        <v>614</v>
      </c>
      <c r="K118" s="163">
        <f t="shared" si="54"/>
        <v>80</v>
      </c>
      <c r="L118" s="164">
        <f t="shared" si="55"/>
        <v>0.18181818181818182</v>
      </c>
      <c r="M118" s="159" t="s">
        <v>555</v>
      </c>
      <c r="N118" s="165">
        <v>42208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56">
        <v>19</v>
      </c>
      <c r="B119" s="157">
        <v>41976</v>
      </c>
      <c r="C119" s="157"/>
      <c r="D119" s="158" t="s">
        <v>615</v>
      </c>
      <c r="E119" s="159" t="s">
        <v>557</v>
      </c>
      <c r="F119" s="160">
        <v>360</v>
      </c>
      <c r="G119" s="159" t="s">
        <v>586</v>
      </c>
      <c r="H119" s="159">
        <v>427</v>
      </c>
      <c r="I119" s="161">
        <v>425</v>
      </c>
      <c r="J119" s="162" t="s">
        <v>616</v>
      </c>
      <c r="K119" s="163">
        <f t="shared" si="54"/>
        <v>67</v>
      </c>
      <c r="L119" s="164">
        <f t="shared" si="55"/>
        <v>0.18611111111111112</v>
      </c>
      <c r="M119" s="159" t="s">
        <v>555</v>
      </c>
      <c r="N119" s="165">
        <v>42058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56">
        <v>20</v>
      </c>
      <c r="B120" s="157">
        <v>42012</v>
      </c>
      <c r="C120" s="157"/>
      <c r="D120" s="158" t="s">
        <v>617</v>
      </c>
      <c r="E120" s="159" t="s">
        <v>557</v>
      </c>
      <c r="F120" s="160">
        <v>360</v>
      </c>
      <c r="G120" s="159" t="s">
        <v>586</v>
      </c>
      <c r="H120" s="159">
        <v>455</v>
      </c>
      <c r="I120" s="161">
        <v>420</v>
      </c>
      <c r="J120" s="162" t="s">
        <v>618</v>
      </c>
      <c r="K120" s="163">
        <f t="shared" si="54"/>
        <v>95</v>
      </c>
      <c r="L120" s="164">
        <f t="shared" si="55"/>
        <v>0.2638888888888889</v>
      </c>
      <c r="M120" s="159" t="s">
        <v>555</v>
      </c>
      <c r="N120" s="165">
        <v>42024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56">
        <v>21</v>
      </c>
      <c r="B121" s="157">
        <v>42012</v>
      </c>
      <c r="C121" s="157"/>
      <c r="D121" s="158" t="s">
        <v>619</v>
      </c>
      <c r="E121" s="159" t="s">
        <v>557</v>
      </c>
      <c r="F121" s="160">
        <v>130</v>
      </c>
      <c r="G121" s="159"/>
      <c r="H121" s="159">
        <v>175.5</v>
      </c>
      <c r="I121" s="161">
        <v>165</v>
      </c>
      <c r="J121" s="162" t="s">
        <v>620</v>
      </c>
      <c r="K121" s="163">
        <f t="shared" si="54"/>
        <v>45.5</v>
      </c>
      <c r="L121" s="164">
        <f t="shared" si="55"/>
        <v>0.35</v>
      </c>
      <c r="M121" s="159" t="s">
        <v>555</v>
      </c>
      <c r="N121" s="165">
        <v>43088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56">
        <v>22</v>
      </c>
      <c r="B122" s="157">
        <v>42040</v>
      </c>
      <c r="C122" s="157"/>
      <c r="D122" s="158" t="s">
        <v>371</v>
      </c>
      <c r="E122" s="159" t="s">
        <v>585</v>
      </c>
      <c r="F122" s="160">
        <v>98</v>
      </c>
      <c r="G122" s="159"/>
      <c r="H122" s="159">
        <v>120</v>
      </c>
      <c r="I122" s="161">
        <v>120</v>
      </c>
      <c r="J122" s="162" t="s">
        <v>587</v>
      </c>
      <c r="K122" s="163">
        <f t="shared" si="54"/>
        <v>22</v>
      </c>
      <c r="L122" s="164">
        <f t="shared" si="55"/>
        <v>0.22448979591836735</v>
      </c>
      <c r="M122" s="159" t="s">
        <v>555</v>
      </c>
      <c r="N122" s="165">
        <v>42753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56">
        <v>23</v>
      </c>
      <c r="B123" s="157">
        <v>42040</v>
      </c>
      <c r="C123" s="157"/>
      <c r="D123" s="158" t="s">
        <v>621</v>
      </c>
      <c r="E123" s="159" t="s">
        <v>585</v>
      </c>
      <c r="F123" s="160">
        <v>196</v>
      </c>
      <c r="G123" s="159"/>
      <c r="H123" s="159">
        <v>262</v>
      </c>
      <c r="I123" s="161">
        <v>255</v>
      </c>
      <c r="J123" s="162" t="s">
        <v>587</v>
      </c>
      <c r="K123" s="163">
        <f t="shared" si="54"/>
        <v>66</v>
      </c>
      <c r="L123" s="164">
        <f t="shared" si="55"/>
        <v>0.33673469387755101</v>
      </c>
      <c r="M123" s="159" t="s">
        <v>555</v>
      </c>
      <c r="N123" s="165">
        <v>42599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66">
        <v>24</v>
      </c>
      <c r="B124" s="167">
        <v>42067</v>
      </c>
      <c r="C124" s="167"/>
      <c r="D124" s="168" t="s">
        <v>370</v>
      </c>
      <c r="E124" s="169" t="s">
        <v>585</v>
      </c>
      <c r="F124" s="170">
        <v>235</v>
      </c>
      <c r="G124" s="170"/>
      <c r="H124" s="171">
        <v>77</v>
      </c>
      <c r="I124" s="171" t="s">
        <v>622</v>
      </c>
      <c r="J124" s="172" t="s">
        <v>623</v>
      </c>
      <c r="K124" s="173">
        <f t="shared" si="54"/>
        <v>-158</v>
      </c>
      <c r="L124" s="174">
        <f t="shared" si="55"/>
        <v>-0.67234042553191486</v>
      </c>
      <c r="M124" s="170" t="s">
        <v>567</v>
      </c>
      <c r="N124" s="167">
        <v>43522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56">
        <v>25</v>
      </c>
      <c r="B125" s="157">
        <v>42067</v>
      </c>
      <c r="C125" s="157"/>
      <c r="D125" s="158" t="s">
        <v>624</v>
      </c>
      <c r="E125" s="159" t="s">
        <v>585</v>
      </c>
      <c r="F125" s="160">
        <v>185</v>
      </c>
      <c r="G125" s="159"/>
      <c r="H125" s="159">
        <v>224</v>
      </c>
      <c r="I125" s="161" t="s">
        <v>625</v>
      </c>
      <c r="J125" s="162" t="s">
        <v>587</v>
      </c>
      <c r="K125" s="163">
        <f t="shared" si="54"/>
        <v>39</v>
      </c>
      <c r="L125" s="164">
        <f t="shared" si="55"/>
        <v>0.21081081081081082</v>
      </c>
      <c r="M125" s="159" t="s">
        <v>555</v>
      </c>
      <c r="N125" s="165">
        <v>42647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66">
        <v>26</v>
      </c>
      <c r="B126" s="167">
        <v>42090</v>
      </c>
      <c r="C126" s="167"/>
      <c r="D126" s="175" t="s">
        <v>626</v>
      </c>
      <c r="E126" s="170" t="s">
        <v>585</v>
      </c>
      <c r="F126" s="170">
        <v>49.5</v>
      </c>
      <c r="G126" s="171"/>
      <c r="H126" s="171">
        <v>15.85</v>
      </c>
      <c r="I126" s="171">
        <v>67</v>
      </c>
      <c r="J126" s="172" t="s">
        <v>627</v>
      </c>
      <c r="K126" s="171">
        <f t="shared" si="54"/>
        <v>-33.65</v>
      </c>
      <c r="L126" s="176">
        <f t="shared" si="55"/>
        <v>-0.67979797979797973</v>
      </c>
      <c r="M126" s="170" t="s">
        <v>567</v>
      </c>
      <c r="N126" s="177">
        <v>43627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56">
        <v>27</v>
      </c>
      <c r="B127" s="157">
        <v>42093</v>
      </c>
      <c r="C127" s="157"/>
      <c r="D127" s="158" t="s">
        <v>628</v>
      </c>
      <c r="E127" s="159" t="s">
        <v>585</v>
      </c>
      <c r="F127" s="160">
        <v>183.5</v>
      </c>
      <c r="G127" s="159"/>
      <c r="H127" s="159">
        <v>219</v>
      </c>
      <c r="I127" s="161">
        <v>218</v>
      </c>
      <c r="J127" s="162" t="s">
        <v>629</v>
      </c>
      <c r="K127" s="163">
        <f t="shared" si="54"/>
        <v>35.5</v>
      </c>
      <c r="L127" s="164">
        <f t="shared" si="55"/>
        <v>0.19346049046321526</v>
      </c>
      <c r="M127" s="159" t="s">
        <v>555</v>
      </c>
      <c r="N127" s="165">
        <v>42103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56">
        <v>28</v>
      </c>
      <c r="B128" s="157">
        <v>42114</v>
      </c>
      <c r="C128" s="157"/>
      <c r="D128" s="158" t="s">
        <v>630</v>
      </c>
      <c r="E128" s="159" t="s">
        <v>585</v>
      </c>
      <c r="F128" s="160">
        <f>(227+237)/2</f>
        <v>232</v>
      </c>
      <c r="G128" s="159"/>
      <c r="H128" s="159">
        <v>298</v>
      </c>
      <c r="I128" s="161">
        <v>298</v>
      </c>
      <c r="J128" s="162" t="s">
        <v>587</v>
      </c>
      <c r="K128" s="163">
        <f t="shared" si="54"/>
        <v>66</v>
      </c>
      <c r="L128" s="164">
        <f t="shared" si="55"/>
        <v>0.28448275862068967</v>
      </c>
      <c r="M128" s="159" t="s">
        <v>555</v>
      </c>
      <c r="N128" s="165">
        <v>42823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56">
        <v>29</v>
      </c>
      <c r="B129" s="157">
        <v>42128</v>
      </c>
      <c r="C129" s="157"/>
      <c r="D129" s="158" t="s">
        <v>631</v>
      </c>
      <c r="E129" s="159" t="s">
        <v>557</v>
      </c>
      <c r="F129" s="160">
        <v>385</v>
      </c>
      <c r="G129" s="159"/>
      <c r="H129" s="159">
        <f>212.5+331</f>
        <v>543.5</v>
      </c>
      <c r="I129" s="161">
        <v>510</v>
      </c>
      <c r="J129" s="162" t="s">
        <v>632</v>
      </c>
      <c r="K129" s="163">
        <f t="shared" si="54"/>
        <v>158.5</v>
      </c>
      <c r="L129" s="164">
        <f t="shared" si="55"/>
        <v>0.41168831168831171</v>
      </c>
      <c r="M129" s="159" t="s">
        <v>555</v>
      </c>
      <c r="N129" s="165">
        <v>42235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56">
        <v>30</v>
      </c>
      <c r="B130" s="157">
        <v>42128</v>
      </c>
      <c r="C130" s="157"/>
      <c r="D130" s="158" t="s">
        <v>633</v>
      </c>
      <c r="E130" s="159" t="s">
        <v>557</v>
      </c>
      <c r="F130" s="160">
        <v>115.5</v>
      </c>
      <c r="G130" s="159"/>
      <c r="H130" s="159">
        <v>146</v>
      </c>
      <c r="I130" s="161">
        <v>142</v>
      </c>
      <c r="J130" s="162" t="s">
        <v>634</v>
      </c>
      <c r="K130" s="163">
        <f t="shared" si="54"/>
        <v>30.5</v>
      </c>
      <c r="L130" s="164">
        <f t="shared" si="55"/>
        <v>0.26406926406926406</v>
      </c>
      <c r="M130" s="159" t="s">
        <v>555</v>
      </c>
      <c r="N130" s="165">
        <v>42202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56">
        <v>31</v>
      </c>
      <c r="B131" s="157">
        <v>42151</v>
      </c>
      <c r="C131" s="157"/>
      <c r="D131" s="158" t="s">
        <v>635</v>
      </c>
      <c r="E131" s="159" t="s">
        <v>557</v>
      </c>
      <c r="F131" s="160">
        <v>237.5</v>
      </c>
      <c r="G131" s="159"/>
      <c r="H131" s="159">
        <v>279.5</v>
      </c>
      <c r="I131" s="161">
        <v>278</v>
      </c>
      <c r="J131" s="162" t="s">
        <v>587</v>
      </c>
      <c r="K131" s="163">
        <f t="shared" si="54"/>
        <v>42</v>
      </c>
      <c r="L131" s="164">
        <f t="shared" si="55"/>
        <v>0.17684210526315788</v>
      </c>
      <c r="M131" s="159" t="s">
        <v>555</v>
      </c>
      <c r="N131" s="165">
        <v>42222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56">
        <v>32</v>
      </c>
      <c r="B132" s="157">
        <v>42174</v>
      </c>
      <c r="C132" s="157"/>
      <c r="D132" s="158" t="s">
        <v>606</v>
      </c>
      <c r="E132" s="159" t="s">
        <v>585</v>
      </c>
      <c r="F132" s="160">
        <v>340</v>
      </c>
      <c r="G132" s="159"/>
      <c r="H132" s="159">
        <v>448</v>
      </c>
      <c r="I132" s="161">
        <v>448</v>
      </c>
      <c r="J132" s="162" t="s">
        <v>587</v>
      </c>
      <c r="K132" s="163">
        <f t="shared" si="54"/>
        <v>108</v>
      </c>
      <c r="L132" s="164">
        <f t="shared" si="55"/>
        <v>0.31764705882352939</v>
      </c>
      <c r="M132" s="159" t="s">
        <v>555</v>
      </c>
      <c r="N132" s="165">
        <v>43018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56">
        <v>33</v>
      </c>
      <c r="B133" s="157">
        <v>42191</v>
      </c>
      <c r="C133" s="157"/>
      <c r="D133" s="158" t="s">
        <v>636</v>
      </c>
      <c r="E133" s="159" t="s">
        <v>585</v>
      </c>
      <c r="F133" s="160">
        <v>390</v>
      </c>
      <c r="G133" s="159"/>
      <c r="H133" s="159">
        <v>460</v>
      </c>
      <c r="I133" s="161">
        <v>460</v>
      </c>
      <c r="J133" s="162" t="s">
        <v>587</v>
      </c>
      <c r="K133" s="163">
        <f t="shared" si="54"/>
        <v>70</v>
      </c>
      <c r="L133" s="164">
        <f t="shared" si="55"/>
        <v>0.17948717948717949</v>
      </c>
      <c r="M133" s="159" t="s">
        <v>555</v>
      </c>
      <c r="N133" s="165">
        <v>42478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66">
        <v>34</v>
      </c>
      <c r="B134" s="167">
        <v>42195</v>
      </c>
      <c r="C134" s="167"/>
      <c r="D134" s="168" t="s">
        <v>637</v>
      </c>
      <c r="E134" s="169" t="s">
        <v>585</v>
      </c>
      <c r="F134" s="170">
        <v>122.5</v>
      </c>
      <c r="G134" s="170"/>
      <c r="H134" s="171">
        <v>61</v>
      </c>
      <c r="I134" s="171">
        <v>172</v>
      </c>
      <c r="J134" s="172" t="s">
        <v>638</v>
      </c>
      <c r="K134" s="173">
        <f t="shared" si="54"/>
        <v>-61.5</v>
      </c>
      <c r="L134" s="174">
        <f t="shared" si="55"/>
        <v>-0.50204081632653064</v>
      </c>
      <c r="M134" s="170" t="s">
        <v>567</v>
      </c>
      <c r="N134" s="167">
        <v>43333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56">
        <v>35</v>
      </c>
      <c r="B135" s="157">
        <v>42219</v>
      </c>
      <c r="C135" s="157"/>
      <c r="D135" s="158" t="s">
        <v>639</v>
      </c>
      <c r="E135" s="159" t="s">
        <v>585</v>
      </c>
      <c r="F135" s="160">
        <v>297.5</v>
      </c>
      <c r="G135" s="159"/>
      <c r="H135" s="159">
        <v>350</v>
      </c>
      <c r="I135" s="161">
        <v>360</v>
      </c>
      <c r="J135" s="162" t="s">
        <v>640</v>
      </c>
      <c r="K135" s="163">
        <f t="shared" si="54"/>
        <v>52.5</v>
      </c>
      <c r="L135" s="164">
        <f t="shared" si="55"/>
        <v>0.17647058823529413</v>
      </c>
      <c r="M135" s="159" t="s">
        <v>555</v>
      </c>
      <c r="N135" s="165">
        <v>42232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56">
        <v>36</v>
      </c>
      <c r="B136" s="157">
        <v>42219</v>
      </c>
      <c r="C136" s="157"/>
      <c r="D136" s="158" t="s">
        <v>641</v>
      </c>
      <c r="E136" s="159" t="s">
        <v>585</v>
      </c>
      <c r="F136" s="160">
        <v>115.5</v>
      </c>
      <c r="G136" s="159"/>
      <c r="H136" s="159">
        <v>149</v>
      </c>
      <c r="I136" s="161">
        <v>140</v>
      </c>
      <c r="J136" s="162" t="s">
        <v>642</v>
      </c>
      <c r="K136" s="163">
        <f t="shared" si="54"/>
        <v>33.5</v>
      </c>
      <c r="L136" s="164">
        <f t="shared" si="55"/>
        <v>0.29004329004329005</v>
      </c>
      <c r="M136" s="159" t="s">
        <v>555</v>
      </c>
      <c r="N136" s="165">
        <v>42740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56">
        <v>37</v>
      </c>
      <c r="B137" s="157">
        <v>42251</v>
      </c>
      <c r="C137" s="157"/>
      <c r="D137" s="158" t="s">
        <v>635</v>
      </c>
      <c r="E137" s="159" t="s">
        <v>585</v>
      </c>
      <c r="F137" s="160">
        <v>226</v>
      </c>
      <c r="G137" s="159"/>
      <c r="H137" s="159">
        <v>292</v>
      </c>
      <c r="I137" s="161">
        <v>292</v>
      </c>
      <c r="J137" s="162" t="s">
        <v>643</v>
      </c>
      <c r="K137" s="163">
        <f t="shared" si="54"/>
        <v>66</v>
      </c>
      <c r="L137" s="164">
        <f t="shared" si="55"/>
        <v>0.29203539823008851</v>
      </c>
      <c r="M137" s="159" t="s">
        <v>555</v>
      </c>
      <c r="N137" s="165">
        <v>42286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56">
        <v>38</v>
      </c>
      <c r="B138" s="157">
        <v>42254</v>
      </c>
      <c r="C138" s="157"/>
      <c r="D138" s="158" t="s">
        <v>630</v>
      </c>
      <c r="E138" s="159" t="s">
        <v>585</v>
      </c>
      <c r="F138" s="160">
        <v>232.5</v>
      </c>
      <c r="G138" s="159"/>
      <c r="H138" s="159">
        <v>312.5</v>
      </c>
      <c r="I138" s="161">
        <v>310</v>
      </c>
      <c r="J138" s="162" t="s">
        <v>587</v>
      </c>
      <c r="K138" s="163">
        <f t="shared" si="54"/>
        <v>80</v>
      </c>
      <c r="L138" s="164">
        <f t="shared" si="55"/>
        <v>0.34408602150537637</v>
      </c>
      <c r="M138" s="159" t="s">
        <v>555</v>
      </c>
      <c r="N138" s="165">
        <v>42823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56">
        <v>39</v>
      </c>
      <c r="B139" s="157">
        <v>42268</v>
      </c>
      <c r="C139" s="157"/>
      <c r="D139" s="158" t="s">
        <v>644</v>
      </c>
      <c r="E139" s="159" t="s">
        <v>585</v>
      </c>
      <c r="F139" s="160">
        <v>196.5</v>
      </c>
      <c r="G139" s="159"/>
      <c r="H139" s="159">
        <v>238</v>
      </c>
      <c r="I139" s="161">
        <v>238</v>
      </c>
      <c r="J139" s="162" t="s">
        <v>643</v>
      </c>
      <c r="K139" s="163">
        <f t="shared" si="54"/>
        <v>41.5</v>
      </c>
      <c r="L139" s="164">
        <f t="shared" si="55"/>
        <v>0.21119592875318066</v>
      </c>
      <c r="M139" s="159" t="s">
        <v>555</v>
      </c>
      <c r="N139" s="165">
        <v>42291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56">
        <v>40</v>
      </c>
      <c r="B140" s="157">
        <v>42271</v>
      </c>
      <c r="C140" s="157"/>
      <c r="D140" s="158" t="s">
        <v>584</v>
      </c>
      <c r="E140" s="159" t="s">
        <v>585</v>
      </c>
      <c r="F140" s="160">
        <v>65</v>
      </c>
      <c r="G140" s="159"/>
      <c r="H140" s="159">
        <v>82</v>
      </c>
      <c r="I140" s="161">
        <v>82</v>
      </c>
      <c r="J140" s="162" t="s">
        <v>643</v>
      </c>
      <c r="K140" s="163">
        <f t="shared" si="54"/>
        <v>17</v>
      </c>
      <c r="L140" s="164">
        <f t="shared" si="55"/>
        <v>0.26153846153846155</v>
      </c>
      <c r="M140" s="159" t="s">
        <v>555</v>
      </c>
      <c r="N140" s="165">
        <v>42578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56">
        <v>41</v>
      </c>
      <c r="B141" s="157">
        <v>42291</v>
      </c>
      <c r="C141" s="157"/>
      <c r="D141" s="158" t="s">
        <v>645</v>
      </c>
      <c r="E141" s="159" t="s">
        <v>585</v>
      </c>
      <c r="F141" s="160">
        <v>144</v>
      </c>
      <c r="G141" s="159"/>
      <c r="H141" s="159">
        <v>182.5</v>
      </c>
      <c r="I141" s="161">
        <v>181</v>
      </c>
      <c r="J141" s="162" t="s">
        <v>643</v>
      </c>
      <c r="K141" s="163">
        <f t="shared" si="54"/>
        <v>38.5</v>
      </c>
      <c r="L141" s="164">
        <f t="shared" si="55"/>
        <v>0.2673611111111111</v>
      </c>
      <c r="M141" s="159" t="s">
        <v>555</v>
      </c>
      <c r="N141" s="165">
        <v>42817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56">
        <v>42</v>
      </c>
      <c r="B142" s="157">
        <v>42291</v>
      </c>
      <c r="C142" s="157"/>
      <c r="D142" s="158" t="s">
        <v>646</v>
      </c>
      <c r="E142" s="159" t="s">
        <v>585</v>
      </c>
      <c r="F142" s="160">
        <v>264</v>
      </c>
      <c r="G142" s="159"/>
      <c r="H142" s="159">
        <v>311</v>
      </c>
      <c r="I142" s="161">
        <v>311</v>
      </c>
      <c r="J142" s="162" t="s">
        <v>643</v>
      </c>
      <c r="K142" s="163">
        <f t="shared" si="54"/>
        <v>47</v>
      </c>
      <c r="L142" s="164">
        <f t="shared" si="55"/>
        <v>0.17803030303030304</v>
      </c>
      <c r="M142" s="159" t="s">
        <v>555</v>
      </c>
      <c r="N142" s="165">
        <v>42604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56">
        <v>43</v>
      </c>
      <c r="B143" s="157">
        <v>42318</v>
      </c>
      <c r="C143" s="157"/>
      <c r="D143" s="158" t="s">
        <v>647</v>
      </c>
      <c r="E143" s="159" t="s">
        <v>557</v>
      </c>
      <c r="F143" s="160">
        <v>549.5</v>
      </c>
      <c r="G143" s="159"/>
      <c r="H143" s="159">
        <v>630</v>
      </c>
      <c r="I143" s="161">
        <v>630</v>
      </c>
      <c r="J143" s="162" t="s">
        <v>643</v>
      </c>
      <c r="K143" s="163">
        <f t="shared" si="54"/>
        <v>80.5</v>
      </c>
      <c r="L143" s="164">
        <f t="shared" si="55"/>
        <v>0.1464968152866242</v>
      </c>
      <c r="M143" s="159" t="s">
        <v>555</v>
      </c>
      <c r="N143" s="165">
        <v>42419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56">
        <v>44</v>
      </c>
      <c r="B144" s="157">
        <v>42342</v>
      </c>
      <c r="C144" s="157"/>
      <c r="D144" s="158" t="s">
        <v>648</v>
      </c>
      <c r="E144" s="159" t="s">
        <v>585</v>
      </c>
      <c r="F144" s="160">
        <v>1027.5</v>
      </c>
      <c r="G144" s="159"/>
      <c r="H144" s="159">
        <v>1315</v>
      </c>
      <c r="I144" s="161">
        <v>1250</v>
      </c>
      <c r="J144" s="162" t="s">
        <v>643</v>
      </c>
      <c r="K144" s="163">
        <f t="shared" si="54"/>
        <v>287.5</v>
      </c>
      <c r="L144" s="164">
        <f t="shared" si="55"/>
        <v>0.27980535279805352</v>
      </c>
      <c r="M144" s="159" t="s">
        <v>555</v>
      </c>
      <c r="N144" s="165">
        <v>43244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56">
        <v>45</v>
      </c>
      <c r="B145" s="157">
        <v>42367</v>
      </c>
      <c r="C145" s="157"/>
      <c r="D145" s="158" t="s">
        <v>649</v>
      </c>
      <c r="E145" s="159" t="s">
        <v>585</v>
      </c>
      <c r="F145" s="160">
        <v>465</v>
      </c>
      <c r="G145" s="159"/>
      <c r="H145" s="159">
        <v>540</v>
      </c>
      <c r="I145" s="161">
        <v>540</v>
      </c>
      <c r="J145" s="162" t="s">
        <v>643</v>
      </c>
      <c r="K145" s="163">
        <f t="shared" si="54"/>
        <v>75</v>
      </c>
      <c r="L145" s="164">
        <f t="shared" si="55"/>
        <v>0.16129032258064516</v>
      </c>
      <c r="M145" s="159" t="s">
        <v>555</v>
      </c>
      <c r="N145" s="165">
        <v>42530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56">
        <v>46</v>
      </c>
      <c r="B146" s="157">
        <v>42380</v>
      </c>
      <c r="C146" s="157"/>
      <c r="D146" s="158" t="s">
        <v>371</v>
      </c>
      <c r="E146" s="159" t="s">
        <v>557</v>
      </c>
      <c r="F146" s="160">
        <v>81</v>
      </c>
      <c r="G146" s="159"/>
      <c r="H146" s="159">
        <v>110</v>
      </c>
      <c r="I146" s="161">
        <v>110</v>
      </c>
      <c r="J146" s="162" t="s">
        <v>643</v>
      </c>
      <c r="K146" s="163">
        <f t="shared" si="54"/>
        <v>29</v>
      </c>
      <c r="L146" s="164">
        <f t="shared" si="55"/>
        <v>0.35802469135802467</v>
      </c>
      <c r="M146" s="159" t="s">
        <v>555</v>
      </c>
      <c r="N146" s="165">
        <v>42745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56">
        <v>47</v>
      </c>
      <c r="B147" s="157">
        <v>42382</v>
      </c>
      <c r="C147" s="157"/>
      <c r="D147" s="158" t="s">
        <v>650</v>
      </c>
      <c r="E147" s="159" t="s">
        <v>557</v>
      </c>
      <c r="F147" s="160">
        <v>417.5</v>
      </c>
      <c r="G147" s="159"/>
      <c r="H147" s="159">
        <v>547</v>
      </c>
      <c r="I147" s="161">
        <v>535</v>
      </c>
      <c r="J147" s="162" t="s">
        <v>643</v>
      </c>
      <c r="K147" s="163">
        <f t="shared" si="54"/>
        <v>129.5</v>
      </c>
      <c r="L147" s="164">
        <f t="shared" si="55"/>
        <v>0.31017964071856285</v>
      </c>
      <c r="M147" s="159" t="s">
        <v>555</v>
      </c>
      <c r="N147" s="165">
        <v>42578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56">
        <v>48</v>
      </c>
      <c r="B148" s="157">
        <v>42408</v>
      </c>
      <c r="C148" s="157"/>
      <c r="D148" s="158" t="s">
        <v>651</v>
      </c>
      <c r="E148" s="159" t="s">
        <v>585</v>
      </c>
      <c r="F148" s="160">
        <v>650</v>
      </c>
      <c r="G148" s="159"/>
      <c r="H148" s="159">
        <v>800</v>
      </c>
      <c r="I148" s="161">
        <v>800</v>
      </c>
      <c r="J148" s="162" t="s">
        <v>643</v>
      </c>
      <c r="K148" s="163">
        <f t="shared" si="54"/>
        <v>150</v>
      </c>
      <c r="L148" s="164">
        <f t="shared" si="55"/>
        <v>0.23076923076923078</v>
      </c>
      <c r="M148" s="159" t="s">
        <v>555</v>
      </c>
      <c r="N148" s="165">
        <v>43154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56">
        <v>49</v>
      </c>
      <c r="B149" s="157">
        <v>42433</v>
      </c>
      <c r="C149" s="157"/>
      <c r="D149" s="158" t="s">
        <v>209</v>
      </c>
      <c r="E149" s="159" t="s">
        <v>585</v>
      </c>
      <c r="F149" s="160">
        <v>437.5</v>
      </c>
      <c r="G149" s="159"/>
      <c r="H149" s="159">
        <v>504.5</v>
      </c>
      <c r="I149" s="161">
        <v>522</v>
      </c>
      <c r="J149" s="162" t="s">
        <v>652</v>
      </c>
      <c r="K149" s="163">
        <f t="shared" si="54"/>
        <v>67</v>
      </c>
      <c r="L149" s="164">
        <f t="shared" si="55"/>
        <v>0.15314285714285714</v>
      </c>
      <c r="M149" s="159" t="s">
        <v>555</v>
      </c>
      <c r="N149" s="165">
        <v>42480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56">
        <v>50</v>
      </c>
      <c r="B150" s="157">
        <v>42438</v>
      </c>
      <c r="C150" s="157"/>
      <c r="D150" s="158" t="s">
        <v>653</v>
      </c>
      <c r="E150" s="159" t="s">
        <v>585</v>
      </c>
      <c r="F150" s="160">
        <v>189.5</v>
      </c>
      <c r="G150" s="159"/>
      <c r="H150" s="159">
        <v>218</v>
      </c>
      <c r="I150" s="161">
        <v>218</v>
      </c>
      <c r="J150" s="162" t="s">
        <v>643</v>
      </c>
      <c r="K150" s="163">
        <f t="shared" si="54"/>
        <v>28.5</v>
      </c>
      <c r="L150" s="164">
        <f t="shared" si="55"/>
        <v>0.15039577836411611</v>
      </c>
      <c r="M150" s="159" t="s">
        <v>555</v>
      </c>
      <c r="N150" s="165">
        <v>43034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66">
        <v>51</v>
      </c>
      <c r="B151" s="167">
        <v>42471</v>
      </c>
      <c r="C151" s="167"/>
      <c r="D151" s="175" t="s">
        <v>654</v>
      </c>
      <c r="E151" s="170" t="s">
        <v>585</v>
      </c>
      <c r="F151" s="170">
        <v>36.5</v>
      </c>
      <c r="G151" s="171"/>
      <c r="H151" s="171">
        <v>15.85</v>
      </c>
      <c r="I151" s="171">
        <v>60</v>
      </c>
      <c r="J151" s="172" t="s">
        <v>655</v>
      </c>
      <c r="K151" s="173">
        <f t="shared" si="54"/>
        <v>-20.65</v>
      </c>
      <c r="L151" s="174">
        <f t="shared" si="55"/>
        <v>-0.5657534246575342</v>
      </c>
      <c r="M151" s="170" t="s">
        <v>567</v>
      </c>
      <c r="N151" s="178">
        <v>43627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6">
        <v>52</v>
      </c>
      <c r="B152" s="157">
        <v>42472</v>
      </c>
      <c r="C152" s="157"/>
      <c r="D152" s="158" t="s">
        <v>656</v>
      </c>
      <c r="E152" s="159" t="s">
        <v>585</v>
      </c>
      <c r="F152" s="160">
        <v>93</v>
      </c>
      <c r="G152" s="159"/>
      <c r="H152" s="159">
        <v>149</v>
      </c>
      <c r="I152" s="161">
        <v>140</v>
      </c>
      <c r="J152" s="162" t="s">
        <v>657</v>
      </c>
      <c r="K152" s="163">
        <f t="shared" si="54"/>
        <v>56</v>
      </c>
      <c r="L152" s="164">
        <f t="shared" si="55"/>
        <v>0.60215053763440862</v>
      </c>
      <c r="M152" s="159" t="s">
        <v>555</v>
      </c>
      <c r="N152" s="165">
        <v>42740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6">
        <v>53</v>
      </c>
      <c r="B153" s="157">
        <v>42472</v>
      </c>
      <c r="C153" s="157"/>
      <c r="D153" s="158" t="s">
        <v>658</v>
      </c>
      <c r="E153" s="159" t="s">
        <v>585</v>
      </c>
      <c r="F153" s="160">
        <v>130</v>
      </c>
      <c r="G153" s="159"/>
      <c r="H153" s="159">
        <v>150</v>
      </c>
      <c r="I153" s="161" t="s">
        <v>659</v>
      </c>
      <c r="J153" s="162" t="s">
        <v>643</v>
      </c>
      <c r="K153" s="163">
        <f t="shared" si="54"/>
        <v>20</v>
      </c>
      <c r="L153" s="164">
        <f t="shared" si="55"/>
        <v>0.15384615384615385</v>
      </c>
      <c r="M153" s="159" t="s">
        <v>555</v>
      </c>
      <c r="N153" s="165">
        <v>42564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56">
        <v>54</v>
      </c>
      <c r="B154" s="157">
        <v>42473</v>
      </c>
      <c r="C154" s="157"/>
      <c r="D154" s="158" t="s">
        <v>660</v>
      </c>
      <c r="E154" s="159" t="s">
        <v>585</v>
      </c>
      <c r="F154" s="160">
        <v>196</v>
      </c>
      <c r="G154" s="159"/>
      <c r="H154" s="159">
        <v>299</v>
      </c>
      <c r="I154" s="161">
        <v>299</v>
      </c>
      <c r="J154" s="162" t="s">
        <v>643</v>
      </c>
      <c r="K154" s="163">
        <v>103</v>
      </c>
      <c r="L154" s="164">
        <v>0.52551020408163296</v>
      </c>
      <c r="M154" s="159" t="s">
        <v>555</v>
      </c>
      <c r="N154" s="165">
        <v>42620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56">
        <v>55</v>
      </c>
      <c r="B155" s="157">
        <v>42473</v>
      </c>
      <c r="C155" s="157"/>
      <c r="D155" s="158" t="s">
        <v>661</v>
      </c>
      <c r="E155" s="159" t="s">
        <v>585</v>
      </c>
      <c r="F155" s="160">
        <v>88</v>
      </c>
      <c r="G155" s="159"/>
      <c r="H155" s="159">
        <v>103</v>
      </c>
      <c r="I155" s="161">
        <v>103</v>
      </c>
      <c r="J155" s="162" t="s">
        <v>643</v>
      </c>
      <c r="K155" s="163">
        <v>15</v>
      </c>
      <c r="L155" s="164">
        <v>0.170454545454545</v>
      </c>
      <c r="M155" s="159" t="s">
        <v>555</v>
      </c>
      <c r="N155" s="165">
        <v>42530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6">
        <v>56</v>
      </c>
      <c r="B156" s="157">
        <v>42492</v>
      </c>
      <c r="C156" s="157"/>
      <c r="D156" s="158" t="s">
        <v>662</v>
      </c>
      <c r="E156" s="159" t="s">
        <v>585</v>
      </c>
      <c r="F156" s="160">
        <v>127.5</v>
      </c>
      <c r="G156" s="159"/>
      <c r="H156" s="159">
        <v>148</v>
      </c>
      <c r="I156" s="161" t="s">
        <v>663</v>
      </c>
      <c r="J156" s="162" t="s">
        <v>643</v>
      </c>
      <c r="K156" s="163">
        <f>H156-F156</f>
        <v>20.5</v>
      </c>
      <c r="L156" s="164">
        <f>K156/F156</f>
        <v>0.16078431372549021</v>
      </c>
      <c r="M156" s="159" t="s">
        <v>555</v>
      </c>
      <c r="N156" s="165">
        <v>42564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6">
        <v>57</v>
      </c>
      <c r="B157" s="157">
        <v>42493</v>
      </c>
      <c r="C157" s="157"/>
      <c r="D157" s="158" t="s">
        <v>664</v>
      </c>
      <c r="E157" s="159" t="s">
        <v>585</v>
      </c>
      <c r="F157" s="160">
        <v>675</v>
      </c>
      <c r="G157" s="159"/>
      <c r="H157" s="159">
        <v>815</v>
      </c>
      <c r="I157" s="161" t="s">
        <v>665</v>
      </c>
      <c r="J157" s="162" t="s">
        <v>643</v>
      </c>
      <c r="K157" s="163">
        <f>H157-F157</f>
        <v>140</v>
      </c>
      <c r="L157" s="164">
        <f>K157/F157</f>
        <v>0.2074074074074074</v>
      </c>
      <c r="M157" s="159" t="s">
        <v>555</v>
      </c>
      <c r="N157" s="165">
        <v>43154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66">
        <v>58</v>
      </c>
      <c r="B158" s="167">
        <v>42522</v>
      </c>
      <c r="C158" s="167"/>
      <c r="D158" s="168" t="s">
        <v>666</v>
      </c>
      <c r="E158" s="169" t="s">
        <v>585</v>
      </c>
      <c r="F158" s="170">
        <v>500</v>
      </c>
      <c r="G158" s="170"/>
      <c r="H158" s="171">
        <v>232.5</v>
      </c>
      <c r="I158" s="171" t="s">
        <v>667</v>
      </c>
      <c r="J158" s="172" t="s">
        <v>668</v>
      </c>
      <c r="K158" s="173">
        <f>H158-F158</f>
        <v>-267.5</v>
      </c>
      <c r="L158" s="174">
        <f>K158/F158</f>
        <v>-0.53500000000000003</v>
      </c>
      <c r="M158" s="170" t="s">
        <v>567</v>
      </c>
      <c r="N158" s="167">
        <v>43735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6">
        <v>59</v>
      </c>
      <c r="B159" s="157">
        <v>42527</v>
      </c>
      <c r="C159" s="157"/>
      <c r="D159" s="158" t="s">
        <v>510</v>
      </c>
      <c r="E159" s="159" t="s">
        <v>585</v>
      </c>
      <c r="F159" s="160">
        <v>110</v>
      </c>
      <c r="G159" s="159"/>
      <c r="H159" s="159">
        <v>126.5</v>
      </c>
      <c r="I159" s="161">
        <v>125</v>
      </c>
      <c r="J159" s="162" t="s">
        <v>594</v>
      </c>
      <c r="K159" s="163">
        <f>H159-F159</f>
        <v>16.5</v>
      </c>
      <c r="L159" s="164">
        <f>K159/F159</f>
        <v>0.15</v>
      </c>
      <c r="M159" s="159" t="s">
        <v>555</v>
      </c>
      <c r="N159" s="165">
        <v>42552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56">
        <v>60</v>
      </c>
      <c r="B160" s="157">
        <v>42538</v>
      </c>
      <c r="C160" s="157"/>
      <c r="D160" s="158" t="s">
        <v>669</v>
      </c>
      <c r="E160" s="159" t="s">
        <v>585</v>
      </c>
      <c r="F160" s="160">
        <v>44</v>
      </c>
      <c r="G160" s="159"/>
      <c r="H160" s="159">
        <v>69.5</v>
      </c>
      <c r="I160" s="161">
        <v>69.5</v>
      </c>
      <c r="J160" s="162" t="s">
        <v>670</v>
      </c>
      <c r="K160" s="163">
        <f>H160-F160</f>
        <v>25.5</v>
      </c>
      <c r="L160" s="164">
        <f>K160/F160</f>
        <v>0.57954545454545459</v>
      </c>
      <c r="M160" s="159" t="s">
        <v>555</v>
      </c>
      <c r="N160" s="165">
        <v>42977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56">
        <v>61</v>
      </c>
      <c r="B161" s="157">
        <v>42549</v>
      </c>
      <c r="C161" s="157"/>
      <c r="D161" s="158" t="s">
        <v>671</v>
      </c>
      <c r="E161" s="159" t="s">
        <v>585</v>
      </c>
      <c r="F161" s="160">
        <v>262.5</v>
      </c>
      <c r="G161" s="159"/>
      <c r="H161" s="159">
        <v>340</v>
      </c>
      <c r="I161" s="161">
        <v>333</v>
      </c>
      <c r="J161" s="162" t="s">
        <v>672</v>
      </c>
      <c r="K161" s="163">
        <v>77.5</v>
      </c>
      <c r="L161" s="164">
        <v>0.29523809523809502</v>
      </c>
      <c r="M161" s="159" t="s">
        <v>555</v>
      </c>
      <c r="N161" s="165">
        <v>43017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6">
        <v>62</v>
      </c>
      <c r="B162" s="157">
        <v>42549</v>
      </c>
      <c r="C162" s="157"/>
      <c r="D162" s="158" t="s">
        <v>673</v>
      </c>
      <c r="E162" s="159" t="s">
        <v>585</v>
      </c>
      <c r="F162" s="160">
        <v>840</v>
      </c>
      <c r="G162" s="159"/>
      <c r="H162" s="159">
        <v>1230</v>
      </c>
      <c r="I162" s="161">
        <v>1230</v>
      </c>
      <c r="J162" s="162" t="s">
        <v>643</v>
      </c>
      <c r="K162" s="163">
        <v>390</v>
      </c>
      <c r="L162" s="164">
        <v>0.46428571428571402</v>
      </c>
      <c r="M162" s="159" t="s">
        <v>555</v>
      </c>
      <c r="N162" s="165">
        <v>42649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79">
        <v>63</v>
      </c>
      <c r="B163" s="180">
        <v>42556</v>
      </c>
      <c r="C163" s="180"/>
      <c r="D163" s="181" t="s">
        <v>674</v>
      </c>
      <c r="E163" s="182" t="s">
        <v>585</v>
      </c>
      <c r="F163" s="182">
        <v>395</v>
      </c>
      <c r="G163" s="183"/>
      <c r="H163" s="183">
        <f>(468.5+342.5)/2</f>
        <v>405.5</v>
      </c>
      <c r="I163" s="183">
        <v>510</v>
      </c>
      <c r="J163" s="184" t="s">
        <v>675</v>
      </c>
      <c r="K163" s="185">
        <f t="shared" ref="K163:K169" si="56">H163-F163</f>
        <v>10.5</v>
      </c>
      <c r="L163" s="186">
        <f t="shared" ref="L163:L169" si="57">K163/F163</f>
        <v>2.6582278481012658E-2</v>
      </c>
      <c r="M163" s="182" t="s">
        <v>676</v>
      </c>
      <c r="N163" s="180">
        <v>43606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66">
        <v>64</v>
      </c>
      <c r="B164" s="167">
        <v>42584</v>
      </c>
      <c r="C164" s="167"/>
      <c r="D164" s="168" t="s">
        <v>677</v>
      </c>
      <c r="E164" s="169" t="s">
        <v>557</v>
      </c>
      <c r="F164" s="170">
        <f>169.5-12.8</f>
        <v>156.69999999999999</v>
      </c>
      <c r="G164" s="170"/>
      <c r="H164" s="171">
        <v>77</v>
      </c>
      <c r="I164" s="171" t="s">
        <v>678</v>
      </c>
      <c r="J164" s="172" t="s">
        <v>679</v>
      </c>
      <c r="K164" s="173">
        <f t="shared" si="56"/>
        <v>-79.699999999999989</v>
      </c>
      <c r="L164" s="174">
        <f t="shared" si="57"/>
        <v>-0.50861518825781749</v>
      </c>
      <c r="M164" s="170" t="s">
        <v>567</v>
      </c>
      <c r="N164" s="167">
        <v>43522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66">
        <v>65</v>
      </c>
      <c r="B165" s="167">
        <v>42586</v>
      </c>
      <c r="C165" s="167"/>
      <c r="D165" s="168" t="s">
        <v>680</v>
      </c>
      <c r="E165" s="169" t="s">
        <v>585</v>
      </c>
      <c r="F165" s="170">
        <v>400</v>
      </c>
      <c r="G165" s="170"/>
      <c r="H165" s="171">
        <v>305</v>
      </c>
      <c r="I165" s="171">
        <v>475</v>
      </c>
      <c r="J165" s="172" t="s">
        <v>681</v>
      </c>
      <c r="K165" s="173">
        <f t="shared" si="56"/>
        <v>-95</v>
      </c>
      <c r="L165" s="174">
        <f t="shared" si="57"/>
        <v>-0.23749999999999999</v>
      </c>
      <c r="M165" s="170" t="s">
        <v>567</v>
      </c>
      <c r="N165" s="167">
        <v>43606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6">
        <v>66</v>
      </c>
      <c r="B166" s="157">
        <v>42593</v>
      </c>
      <c r="C166" s="157"/>
      <c r="D166" s="158" t="s">
        <v>682</v>
      </c>
      <c r="E166" s="159" t="s">
        <v>585</v>
      </c>
      <c r="F166" s="160">
        <v>86.5</v>
      </c>
      <c r="G166" s="159"/>
      <c r="H166" s="159">
        <v>130</v>
      </c>
      <c r="I166" s="161">
        <v>130</v>
      </c>
      <c r="J166" s="162" t="s">
        <v>683</v>
      </c>
      <c r="K166" s="163">
        <f t="shared" si="56"/>
        <v>43.5</v>
      </c>
      <c r="L166" s="164">
        <f t="shared" si="57"/>
        <v>0.50289017341040465</v>
      </c>
      <c r="M166" s="159" t="s">
        <v>555</v>
      </c>
      <c r="N166" s="165">
        <v>43091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66">
        <v>67</v>
      </c>
      <c r="B167" s="167">
        <v>42600</v>
      </c>
      <c r="C167" s="167"/>
      <c r="D167" s="168" t="s">
        <v>109</v>
      </c>
      <c r="E167" s="169" t="s">
        <v>585</v>
      </c>
      <c r="F167" s="170">
        <v>133.5</v>
      </c>
      <c r="G167" s="170"/>
      <c r="H167" s="171">
        <v>126.5</v>
      </c>
      <c r="I167" s="171">
        <v>178</v>
      </c>
      <c r="J167" s="172" t="s">
        <v>684</v>
      </c>
      <c r="K167" s="173">
        <f t="shared" si="56"/>
        <v>-7</v>
      </c>
      <c r="L167" s="174">
        <f t="shared" si="57"/>
        <v>-5.2434456928838954E-2</v>
      </c>
      <c r="M167" s="170" t="s">
        <v>567</v>
      </c>
      <c r="N167" s="167">
        <v>42615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6">
        <v>68</v>
      </c>
      <c r="B168" s="157">
        <v>42613</v>
      </c>
      <c r="C168" s="157"/>
      <c r="D168" s="158" t="s">
        <v>685</v>
      </c>
      <c r="E168" s="159" t="s">
        <v>585</v>
      </c>
      <c r="F168" s="160">
        <v>560</v>
      </c>
      <c r="G168" s="159"/>
      <c r="H168" s="159">
        <v>725</v>
      </c>
      <c r="I168" s="161">
        <v>725</v>
      </c>
      <c r="J168" s="162" t="s">
        <v>587</v>
      </c>
      <c r="K168" s="163">
        <f t="shared" si="56"/>
        <v>165</v>
      </c>
      <c r="L168" s="164">
        <f t="shared" si="57"/>
        <v>0.29464285714285715</v>
      </c>
      <c r="M168" s="159" t="s">
        <v>555</v>
      </c>
      <c r="N168" s="165">
        <v>42456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56">
        <v>69</v>
      </c>
      <c r="B169" s="157">
        <v>42614</v>
      </c>
      <c r="C169" s="157"/>
      <c r="D169" s="158" t="s">
        <v>686</v>
      </c>
      <c r="E169" s="159" t="s">
        <v>585</v>
      </c>
      <c r="F169" s="160">
        <v>160.5</v>
      </c>
      <c r="G169" s="159"/>
      <c r="H169" s="159">
        <v>210</v>
      </c>
      <c r="I169" s="161">
        <v>210</v>
      </c>
      <c r="J169" s="162" t="s">
        <v>587</v>
      </c>
      <c r="K169" s="163">
        <f t="shared" si="56"/>
        <v>49.5</v>
      </c>
      <c r="L169" s="164">
        <f t="shared" si="57"/>
        <v>0.30841121495327101</v>
      </c>
      <c r="M169" s="159" t="s">
        <v>555</v>
      </c>
      <c r="N169" s="165">
        <v>42871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6">
        <v>70</v>
      </c>
      <c r="B170" s="157">
        <v>42646</v>
      </c>
      <c r="C170" s="157"/>
      <c r="D170" s="158" t="s">
        <v>385</v>
      </c>
      <c r="E170" s="159" t="s">
        <v>585</v>
      </c>
      <c r="F170" s="160">
        <v>430</v>
      </c>
      <c r="G170" s="159"/>
      <c r="H170" s="159">
        <v>596</v>
      </c>
      <c r="I170" s="161">
        <v>575</v>
      </c>
      <c r="J170" s="162" t="s">
        <v>687</v>
      </c>
      <c r="K170" s="163">
        <v>166</v>
      </c>
      <c r="L170" s="164">
        <v>0.38604651162790699</v>
      </c>
      <c r="M170" s="159" t="s">
        <v>555</v>
      </c>
      <c r="N170" s="165">
        <v>42769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56">
        <v>71</v>
      </c>
      <c r="B171" s="157">
        <v>42657</v>
      </c>
      <c r="C171" s="157"/>
      <c r="D171" s="158" t="s">
        <v>688</v>
      </c>
      <c r="E171" s="159" t="s">
        <v>585</v>
      </c>
      <c r="F171" s="160">
        <v>280</v>
      </c>
      <c r="G171" s="159"/>
      <c r="H171" s="159">
        <v>345</v>
      </c>
      <c r="I171" s="161">
        <v>345</v>
      </c>
      <c r="J171" s="162" t="s">
        <v>587</v>
      </c>
      <c r="K171" s="163">
        <f t="shared" ref="K171:K176" si="58">H171-F171</f>
        <v>65</v>
      </c>
      <c r="L171" s="164">
        <f>K171/F171</f>
        <v>0.23214285714285715</v>
      </c>
      <c r="M171" s="159" t="s">
        <v>555</v>
      </c>
      <c r="N171" s="165">
        <v>42814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6">
        <v>72</v>
      </c>
      <c r="B172" s="157">
        <v>42657</v>
      </c>
      <c r="C172" s="157"/>
      <c r="D172" s="158" t="s">
        <v>689</v>
      </c>
      <c r="E172" s="159" t="s">
        <v>585</v>
      </c>
      <c r="F172" s="160">
        <v>245</v>
      </c>
      <c r="G172" s="159"/>
      <c r="H172" s="159">
        <v>325.5</v>
      </c>
      <c r="I172" s="161">
        <v>330</v>
      </c>
      <c r="J172" s="162" t="s">
        <v>690</v>
      </c>
      <c r="K172" s="163">
        <f t="shared" si="58"/>
        <v>80.5</v>
      </c>
      <c r="L172" s="164">
        <f>K172/F172</f>
        <v>0.32857142857142857</v>
      </c>
      <c r="M172" s="159" t="s">
        <v>555</v>
      </c>
      <c r="N172" s="165">
        <v>42769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56">
        <v>73</v>
      </c>
      <c r="B173" s="157">
        <v>42660</v>
      </c>
      <c r="C173" s="157"/>
      <c r="D173" s="158" t="s">
        <v>338</v>
      </c>
      <c r="E173" s="159" t="s">
        <v>585</v>
      </c>
      <c r="F173" s="160">
        <v>125</v>
      </c>
      <c r="G173" s="159"/>
      <c r="H173" s="159">
        <v>160</v>
      </c>
      <c r="I173" s="161">
        <v>160</v>
      </c>
      <c r="J173" s="162" t="s">
        <v>643</v>
      </c>
      <c r="K173" s="163">
        <f t="shared" si="58"/>
        <v>35</v>
      </c>
      <c r="L173" s="164">
        <v>0.28000000000000003</v>
      </c>
      <c r="M173" s="159" t="s">
        <v>555</v>
      </c>
      <c r="N173" s="165">
        <v>42803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56">
        <v>74</v>
      </c>
      <c r="B174" s="157">
        <v>42660</v>
      </c>
      <c r="C174" s="157"/>
      <c r="D174" s="158" t="s">
        <v>444</v>
      </c>
      <c r="E174" s="159" t="s">
        <v>585</v>
      </c>
      <c r="F174" s="160">
        <v>114</v>
      </c>
      <c r="G174" s="159"/>
      <c r="H174" s="159">
        <v>145</v>
      </c>
      <c r="I174" s="161">
        <v>145</v>
      </c>
      <c r="J174" s="162" t="s">
        <v>643</v>
      </c>
      <c r="K174" s="163">
        <f t="shared" si="58"/>
        <v>31</v>
      </c>
      <c r="L174" s="164">
        <f>K174/F174</f>
        <v>0.27192982456140352</v>
      </c>
      <c r="M174" s="159" t="s">
        <v>555</v>
      </c>
      <c r="N174" s="165">
        <v>42859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56">
        <v>75</v>
      </c>
      <c r="B175" s="157">
        <v>42660</v>
      </c>
      <c r="C175" s="157"/>
      <c r="D175" s="158" t="s">
        <v>691</v>
      </c>
      <c r="E175" s="159" t="s">
        <v>585</v>
      </c>
      <c r="F175" s="160">
        <v>212</v>
      </c>
      <c r="G175" s="159"/>
      <c r="H175" s="159">
        <v>280</v>
      </c>
      <c r="I175" s="161">
        <v>276</v>
      </c>
      <c r="J175" s="162" t="s">
        <v>692</v>
      </c>
      <c r="K175" s="163">
        <f t="shared" si="58"/>
        <v>68</v>
      </c>
      <c r="L175" s="164">
        <f>K175/F175</f>
        <v>0.32075471698113206</v>
      </c>
      <c r="M175" s="159" t="s">
        <v>555</v>
      </c>
      <c r="N175" s="165">
        <v>42858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56">
        <v>76</v>
      </c>
      <c r="B176" s="157">
        <v>42678</v>
      </c>
      <c r="C176" s="157"/>
      <c r="D176" s="158" t="s">
        <v>434</v>
      </c>
      <c r="E176" s="159" t="s">
        <v>585</v>
      </c>
      <c r="F176" s="160">
        <v>155</v>
      </c>
      <c r="G176" s="159"/>
      <c r="H176" s="159">
        <v>210</v>
      </c>
      <c r="I176" s="161">
        <v>210</v>
      </c>
      <c r="J176" s="162" t="s">
        <v>693</v>
      </c>
      <c r="K176" s="163">
        <f t="shared" si="58"/>
        <v>55</v>
      </c>
      <c r="L176" s="164">
        <f>K176/F176</f>
        <v>0.35483870967741937</v>
      </c>
      <c r="M176" s="159" t="s">
        <v>555</v>
      </c>
      <c r="N176" s="165">
        <v>42944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66">
        <v>77</v>
      </c>
      <c r="B177" s="167">
        <v>42710</v>
      </c>
      <c r="C177" s="167"/>
      <c r="D177" s="168" t="s">
        <v>694</v>
      </c>
      <c r="E177" s="169" t="s">
        <v>585</v>
      </c>
      <c r="F177" s="170">
        <v>150.5</v>
      </c>
      <c r="G177" s="170"/>
      <c r="H177" s="171">
        <v>72.5</v>
      </c>
      <c r="I177" s="171">
        <v>174</v>
      </c>
      <c r="J177" s="172" t="s">
        <v>695</v>
      </c>
      <c r="K177" s="173">
        <v>-78</v>
      </c>
      <c r="L177" s="174">
        <v>-0.51827242524916906</v>
      </c>
      <c r="M177" s="170" t="s">
        <v>567</v>
      </c>
      <c r="N177" s="167">
        <v>43333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6">
        <v>78</v>
      </c>
      <c r="B178" s="157">
        <v>42712</v>
      </c>
      <c r="C178" s="157"/>
      <c r="D178" s="158" t="s">
        <v>696</v>
      </c>
      <c r="E178" s="159" t="s">
        <v>585</v>
      </c>
      <c r="F178" s="160">
        <v>380</v>
      </c>
      <c r="G178" s="159"/>
      <c r="H178" s="159">
        <v>478</v>
      </c>
      <c r="I178" s="161">
        <v>468</v>
      </c>
      <c r="J178" s="162" t="s">
        <v>643</v>
      </c>
      <c r="K178" s="163">
        <f>H178-F178</f>
        <v>98</v>
      </c>
      <c r="L178" s="164">
        <f>K178/F178</f>
        <v>0.25789473684210529</v>
      </c>
      <c r="M178" s="159" t="s">
        <v>555</v>
      </c>
      <c r="N178" s="165">
        <v>43025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6">
        <v>79</v>
      </c>
      <c r="B179" s="157">
        <v>42734</v>
      </c>
      <c r="C179" s="157"/>
      <c r="D179" s="158" t="s">
        <v>108</v>
      </c>
      <c r="E179" s="159" t="s">
        <v>585</v>
      </c>
      <c r="F179" s="160">
        <v>305</v>
      </c>
      <c r="G179" s="159"/>
      <c r="H179" s="159">
        <v>375</v>
      </c>
      <c r="I179" s="161">
        <v>375</v>
      </c>
      <c r="J179" s="162" t="s">
        <v>643</v>
      </c>
      <c r="K179" s="163">
        <f>H179-F179</f>
        <v>70</v>
      </c>
      <c r="L179" s="164">
        <f>K179/F179</f>
        <v>0.22950819672131148</v>
      </c>
      <c r="M179" s="159" t="s">
        <v>555</v>
      </c>
      <c r="N179" s="165">
        <v>42768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6">
        <v>80</v>
      </c>
      <c r="B180" s="157">
        <v>42739</v>
      </c>
      <c r="C180" s="157"/>
      <c r="D180" s="158" t="s">
        <v>94</v>
      </c>
      <c r="E180" s="159" t="s">
        <v>585</v>
      </c>
      <c r="F180" s="160">
        <v>99.5</v>
      </c>
      <c r="G180" s="159"/>
      <c r="H180" s="159">
        <v>158</v>
      </c>
      <c r="I180" s="161">
        <v>158</v>
      </c>
      <c r="J180" s="162" t="s">
        <v>643</v>
      </c>
      <c r="K180" s="163">
        <f>H180-F180</f>
        <v>58.5</v>
      </c>
      <c r="L180" s="164">
        <f>K180/F180</f>
        <v>0.5879396984924623</v>
      </c>
      <c r="M180" s="159" t="s">
        <v>555</v>
      </c>
      <c r="N180" s="165">
        <v>42898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56">
        <v>81</v>
      </c>
      <c r="B181" s="157">
        <v>42739</v>
      </c>
      <c r="C181" s="157"/>
      <c r="D181" s="158" t="s">
        <v>94</v>
      </c>
      <c r="E181" s="159" t="s">
        <v>585</v>
      </c>
      <c r="F181" s="160">
        <v>99.5</v>
      </c>
      <c r="G181" s="159"/>
      <c r="H181" s="159">
        <v>158</v>
      </c>
      <c r="I181" s="161">
        <v>158</v>
      </c>
      <c r="J181" s="162" t="s">
        <v>643</v>
      </c>
      <c r="K181" s="163">
        <v>58.5</v>
      </c>
      <c r="L181" s="164">
        <v>0.58793969849246197</v>
      </c>
      <c r="M181" s="159" t="s">
        <v>555</v>
      </c>
      <c r="N181" s="165">
        <v>42898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6">
        <v>82</v>
      </c>
      <c r="B182" s="157">
        <v>42786</v>
      </c>
      <c r="C182" s="157"/>
      <c r="D182" s="158" t="s">
        <v>184</v>
      </c>
      <c r="E182" s="159" t="s">
        <v>585</v>
      </c>
      <c r="F182" s="160">
        <v>140.5</v>
      </c>
      <c r="G182" s="159"/>
      <c r="H182" s="159">
        <v>220</v>
      </c>
      <c r="I182" s="161">
        <v>220</v>
      </c>
      <c r="J182" s="162" t="s">
        <v>643</v>
      </c>
      <c r="K182" s="163">
        <f>H182-F182</f>
        <v>79.5</v>
      </c>
      <c r="L182" s="164">
        <f>K182/F182</f>
        <v>0.5658362989323843</v>
      </c>
      <c r="M182" s="159" t="s">
        <v>555</v>
      </c>
      <c r="N182" s="165">
        <v>42864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56">
        <v>83</v>
      </c>
      <c r="B183" s="157">
        <v>42786</v>
      </c>
      <c r="C183" s="157"/>
      <c r="D183" s="158" t="s">
        <v>697</v>
      </c>
      <c r="E183" s="159" t="s">
        <v>585</v>
      </c>
      <c r="F183" s="160">
        <v>202.5</v>
      </c>
      <c r="G183" s="159"/>
      <c r="H183" s="159">
        <v>234</v>
      </c>
      <c r="I183" s="161">
        <v>234</v>
      </c>
      <c r="J183" s="162" t="s">
        <v>643</v>
      </c>
      <c r="K183" s="163">
        <v>31.5</v>
      </c>
      <c r="L183" s="164">
        <v>0.155555555555556</v>
      </c>
      <c r="M183" s="159" t="s">
        <v>555</v>
      </c>
      <c r="N183" s="165">
        <v>42836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6">
        <v>84</v>
      </c>
      <c r="B184" s="157">
        <v>42818</v>
      </c>
      <c r="C184" s="157"/>
      <c r="D184" s="158" t="s">
        <v>698</v>
      </c>
      <c r="E184" s="159" t="s">
        <v>585</v>
      </c>
      <c r="F184" s="160">
        <v>300.5</v>
      </c>
      <c r="G184" s="159"/>
      <c r="H184" s="159">
        <v>417.5</v>
      </c>
      <c r="I184" s="161">
        <v>420</v>
      </c>
      <c r="J184" s="162" t="s">
        <v>699</v>
      </c>
      <c r="K184" s="163">
        <f>H184-F184</f>
        <v>117</v>
      </c>
      <c r="L184" s="164">
        <f>K184/F184</f>
        <v>0.38935108153078202</v>
      </c>
      <c r="M184" s="159" t="s">
        <v>555</v>
      </c>
      <c r="N184" s="165">
        <v>43070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6">
        <v>85</v>
      </c>
      <c r="B185" s="157">
        <v>42818</v>
      </c>
      <c r="C185" s="157"/>
      <c r="D185" s="158" t="s">
        <v>673</v>
      </c>
      <c r="E185" s="159" t="s">
        <v>585</v>
      </c>
      <c r="F185" s="160">
        <v>850</v>
      </c>
      <c r="G185" s="159"/>
      <c r="H185" s="159">
        <v>1042.5</v>
      </c>
      <c r="I185" s="161">
        <v>1023</v>
      </c>
      <c r="J185" s="162" t="s">
        <v>700</v>
      </c>
      <c r="K185" s="163">
        <v>192.5</v>
      </c>
      <c r="L185" s="164">
        <v>0.22647058823529401</v>
      </c>
      <c r="M185" s="159" t="s">
        <v>555</v>
      </c>
      <c r="N185" s="165">
        <v>42830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6">
        <v>86</v>
      </c>
      <c r="B186" s="157">
        <v>42830</v>
      </c>
      <c r="C186" s="157"/>
      <c r="D186" s="158" t="s">
        <v>463</v>
      </c>
      <c r="E186" s="159" t="s">
        <v>585</v>
      </c>
      <c r="F186" s="160">
        <v>785</v>
      </c>
      <c r="G186" s="159"/>
      <c r="H186" s="159">
        <v>930</v>
      </c>
      <c r="I186" s="161">
        <v>920</v>
      </c>
      <c r="J186" s="162" t="s">
        <v>701</v>
      </c>
      <c r="K186" s="163">
        <f>H186-F186</f>
        <v>145</v>
      </c>
      <c r="L186" s="164">
        <f>K186/F186</f>
        <v>0.18471337579617833</v>
      </c>
      <c r="M186" s="159" t="s">
        <v>555</v>
      </c>
      <c r="N186" s="165">
        <v>42976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66">
        <v>87</v>
      </c>
      <c r="B187" s="167">
        <v>42831</v>
      </c>
      <c r="C187" s="167"/>
      <c r="D187" s="168" t="s">
        <v>702</v>
      </c>
      <c r="E187" s="169" t="s">
        <v>585</v>
      </c>
      <c r="F187" s="170">
        <v>40</v>
      </c>
      <c r="G187" s="170"/>
      <c r="H187" s="171">
        <v>13.1</v>
      </c>
      <c r="I187" s="171">
        <v>60</v>
      </c>
      <c r="J187" s="172" t="s">
        <v>703</v>
      </c>
      <c r="K187" s="173">
        <v>-26.9</v>
      </c>
      <c r="L187" s="174">
        <v>-0.67249999999999999</v>
      </c>
      <c r="M187" s="170" t="s">
        <v>567</v>
      </c>
      <c r="N187" s="167">
        <v>43138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56">
        <v>88</v>
      </c>
      <c r="B188" s="157">
        <v>42837</v>
      </c>
      <c r="C188" s="157"/>
      <c r="D188" s="158" t="s">
        <v>93</v>
      </c>
      <c r="E188" s="159" t="s">
        <v>585</v>
      </c>
      <c r="F188" s="160">
        <v>289.5</v>
      </c>
      <c r="G188" s="159"/>
      <c r="H188" s="159">
        <v>354</v>
      </c>
      <c r="I188" s="161">
        <v>360</v>
      </c>
      <c r="J188" s="162" t="s">
        <v>704</v>
      </c>
      <c r="K188" s="163">
        <f t="shared" ref="K188:K196" si="59">H188-F188</f>
        <v>64.5</v>
      </c>
      <c r="L188" s="164">
        <f t="shared" ref="L188:L196" si="60">K188/F188</f>
        <v>0.22279792746113988</v>
      </c>
      <c r="M188" s="159" t="s">
        <v>555</v>
      </c>
      <c r="N188" s="165">
        <v>43040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56">
        <v>89</v>
      </c>
      <c r="B189" s="157">
        <v>42845</v>
      </c>
      <c r="C189" s="157"/>
      <c r="D189" s="158" t="s">
        <v>410</v>
      </c>
      <c r="E189" s="159" t="s">
        <v>585</v>
      </c>
      <c r="F189" s="160">
        <v>700</v>
      </c>
      <c r="G189" s="159"/>
      <c r="H189" s="159">
        <v>840</v>
      </c>
      <c r="I189" s="161">
        <v>840</v>
      </c>
      <c r="J189" s="162" t="s">
        <v>705</v>
      </c>
      <c r="K189" s="163">
        <f t="shared" si="59"/>
        <v>140</v>
      </c>
      <c r="L189" s="164">
        <f t="shared" si="60"/>
        <v>0.2</v>
      </c>
      <c r="M189" s="159" t="s">
        <v>555</v>
      </c>
      <c r="N189" s="165">
        <v>42893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56">
        <v>90</v>
      </c>
      <c r="B190" s="157">
        <v>42887</v>
      </c>
      <c r="C190" s="157"/>
      <c r="D190" s="158" t="s">
        <v>706</v>
      </c>
      <c r="E190" s="159" t="s">
        <v>585</v>
      </c>
      <c r="F190" s="160">
        <v>130</v>
      </c>
      <c r="G190" s="159"/>
      <c r="H190" s="159">
        <v>144.25</v>
      </c>
      <c r="I190" s="161">
        <v>170</v>
      </c>
      <c r="J190" s="162" t="s">
        <v>707</v>
      </c>
      <c r="K190" s="163">
        <f t="shared" si="59"/>
        <v>14.25</v>
      </c>
      <c r="L190" s="164">
        <f t="shared" si="60"/>
        <v>0.10961538461538461</v>
      </c>
      <c r="M190" s="159" t="s">
        <v>555</v>
      </c>
      <c r="N190" s="165">
        <v>43675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56">
        <v>91</v>
      </c>
      <c r="B191" s="157">
        <v>42901</v>
      </c>
      <c r="C191" s="157"/>
      <c r="D191" s="158" t="s">
        <v>708</v>
      </c>
      <c r="E191" s="159" t="s">
        <v>585</v>
      </c>
      <c r="F191" s="160">
        <v>214.5</v>
      </c>
      <c r="G191" s="159"/>
      <c r="H191" s="159">
        <v>262</v>
      </c>
      <c r="I191" s="161">
        <v>262</v>
      </c>
      <c r="J191" s="162" t="s">
        <v>709</v>
      </c>
      <c r="K191" s="163">
        <f t="shared" si="59"/>
        <v>47.5</v>
      </c>
      <c r="L191" s="164">
        <f t="shared" si="60"/>
        <v>0.22144522144522144</v>
      </c>
      <c r="M191" s="159" t="s">
        <v>555</v>
      </c>
      <c r="N191" s="165">
        <v>42977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87">
        <v>92</v>
      </c>
      <c r="B192" s="188">
        <v>42933</v>
      </c>
      <c r="C192" s="188"/>
      <c r="D192" s="189" t="s">
        <v>710</v>
      </c>
      <c r="E192" s="190" t="s">
        <v>585</v>
      </c>
      <c r="F192" s="191">
        <v>370</v>
      </c>
      <c r="G192" s="190"/>
      <c r="H192" s="190">
        <v>447.5</v>
      </c>
      <c r="I192" s="192">
        <v>450</v>
      </c>
      <c r="J192" s="193" t="s">
        <v>643</v>
      </c>
      <c r="K192" s="163">
        <f t="shared" si="59"/>
        <v>77.5</v>
      </c>
      <c r="L192" s="194">
        <f t="shared" si="60"/>
        <v>0.20945945945945946</v>
      </c>
      <c r="M192" s="190" t="s">
        <v>555</v>
      </c>
      <c r="N192" s="195">
        <v>43035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7">
        <v>93</v>
      </c>
      <c r="B193" s="188">
        <v>42943</v>
      </c>
      <c r="C193" s="188"/>
      <c r="D193" s="189" t="s">
        <v>182</v>
      </c>
      <c r="E193" s="190" t="s">
        <v>585</v>
      </c>
      <c r="F193" s="191">
        <v>657.5</v>
      </c>
      <c r="G193" s="190"/>
      <c r="H193" s="190">
        <v>825</v>
      </c>
      <c r="I193" s="192">
        <v>820</v>
      </c>
      <c r="J193" s="193" t="s">
        <v>643</v>
      </c>
      <c r="K193" s="163">
        <f t="shared" si="59"/>
        <v>167.5</v>
      </c>
      <c r="L193" s="194">
        <f t="shared" si="60"/>
        <v>0.25475285171102663</v>
      </c>
      <c r="M193" s="190" t="s">
        <v>555</v>
      </c>
      <c r="N193" s="195">
        <v>43090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56">
        <v>94</v>
      </c>
      <c r="B194" s="157">
        <v>42964</v>
      </c>
      <c r="C194" s="157"/>
      <c r="D194" s="158" t="s">
        <v>353</v>
      </c>
      <c r="E194" s="159" t="s">
        <v>585</v>
      </c>
      <c r="F194" s="160">
        <v>605</v>
      </c>
      <c r="G194" s="159"/>
      <c r="H194" s="159">
        <v>750</v>
      </c>
      <c r="I194" s="161">
        <v>750</v>
      </c>
      <c r="J194" s="162" t="s">
        <v>701</v>
      </c>
      <c r="K194" s="163">
        <f t="shared" si="59"/>
        <v>145</v>
      </c>
      <c r="L194" s="164">
        <f t="shared" si="60"/>
        <v>0.23966942148760331</v>
      </c>
      <c r="M194" s="159" t="s">
        <v>555</v>
      </c>
      <c r="N194" s="165">
        <v>43027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66">
        <v>95</v>
      </c>
      <c r="B195" s="167">
        <v>42979</v>
      </c>
      <c r="C195" s="167"/>
      <c r="D195" s="175" t="s">
        <v>711</v>
      </c>
      <c r="E195" s="170" t="s">
        <v>585</v>
      </c>
      <c r="F195" s="170">
        <v>255</v>
      </c>
      <c r="G195" s="171"/>
      <c r="H195" s="171">
        <v>217.25</v>
      </c>
      <c r="I195" s="171">
        <v>320</v>
      </c>
      <c r="J195" s="172" t="s">
        <v>712</v>
      </c>
      <c r="K195" s="173">
        <f t="shared" si="59"/>
        <v>-37.75</v>
      </c>
      <c r="L195" s="176">
        <f t="shared" si="60"/>
        <v>-0.14803921568627451</v>
      </c>
      <c r="M195" s="170" t="s">
        <v>567</v>
      </c>
      <c r="N195" s="167">
        <v>43661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56">
        <v>96</v>
      </c>
      <c r="B196" s="157">
        <v>42997</v>
      </c>
      <c r="C196" s="157"/>
      <c r="D196" s="158" t="s">
        <v>713</v>
      </c>
      <c r="E196" s="159" t="s">
        <v>585</v>
      </c>
      <c r="F196" s="160">
        <v>215</v>
      </c>
      <c r="G196" s="159"/>
      <c r="H196" s="159">
        <v>258</v>
      </c>
      <c r="I196" s="161">
        <v>258</v>
      </c>
      <c r="J196" s="162" t="s">
        <v>643</v>
      </c>
      <c r="K196" s="163">
        <f t="shared" si="59"/>
        <v>43</v>
      </c>
      <c r="L196" s="164">
        <f t="shared" si="60"/>
        <v>0.2</v>
      </c>
      <c r="M196" s="159" t="s">
        <v>555</v>
      </c>
      <c r="N196" s="165">
        <v>43040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56">
        <v>97</v>
      </c>
      <c r="B197" s="157">
        <v>42997</v>
      </c>
      <c r="C197" s="157"/>
      <c r="D197" s="158" t="s">
        <v>713</v>
      </c>
      <c r="E197" s="159" t="s">
        <v>585</v>
      </c>
      <c r="F197" s="160">
        <v>215</v>
      </c>
      <c r="G197" s="159"/>
      <c r="H197" s="159">
        <v>258</v>
      </c>
      <c r="I197" s="161">
        <v>258</v>
      </c>
      <c r="J197" s="193" t="s">
        <v>643</v>
      </c>
      <c r="K197" s="163">
        <v>43</v>
      </c>
      <c r="L197" s="164">
        <v>0.2</v>
      </c>
      <c r="M197" s="159" t="s">
        <v>555</v>
      </c>
      <c r="N197" s="165">
        <v>43040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7">
        <v>98</v>
      </c>
      <c r="B198" s="188">
        <v>42998</v>
      </c>
      <c r="C198" s="188"/>
      <c r="D198" s="189" t="s">
        <v>714</v>
      </c>
      <c r="E198" s="190" t="s">
        <v>585</v>
      </c>
      <c r="F198" s="160">
        <v>75</v>
      </c>
      <c r="G198" s="190"/>
      <c r="H198" s="190">
        <v>90</v>
      </c>
      <c r="I198" s="192">
        <v>90</v>
      </c>
      <c r="J198" s="162" t="s">
        <v>715</v>
      </c>
      <c r="K198" s="163">
        <f t="shared" ref="K198:K203" si="61">H198-F198</f>
        <v>15</v>
      </c>
      <c r="L198" s="164">
        <f t="shared" ref="L198:L203" si="62">K198/F198</f>
        <v>0.2</v>
      </c>
      <c r="M198" s="159" t="s">
        <v>555</v>
      </c>
      <c r="N198" s="165">
        <v>43019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7">
        <v>99</v>
      </c>
      <c r="B199" s="188">
        <v>43011</v>
      </c>
      <c r="C199" s="188"/>
      <c r="D199" s="189" t="s">
        <v>569</v>
      </c>
      <c r="E199" s="190" t="s">
        <v>585</v>
      </c>
      <c r="F199" s="191">
        <v>315</v>
      </c>
      <c r="G199" s="190"/>
      <c r="H199" s="190">
        <v>392</v>
      </c>
      <c r="I199" s="192">
        <v>384</v>
      </c>
      <c r="J199" s="193" t="s">
        <v>716</v>
      </c>
      <c r="K199" s="163">
        <f t="shared" si="61"/>
        <v>77</v>
      </c>
      <c r="L199" s="194">
        <f t="shared" si="62"/>
        <v>0.24444444444444444</v>
      </c>
      <c r="M199" s="190" t="s">
        <v>555</v>
      </c>
      <c r="N199" s="195">
        <v>43017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7">
        <v>100</v>
      </c>
      <c r="B200" s="188">
        <v>43013</v>
      </c>
      <c r="C200" s="188"/>
      <c r="D200" s="189" t="s">
        <v>439</v>
      </c>
      <c r="E200" s="190" t="s">
        <v>585</v>
      </c>
      <c r="F200" s="191">
        <v>145</v>
      </c>
      <c r="G200" s="190"/>
      <c r="H200" s="190">
        <v>179</v>
      </c>
      <c r="I200" s="192">
        <v>180</v>
      </c>
      <c r="J200" s="193" t="s">
        <v>717</v>
      </c>
      <c r="K200" s="163">
        <f t="shared" si="61"/>
        <v>34</v>
      </c>
      <c r="L200" s="194">
        <f t="shared" si="62"/>
        <v>0.23448275862068965</v>
      </c>
      <c r="M200" s="190" t="s">
        <v>555</v>
      </c>
      <c r="N200" s="195">
        <v>43025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7">
        <v>101</v>
      </c>
      <c r="B201" s="188">
        <v>43014</v>
      </c>
      <c r="C201" s="188"/>
      <c r="D201" s="189" t="s">
        <v>328</v>
      </c>
      <c r="E201" s="190" t="s">
        <v>585</v>
      </c>
      <c r="F201" s="191">
        <v>256</v>
      </c>
      <c r="G201" s="190"/>
      <c r="H201" s="190">
        <v>323</v>
      </c>
      <c r="I201" s="192">
        <v>320</v>
      </c>
      <c r="J201" s="193" t="s">
        <v>643</v>
      </c>
      <c r="K201" s="163">
        <f t="shared" si="61"/>
        <v>67</v>
      </c>
      <c r="L201" s="194">
        <f t="shared" si="62"/>
        <v>0.26171875</v>
      </c>
      <c r="M201" s="190" t="s">
        <v>555</v>
      </c>
      <c r="N201" s="195">
        <v>43067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7">
        <v>102</v>
      </c>
      <c r="B202" s="188">
        <v>43017</v>
      </c>
      <c r="C202" s="188"/>
      <c r="D202" s="189" t="s">
        <v>343</v>
      </c>
      <c r="E202" s="190" t="s">
        <v>585</v>
      </c>
      <c r="F202" s="191">
        <v>137.5</v>
      </c>
      <c r="G202" s="190"/>
      <c r="H202" s="190">
        <v>184</v>
      </c>
      <c r="I202" s="192">
        <v>183</v>
      </c>
      <c r="J202" s="193" t="s">
        <v>718</v>
      </c>
      <c r="K202" s="163">
        <f t="shared" si="61"/>
        <v>46.5</v>
      </c>
      <c r="L202" s="194">
        <f t="shared" si="62"/>
        <v>0.33818181818181819</v>
      </c>
      <c r="M202" s="190" t="s">
        <v>555</v>
      </c>
      <c r="N202" s="195">
        <v>43108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7">
        <v>103</v>
      </c>
      <c r="B203" s="188">
        <v>43018</v>
      </c>
      <c r="C203" s="188"/>
      <c r="D203" s="189" t="s">
        <v>719</v>
      </c>
      <c r="E203" s="190" t="s">
        <v>585</v>
      </c>
      <c r="F203" s="191">
        <v>125.5</v>
      </c>
      <c r="G203" s="190"/>
      <c r="H203" s="190">
        <v>158</v>
      </c>
      <c r="I203" s="192">
        <v>155</v>
      </c>
      <c r="J203" s="193" t="s">
        <v>720</v>
      </c>
      <c r="K203" s="163">
        <f t="shared" si="61"/>
        <v>32.5</v>
      </c>
      <c r="L203" s="194">
        <f t="shared" si="62"/>
        <v>0.25896414342629481</v>
      </c>
      <c r="M203" s="190" t="s">
        <v>555</v>
      </c>
      <c r="N203" s="195">
        <v>43067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7">
        <v>104</v>
      </c>
      <c r="B204" s="188">
        <v>43018</v>
      </c>
      <c r="C204" s="188"/>
      <c r="D204" s="189" t="s">
        <v>721</v>
      </c>
      <c r="E204" s="190" t="s">
        <v>585</v>
      </c>
      <c r="F204" s="191">
        <v>895</v>
      </c>
      <c r="G204" s="190"/>
      <c r="H204" s="190">
        <v>1122.5</v>
      </c>
      <c r="I204" s="192">
        <v>1078</v>
      </c>
      <c r="J204" s="193" t="s">
        <v>722</v>
      </c>
      <c r="K204" s="163">
        <v>227.5</v>
      </c>
      <c r="L204" s="194">
        <v>0.25418994413407803</v>
      </c>
      <c r="M204" s="190" t="s">
        <v>555</v>
      </c>
      <c r="N204" s="195">
        <v>43117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7">
        <v>105</v>
      </c>
      <c r="B205" s="188">
        <v>43020</v>
      </c>
      <c r="C205" s="188"/>
      <c r="D205" s="189" t="s">
        <v>337</v>
      </c>
      <c r="E205" s="190" t="s">
        <v>585</v>
      </c>
      <c r="F205" s="191">
        <v>525</v>
      </c>
      <c r="G205" s="190"/>
      <c r="H205" s="190">
        <v>629</v>
      </c>
      <c r="I205" s="192">
        <v>629</v>
      </c>
      <c r="J205" s="193" t="s">
        <v>643</v>
      </c>
      <c r="K205" s="163">
        <v>104</v>
      </c>
      <c r="L205" s="194">
        <v>0.19809523809523799</v>
      </c>
      <c r="M205" s="190" t="s">
        <v>555</v>
      </c>
      <c r="N205" s="195">
        <v>43119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7">
        <v>106</v>
      </c>
      <c r="B206" s="188">
        <v>43046</v>
      </c>
      <c r="C206" s="188"/>
      <c r="D206" s="189" t="s">
        <v>376</v>
      </c>
      <c r="E206" s="190" t="s">
        <v>585</v>
      </c>
      <c r="F206" s="191">
        <v>740</v>
      </c>
      <c r="G206" s="190"/>
      <c r="H206" s="190">
        <v>892.5</v>
      </c>
      <c r="I206" s="192">
        <v>900</v>
      </c>
      <c r="J206" s="193" t="s">
        <v>723</v>
      </c>
      <c r="K206" s="163">
        <f>H206-F206</f>
        <v>152.5</v>
      </c>
      <c r="L206" s="194">
        <f>K206/F206</f>
        <v>0.20608108108108109</v>
      </c>
      <c r="M206" s="190" t="s">
        <v>555</v>
      </c>
      <c r="N206" s="195">
        <v>43052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56">
        <v>107</v>
      </c>
      <c r="B207" s="157">
        <v>43073</v>
      </c>
      <c r="C207" s="157"/>
      <c r="D207" s="158" t="s">
        <v>724</v>
      </c>
      <c r="E207" s="159" t="s">
        <v>585</v>
      </c>
      <c r="F207" s="160">
        <v>118.5</v>
      </c>
      <c r="G207" s="159"/>
      <c r="H207" s="159">
        <v>143.5</v>
      </c>
      <c r="I207" s="161">
        <v>145</v>
      </c>
      <c r="J207" s="162" t="s">
        <v>576</v>
      </c>
      <c r="K207" s="163">
        <f>H207-F207</f>
        <v>25</v>
      </c>
      <c r="L207" s="164">
        <f>K207/F207</f>
        <v>0.2109704641350211</v>
      </c>
      <c r="M207" s="159" t="s">
        <v>555</v>
      </c>
      <c r="N207" s="165">
        <v>43097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66">
        <v>108</v>
      </c>
      <c r="B208" s="167">
        <v>43090</v>
      </c>
      <c r="C208" s="167"/>
      <c r="D208" s="168" t="s">
        <v>415</v>
      </c>
      <c r="E208" s="169" t="s">
        <v>585</v>
      </c>
      <c r="F208" s="170">
        <v>715</v>
      </c>
      <c r="G208" s="170"/>
      <c r="H208" s="171">
        <v>500</v>
      </c>
      <c r="I208" s="171">
        <v>872</v>
      </c>
      <c r="J208" s="172" t="s">
        <v>725</v>
      </c>
      <c r="K208" s="173">
        <f>H208-F208</f>
        <v>-215</v>
      </c>
      <c r="L208" s="174">
        <f>K208/F208</f>
        <v>-0.30069930069930068</v>
      </c>
      <c r="M208" s="170" t="s">
        <v>567</v>
      </c>
      <c r="N208" s="167">
        <v>43670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56">
        <v>109</v>
      </c>
      <c r="B209" s="157">
        <v>43098</v>
      </c>
      <c r="C209" s="157"/>
      <c r="D209" s="158" t="s">
        <v>569</v>
      </c>
      <c r="E209" s="159" t="s">
        <v>585</v>
      </c>
      <c r="F209" s="160">
        <v>435</v>
      </c>
      <c r="G209" s="159"/>
      <c r="H209" s="159">
        <v>542.5</v>
      </c>
      <c r="I209" s="161">
        <v>539</v>
      </c>
      <c r="J209" s="162" t="s">
        <v>643</v>
      </c>
      <c r="K209" s="163">
        <v>107.5</v>
      </c>
      <c r="L209" s="164">
        <v>0.247126436781609</v>
      </c>
      <c r="M209" s="159" t="s">
        <v>555</v>
      </c>
      <c r="N209" s="165">
        <v>43206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56">
        <v>110</v>
      </c>
      <c r="B210" s="157">
        <v>43098</v>
      </c>
      <c r="C210" s="157"/>
      <c r="D210" s="158" t="s">
        <v>527</v>
      </c>
      <c r="E210" s="159" t="s">
        <v>585</v>
      </c>
      <c r="F210" s="160">
        <v>885</v>
      </c>
      <c r="G210" s="159"/>
      <c r="H210" s="159">
        <v>1090</v>
      </c>
      <c r="I210" s="161">
        <v>1084</v>
      </c>
      <c r="J210" s="162" t="s">
        <v>643</v>
      </c>
      <c r="K210" s="163">
        <v>205</v>
      </c>
      <c r="L210" s="164">
        <v>0.23163841807909599</v>
      </c>
      <c r="M210" s="159" t="s">
        <v>555</v>
      </c>
      <c r="N210" s="165">
        <v>43213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96">
        <v>111</v>
      </c>
      <c r="B211" s="197">
        <v>43192</v>
      </c>
      <c r="C211" s="197"/>
      <c r="D211" s="175" t="s">
        <v>726</v>
      </c>
      <c r="E211" s="170" t="s">
        <v>585</v>
      </c>
      <c r="F211" s="198">
        <v>478.5</v>
      </c>
      <c r="G211" s="170"/>
      <c r="H211" s="170">
        <v>442</v>
      </c>
      <c r="I211" s="171">
        <v>613</v>
      </c>
      <c r="J211" s="172" t="s">
        <v>727</v>
      </c>
      <c r="K211" s="173">
        <f>H211-F211</f>
        <v>-36.5</v>
      </c>
      <c r="L211" s="174">
        <f>K211/F211</f>
        <v>-7.6280041797283177E-2</v>
      </c>
      <c r="M211" s="170" t="s">
        <v>567</v>
      </c>
      <c r="N211" s="167">
        <v>43762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66">
        <v>112</v>
      </c>
      <c r="B212" s="167">
        <v>43194</v>
      </c>
      <c r="C212" s="167"/>
      <c r="D212" s="168" t="s">
        <v>728</v>
      </c>
      <c r="E212" s="169" t="s">
        <v>585</v>
      </c>
      <c r="F212" s="170">
        <f>141.5-7.3</f>
        <v>134.19999999999999</v>
      </c>
      <c r="G212" s="170"/>
      <c r="H212" s="171">
        <v>77</v>
      </c>
      <c r="I212" s="171">
        <v>180</v>
      </c>
      <c r="J212" s="172" t="s">
        <v>729</v>
      </c>
      <c r="K212" s="173">
        <f>H212-F212</f>
        <v>-57.199999999999989</v>
      </c>
      <c r="L212" s="174">
        <f>K212/F212</f>
        <v>-0.42622950819672129</v>
      </c>
      <c r="M212" s="170" t="s">
        <v>567</v>
      </c>
      <c r="N212" s="167">
        <v>43522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66">
        <v>113</v>
      </c>
      <c r="B213" s="167">
        <v>43209</v>
      </c>
      <c r="C213" s="167"/>
      <c r="D213" s="168" t="s">
        <v>730</v>
      </c>
      <c r="E213" s="169" t="s">
        <v>585</v>
      </c>
      <c r="F213" s="170">
        <v>430</v>
      </c>
      <c r="G213" s="170"/>
      <c r="H213" s="171">
        <v>220</v>
      </c>
      <c r="I213" s="171">
        <v>537</v>
      </c>
      <c r="J213" s="172" t="s">
        <v>731</v>
      </c>
      <c r="K213" s="173">
        <f>H213-F213</f>
        <v>-210</v>
      </c>
      <c r="L213" s="174">
        <f>K213/F213</f>
        <v>-0.48837209302325579</v>
      </c>
      <c r="M213" s="170" t="s">
        <v>567</v>
      </c>
      <c r="N213" s="167">
        <v>43252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7">
        <v>114</v>
      </c>
      <c r="B214" s="188">
        <v>43220</v>
      </c>
      <c r="C214" s="188"/>
      <c r="D214" s="189" t="s">
        <v>377</v>
      </c>
      <c r="E214" s="190" t="s">
        <v>585</v>
      </c>
      <c r="F214" s="190">
        <v>153.5</v>
      </c>
      <c r="G214" s="190"/>
      <c r="H214" s="190">
        <v>196</v>
      </c>
      <c r="I214" s="192">
        <v>196</v>
      </c>
      <c r="J214" s="162" t="s">
        <v>732</v>
      </c>
      <c r="K214" s="163">
        <f>H214-F214</f>
        <v>42.5</v>
      </c>
      <c r="L214" s="164">
        <f>K214/F214</f>
        <v>0.27687296416938112</v>
      </c>
      <c r="M214" s="159" t="s">
        <v>555</v>
      </c>
      <c r="N214" s="165">
        <v>43605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66">
        <v>115</v>
      </c>
      <c r="B215" s="167">
        <v>43306</v>
      </c>
      <c r="C215" s="167"/>
      <c r="D215" s="168" t="s">
        <v>702</v>
      </c>
      <c r="E215" s="169" t="s">
        <v>585</v>
      </c>
      <c r="F215" s="170">
        <v>27.5</v>
      </c>
      <c r="G215" s="170"/>
      <c r="H215" s="171">
        <v>13.1</v>
      </c>
      <c r="I215" s="171">
        <v>60</v>
      </c>
      <c r="J215" s="172" t="s">
        <v>733</v>
      </c>
      <c r="K215" s="173">
        <v>-14.4</v>
      </c>
      <c r="L215" s="174">
        <v>-0.52363636363636401</v>
      </c>
      <c r="M215" s="170" t="s">
        <v>567</v>
      </c>
      <c r="N215" s="167">
        <v>43138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96">
        <v>116</v>
      </c>
      <c r="B216" s="197">
        <v>43318</v>
      </c>
      <c r="C216" s="197"/>
      <c r="D216" s="175" t="s">
        <v>734</v>
      </c>
      <c r="E216" s="170" t="s">
        <v>585</v>
      </c>
      <c r="F216" s="170">
        <v>148.5</v>
      </c>
      <c r="G216" s="170"/>
      <c r="H216" s="170">
        <v>102</v>
      </c>
      <c r="I216" s="171">
        <v>182</v>
      </c>
      <c r="J216" s="172" t="s">
        <v>735</v>
      </c>
      <c r="K216" s="173">
        <f>H216-F216</f>
        <v>-46.5</v>
      </c>
      <c r="L216" s="174">
        <f>K216/F216</f>
        <v>-0.31313131313131315</v>
      </c>
      <c r="M216" s="170" t="s">
        <v>567</v>
      </c>
      <c r="N216" s="167">
        <v>43661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56">
        <v>117</v>
      </c>
      <c r="B217" s="157">
        <v>43335</v>
      </c>
      <c r="C217" s="157"/>
      <c r="D217" s="158" t="s">
        <v>736</v>
      </c>
      <c r="E217" s="159" t="s">
        <v>585</v>
      </c>
      <c r="F217" s="190">
        <v>285</v>
      </c>
      <c r="G217" s="159"/>
      <c r="H217" s="159">
        <v>355</v>
      </c>
      <c r="I217" s="161">
        <v>364</v>
      </c>
      <c r="J217" s="162" t="s">
        <v>737</v>
      </c>
      <c r="K217" s="163">
        <v>70</v>
      </c>
      <c r="L217" s="164">
        <v>0.24561403508771901</v>
      </c>
      <c r="M217" s="159" t="s">
        <v>555</v>
      </c>
      <c r="N217" s="165">
        <v>43455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56">
        <v>118</v>
      </c>
      <c r="B218" s="157">
        <v>43341</v>
      </c>
      <c r="C218" s="157"/>
      <c r="D218" s="158" t="s">
        <v>365</v>
      </c>
      <c r="E218" s="159" t="s">
        <v>585</v>
      </c>
      <c r="F218" s="190">
        <v>525</v>
      </c>
      <c r="G218" s="159"/>
      <c r="H218" s="159">
        <v>585</v>
      </c>
      <c r="I218" s="161">
        <v>635</v>
      </c>
      <c r="J218" s="162" t="s">
        <v>738</v>
      </c>
      <c r="K218" s="163">
        <f t="shared" ref="K218:K235" si="63">H218-F218</f>
        <v>60</v>
      </c>
      <c r="L218" s="164">
        <f t="shared" ref="L218:L235" si="64">K218/F218</f>
        <v>0.11428571428571428</v>
      </c>
      <c r="M218" s="159" t="s">
        <v>555</v>
      </c>
      <c r="N218" s="165">
        <v>43662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56">
        <v>119</v>
      </c>
      <c r="B219" s="157">
        <v>43395</v>
      </c>
      <c r="C219" s="157"/>
      <c r="D219" s="158" t="s">
        <v>353</v>
      </c>
      <c r="E219" s="159" t="s">
        <v>585</v>
      </c>
      <c r="F219" s="190">
        <v>475</v>
      </c>
      <c r="G219" s="159"/>
      <c r="H219" s="159">
        <v>574</v>
      </c>
      <c r="I219" s="161">
        <v>570</v>
      </c>
      <c r="J219" s="162" t="s">
        <v>643</v>
      </c>
      <c r="K219" s="163">
        <f t="shared" si="63"/>
        <v>99</v>
      </c>
      <c r="L219" s="164">
        <f t="shared" si="64"/>
        <v>0.20842105263157895</v>
      </c>
      <c r="M219" s="159" t="s">
        <v>555</v>
      </c>
      <c r="N219" s="165">
        <v>43403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7">
        <v>120</v>
      </c>
      <c r="B220" s="188">
        <v>43397</v>
      </c>
      <c r="C220" s="188"/>
      <c r="D220" s="189" t="s">
        <v>372</v>
      </c>
      <c r="E220" s="190" t="s">
        <v>585</v>
      </c>
      <c r="F220" s="190">
        <v>707.5</v>
      </c>
      <c r="G220" s="190"/>
      <c r="H220" s="190">
        <v>872</v>
      </c>
      <c r="I220" s="192">
        <v>872</v>
      </c>
      <c r="J220" s="193" t="s">
        <v>643</v>
      </c>
      <c r="K220" s="163">
        <f t="shared" si="63"/>
        <v>164.5</v>
      </c>
      <c r="L220" s="194">
        <f t="shared" si="64"/>
        <v>0.23250883392226149</v>
      </c>
      <c r="M220" s="190" t="s">
        <v>555</v>
      </c>
      <c r="N220" s="195">
        <v>43482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7">
        <v>121</v>
      </c>
      <c r="B221" s="188">
        <v>43398</v>
      </c>
      <c r="C221" s="188"/>
      <c r="D221" s="189" t="s">
        <v>739</v>
      </c>
      <c r="E221" s="190" t="s">
        <v>585</v>
      </c>
      <c r="F221" s="190">
        <v>162</v>
      </c>
      <c r="G221" s="190"/>
      <c r="H221" s="190">
        <v>204</v>
      </c>
      <c r="I221" s="192">
        <v>209</v>
      </c>
      <c r="J221" s="193" t="s">
        <v>740</v>
      </c>
      <c r="K221" s="163">
        <f t="shared" si="63"/>
        <v>42</v>
      </c>
      <c r="L221" s="194">
        <f t="shared" si="64"/>
        <v>0.25925925925925924</v>
      </c>
      <c r="M221" s="190" t="s">
        <v>555</v>
      </c>
      <c r="N221" s="195">
        <v>43539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7">
        <v>122</v>
      </c>
      <c r="B222" s="188">
        <v>43399</v>
      </c>
      <c r="C222" s="188"/>
      <c r="D222" s="189" t="s">
        <v>456</v>
      </c>
      <c r="E222" s="190" t="s">
        <v>585</v>
      </c>
      <c r="F222" s="190">
        <v>240</v>
      </c>
      <c r="G222" s="190"/>
      <c r="H222" s="190">
        <v>297</v>
      </c>
      <c r="I222" s="192">
        <v>297</v>
      </c>
      <c r="J222" s="193" t="s">
        <v>643</v>
      </c>
      <c r="K222" s="199">
        <f t="shared" si="63"/>
        <v>57</v>
      </c>
      <c r="L222" s="194">
        <f t="shared" si="64"/>
        <v>0.23749999999999999</v>
      </c>
      <c r="M222" s="190" t="s">
        <v>555</v>
      </c>
      <c r="N222" s="195">
        <v>43417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56">
        <v>123</v>
      </c>
      <c r="B223" s="157">
        <v>43439</v>
      </c>
      <c r="C223" s="157"/>
      <c r="D223" s="158" t="s">
        <v>741</v>
      </c>
      <c r="E223" s="159" t="s">
        <v>585</v>
      </c>
      <c r="F223" s="159">
        <v>202.5</v>
      </c>
      <c r="G223" s="159"/>
      <c r="H223" s="159">
        <v>255</v>
      </c>
      <c r="I223" s="161">
        <v>252</v>
      </c>
      <c r="J223" s="162" t="s">
        <v>643</v>
      </c>
      <c r="K223" s="163">
        <f t="shared" si="63"/>
        <v>52.5</v>
      </c>
      <c r="L223" s="164">
        <f t="shared" si="64"/>
        <v>0.25925925925925924</v>
      </c>
      <c r="M223" s="159" t="s">
        <v>555</v>
      </c>
      <c r="N223" s="165">
        <v>43542</v>
      </c>
      <c r="O223" s="1"/>
      <c r="P223" s="1"/>
      <c r="Q223" s="1"/>
      <c r="R223" s="6" t="s">
        <v>742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7">
        <v>124</v>
      </c>
      <c r="B224" s="188">
        <v>43465</v>
      </c>
      <c r="C224" s="157"/>
      <c r="D224" s="189" t="s">
        <v>402</v>
      </c>
      <c r="E224" s="190" t="s">
        <v>585</v>
      </c>
      <c r="F224" s="190">
        <v>710</v>
      </c>
      <c r="G224" s="190"/>
      <c r="H224" s="190">
        <v>866</v>
      </c>
      <c r="I224" s="192">
        <v>866</v>
      </c>
      <c r="J224" s="193" t="s">
        <v>643</v>
      </c>
      <c r="K224" s="163">
        <f t="shared" si="63"/>
        <v>156</v>
      </c>
      <c r="L224" s="164">
        <f t="shared" si="64"/>
        <v>0.21971830985915494</v>
      </c>
      <c r="M224" s="159" t="s">
        <v>555</v>
      </c>
      <c r="N224" s="165">
        <v>43553</v>
      </c>
      <c r="O224" s="1"/>
      <c r="P224" s="1"/>
      <c r="Q224" s="1"/>
      <c r="R224" s="6" t="s">
        <v>742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7">
        <v>125</v>
      </c>
      <c r="B225" s="188">
        <v>43522</v>
      </c>
      <c r="C225" s="188"/>
      <c r="D225" s="189" t="s">
        <v>152</v>
      </c>
      <c r="E225" s="190" t="s">
        <v>585</v>
      </c>
      <c r="F225" s="190">
        <v>337.25</v>
      </c>
      <c r="G225" s="190"/>
      <c r="H225" s="190">
        <v>398.5</v>
      </c>
      <c r="I225" s="192">
        <v>411</v>
      </c>
      <c r="J225" s="162" t="s">
        <v>743</v>
      </c>
      <c r="K225" s="163">
        <f t="shared" si="63"/>
        <v>61.25</v>
      </c>
      <c r="L225" s="164">
        <f t="shared" si="64"/>
        <v>0.1816160118606375</v>
      </c>
      <c r="M225" s="159" t="s">
        <v>555</v>
      </c>
      <c r="N225" s="165">
        <v>43760</v>
      </c>
      <c r="O225" s="1"/>
      <c r="P225" s="1"/>
      <c r="Q225" s="1"/>
      <c r="R225" s="6" t="s">
        <v>742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00">
        <v>126</v>
      </c>
      <c r="B226" s="201">
        <v>43559</v>
      </c>
      <c r="C226" s="201"/>
      <c r="D226" s="202" t="s">
        <v>744</v>
      </c>
      <c r="E226" s="203" t="s">
        <v>585</v>
      </c>
      <c r="F226" s="203">
        <v>130</v>
      </c>
      <c r="G226" s="203"/>
      <c r="H226" s="203">
        <v>65</v>
      </c>
      <c r="I226" s="204">
        <v>158</v>
      </c>
      <c r="J226" s="172" t="s">
        <v>745</v>
      </c>
      <c r="K226" s="173">
        <f t="shared" si="63"/>
        <v>-65</v>
      </c>
      <c r="L226" s="174">
        <f t="shared" si="64"/>
        <v>-0.5</v>
      </c>
      <c r="M226" s="170" t="s">
        <v>567</v>
      </c>
      <c r="N226" s="167">
        <v>43726</v>
      </c>
      <c r="O226" s="1"/>
      <c r="P226" s="1"/>
      <c r="Q226" s="1"/>
      <c r="R226" s="6" t="s">
        <v>746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7">
        <v>127</v>
      </c>
      <c r="B227" s="188">
        <v>43017</v>
      </c>
      <c r="C227" s="188"/>
      <c r="D227" s="189" t="s">
        <v>184</v>
      </c>
      <c r="E227" s="190" t="s">
        <v>585</v>
      </c>
      <c r="F227" s="190">
        <v>141.5</v>
      </c>
      <c r="G227" s="190"/>
      <c r="H227" s="190">
        <v>183.5</v>
      </c>
      <c r="I227" s="192">
        <v>210</v>
      </c>
      <c r="J227" s="162" t="s">
        <v>740</v>
      </c>
      <c r="K227" s="163">
        <f t="shared" si="63"/>
        <v>42</v>
      </c>
      <c r="L227" s="164">
        <f t="shared" si="64"/>
        <v>0.29681978798586572</v>
      </c>
      <c r="M227" s="159" t="s">
        <v>555</v>
      </c>
      <c r="N227" s="165">
        <v>43042</v>
      </c>
      <c r="O227" s="1"/>
      <c r="P227" s="1"/>
      <c r="Q227" s="1"/>
      <c r="R227" s="6" t="s">
        <v>746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00">
        <v>128</v>
      </c>
      <c r="B228" s="201">
        <v>43074</v>
      </c>
      <c r="C228" s="201"/>
      <c r="D228" s="202" t="s">
        <v>747</v>
      </c>
      <c r="E228" s="203" t="s">
        <v>585</v>
      </c>
      <c r="F228" s="198">
        <v>172</v>
      </c>
      <c r="G228" s="203"/>
      <c r="H228" s="203">
        <v>155.25</v>
      </c>
      <c r="I228" s="204">
        <v>230</v>
      </c>
      <c r="J228" s="172" t="s">
        <v>748</v>
      </c>
      <c r="K228" s="173">
        <f t="shared" si="63"/>
        <v>-16.75</v>
      </c>
      <c r="L228" s="174">
        <f t="shared" si="64"/>
        <v>-9.7383720930232565E-2</v>
      </c>
      <c r="M228" s="170" t="s">
        <v>567</v>
      </c>
      <c r="N228" s="167">
        <v>43787</v>
      </c>
      <c r="O228" s="1"/>
      <c r="P228" s="1"/>
      <c r="Q228" s="1"/>
      <c r="R228" s="6" t="s">
        <v>746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7">
        <v>129</v>
      </c>
      <c r="B229" s="188">
        <v>43398</v>
      </c>
      <c r="C229" s="188"/>
      <c r="D229" s="189" t="s">
        <v>107</v>
      </c>
      <c r="E229" s="190" t="s">
        <v>585</v>
      </c>
      <c r="F229" s="190">
        <v>698.5</v>
      </c>
      <c r="G229" s="190"/>
      <c r="H229" s="190">
        <v>890</v>
      </c>
      <c r="I229" s="192">
        <v>890</v>
      </c>
      <c r="J229" s="162" t="s">
        <v>813</v>
      </c>
      <c r="K229" s="163">
        <f t="shared" si="63"/>
        <v>191.5</v>
      </c>
      <c r="L229" s="164">
        <f t="shared" si="64"/>
        <v>0.27415891195418757</v>
      </c>
      <c r="M229" s="159" t="s">
        <v>555</v>
      </c>
      <c r="N229" s="165">
        <v>44328</v>
      </c>
      <c r="O229" s="1"/>
      <c r="P229" s="1"/>
      <c r="Q229" s="1"/>
      <c r="R229" s="6" t="s">
        <v>742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7">
        <v>130</v>
      </c>
      <c r="B230" s="188">
        <v>42877</v>
      </c>
      <c r="C230" s="188"/>
      <c r="D230" s="189" t="s">
        <v>364</v>
      </c>
      <c r="E230" s="190" t="s">
        <v>585</v>
      </c>
      <c r="F230" s="190">
        <v>127.6</v>
      </c>
      <c r="G230" s="190"/>
      <c r="H230" s="190">
        <v>138</v>
      </c>
      <c r="I230" s="192">
        <v>190</v>
      </c>
      <c r="J230" s="162" t="s">
        <v>749</v>
      </c>
      <c r="K230" s="163">
        <f t="shared" si="63"/>
        <v>10.400000000000006</v>
      </c>
      <c r="L230" s="164">
        <f t="shared" si="64"/>
        <v>8.1504702194357417E-2</v>
      </c>
      <c r="M230" s="159" t="s">
        <v>555</v>
      </c>
      <c r="N230" s="165">
        <v>43774</v>
      </c>
      <c r="O230" s="1"/>
      <c r="P230" s="1"/>
      <c r="Q230" s="1"/>
      <c r="R230" s="6" t="s">
        <v>746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7">
        <v>131</v>
      </c>
      <c r="B231" s="188">
        <v>43158</v>
      </c>
      <c r="C231" s="188"/>
      <c r="D231" s="189" t="s">
        <v>750</v>
      </c>
      <c r="E231" s="190" t="s">
        <v>585</v>
      </c>
      <c r="F231" s="190">
        <v>317</v>
      </c>
      <c r="G231" s="190"/>
      <c r="H231" s="190">
        <v>382.5</v>
      </c>
      <c r="I231" s="192">
        <v>398</v>
      </c>
      <c r="J231" s="162" t="s">
        <v>751</v>
      </c>
      <c r="K231" s="163">
        <f t="shared" si="63"/>
        <v>65.5</v>
      </c>
      <c r="L231" s="164">
        <f t="shared" si="64"/>
        <v>0.20662460567823343</v>
      </c>
      <c r="M231" s="159" t="s">
        <v>555</v>
      </c>
      <c r="N231" s="165">
        <v>44238</v>
      </c>
      <c r="O231" s="1"/>
      <c r="P231" s="1"/>
      <c r="Q231" s="1"/>
      <c r="R231" s="6" t="s">
        <v>746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00">
        <v>132</v>
      </c>
      <c r="B232" s="201">
        <v>43164</v>
      </c>
      <c r="C232" s="201"/>
      <c r="D232" s="202" t="s">
        <v>144</v>
      </c>
      <c r="E232" s="203" t="s">
        <v>585</v>
      </c>
      <c r="F232" s="198">
        <f>510-14.4</f>
        <v>495.6</v>
      </c>
      <c r="G232" s="203"/>
      <c r="H232" s="203">
        <v>350</v>
      </c>
      <c r="I232" s="204">
        <v>672</v>
      </c>
      <c r="J232" s="172" t="s">
        <v>752</v>
      </c>
      <c r="K232" s="173">
        <f t="shared" si="63"/>
        <v>-145.60000000000002</v>
      </c>
      <c r="L232" s="174">
        <f t="shared" si="64"/>
        <v>-0.29378531073446329</v>
      </c>
      <c r="M232" s="170" t="s">
        <v>567</v>
      </c>
      <c r="N232" s="167">
        <v>43887</v>
      </c>
      <c r="O232" s="1"/>
      <c r="P232" s="1"/>
      <c r="Q232" s="1"/>
      <c r="R232" s="6" t="s">
        <v>742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00">
        <v>133</v>
      </c>
      <c r="B233" s="201">
        <v>43237</v>
      </c>
      <c r="C233" s="201"/>
      <c r="D233" s="202" t="s">
        <v>448</v>
      </c>
      <c r="E233" s="203" t="s">
        <v>585</v>
      </c>
      <c r="F233" s="198">
        <v>230.3</v>
      </c>
      <c r="G233" s="203"/>
      <c r="H233" s="203">
        <v>102.5</v>
      </c>
      <c r="I233" s="204">
        <v>348</v>
      </c>
      <c r="J233" s="172" t="s">
        <v>753</v>
      </c>
      <c r="K233" s="173">
        <f t="shared" si="63"/>
        <v>-127.80000000000001</v>
      </c>
      <c r="L233" s="174">
        <f t="shared" si="64"/>
        <v>-0.55492835432045162</v>
      </c>
      <c r="M233" s="170" t="s">
        <v>567</v>
      </c>
      <c r="N233" s="167">
        <v>43896</v>
      </c>
      <c r="O233" s="1"/>
      <c r="P233" s="1"/>
      <c r="Q233" s="1"/>
      <c r="R233" s="6" t="s">
        <v>742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7">
        <v>134</v>
      </c>
      <c r="B234" s="188">
        <v>43258</v>
      </c>
      <c r="C234" s="188"/>
      <c r="D234" s="189" t="s">
        <v>419</v>
      </c>
      <c r="E234" s="190" t="s">
        <v>585</v>
      </c>
      <c r="F234" s="190">
        <f>342.5-5.1</f>
        <v>337.4</v>
      </c>
      <c r="G234" s="190"/>
      <c r="H234" s="190">
        <v>412.5</v>
      </c>
      <c r="I234" s="192">
        <v>439</v>
      </c>
      <c r="J234" s="162" t="s">
        <v>754</v>
      </c>
      <c r="K234" s="163">
        <f t="shared" si="63"/>
        <v>75.100000000000023</v>
      </c>
      <c r="L234" s="164">
        <f t="shared" si="64"/>
        <v>0.22258446947243635</v>
      </c>
      <c r="M234" s="159" t="s">
        <v>555</v>
      </c>
      <c r="N234" s="165">
        <v>44230</v>
      </c>
      <c r="O234" s="1"/>
      <c r="P234" s="1"/>
      <c r="Q234" s="1"/>
      <c r="R234" s="6" t="s">
        <v>746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1">
        <v>135</v>
      </c>
      <c r="B235" s="180">
        <v>43285</v>
      </c>
      <c r="C235" s="180"/>
      <c r="D235" s="181" t="s">
        <v>55</v>
      </c>
      <c r="E235" s="182" t="s">
        <v>585</v>
      </c>
      <c r="F235" s="182">
        <f>127.5-5.53</f>
        <v>121.97</v>
      </c>
      <c r="G235" s="183"/>
      <c r="H235" s="183">
        <v>122.5</v>
      </c>
      <c r="I235" s="183">
        <v>170</v>
      </c>
      <c r="J235" s="184" t="s">
        <v>781</v>
      </c>
      <c r="K235" s="185">
        <f t="shared" si="63"/>
        <v>0.53000000000000114</v>
      </c>
      <c r="L235" s="186">
        <f t="shared" si="64"/>
        <v>4.3453308190538747E-3</v>
      </c>
      <c r="M235" s="182" t="s">
        <v>676</v>
      </c>
      <c r="N235" s="180">
        <v>44431</v>
      </c>
      <c r="O235" s="1"/>
      <c r="P235" s="1"/>
      <c r="Q235" s="1"/>
      <c r="R235" s="6" t="s">
        <v>742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00">
        <v>136</v>
      </c>
      <c r="B236" s="201">
        <v>43294</v>
      </c>
      <c r="C236" s="201"/>
      <c r="D236" s="202" t="s">
        <v>355</v>
      </c>
      <c r="E236" s="203" t="s">
        <v>585</v>
      </c>
      <c r="F236" s="198">
        <v>46.5</v>
      </c>
      <c r="G236" s="203"/>
      <c r="H236" s="203">
        <v>17</v>
      </c>
      <c r="I236" s="204">
        <v>59</v>
      </c>
      <c r="J236" s="172" t="s">
        <v>755</v>
      </c>
      <c r="K236" s="173">
        <f t="shared" ref="K236:K244" si="65">H236-F236</f>
        <v>-29.5</v>
      </c>
      <c r="L236" s="174">
        <f t="shared" ref="L236:L244" si="66">K236/F236</f>
        <v>-0.63440860215053763</v>
      </c>
      <c r="M236" s="170" t="s">
        <v>567</v>
      </c>
      <c r="N236" s="167">
        <v>43887</v>
      </c>
      <c r="O236" s="1"/>
      <c r="P236" s="1"/>
      <c r="Q236" s="1"/>
      <c r="R236" s="6" t="s">
        <v>742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7">
        <v>137</v>
      </c>
      <c r="B237" s="188">
        <v>43396</v>
      </c>
      <c r="C237" s="188"/>
      <c r="D237" s="189" t="s">
        <v>404</v>
      </c>
      <c r="E237" s="190" t="s">
        <v>585</v>
      </c>
      <c r="F237" s="190">
        <v>156.5</v>
      </c>
      <c r="G237" s="190"/>
      <c r="H237" s="190">
        <v>207.5</v>
      </c>
      <c r="I237" s="192">
        <v>191</v>
      </c>
      <c r="J237" s="162" t="s">
        <v>643</v>
      </c>
      <c r="K237" s="163">
        <f t="shared" si="65"/>
        <v>51</v>
      </c>
      <c r="L237" s="164">
        <f t="shared" si="66"/>
        <v>0.32587859424920129</v>
      </c>
      <c r="M237" s="159" t="s">
        <v>555</v>
      </c>
      <c r="N237" s="165">
        <v>44369</v>
      </c>
      <c r="O237" s="1"/>
      <c r="P237" s="1"/>
      <c r="Q237" s="1"/>
      <c r="R237" s="6" t="s">
        <v>742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7">
        <v>138</v>
      </c>
      <c r="B238" s="188">
        <v>43439</v>
      </c>
      <c r="C238" s="188"/>
      <c r="D238" s="189" t="s">
        <v>318</v>
      </c>
      <c r="E238" s="190" t="s">
        <v>585</v>
      </c>
      <c r="F238" s="190">
        <v>259.5</v>
      </c>
      <c r="G238" s="190"/>
      <c r="H238" s="190">
        <v>320</v>
      </c>
      <c r="I238" s="192">
        <v>320</v>
      </c>
      <c r="J238" s="162" t="s">
        <v>643</v>
      </c>
      <c r="K238" s="163">
        <f t="shared" si="65"/>
        <v>60.5</v>
      </c>
      <c r="L238" s="164">
        <f t="shared" si="66"/>
        <v>0.23314065510597304</v>
      </c>
      <c r="M238" s="159" t="s">
        <v>555</v>
      </c>
      <c r="N238" s="165">
        <v>44323</v>
      </c>
      <c r="O238" s="1"/>
      <c r="P238" s="1"/>
      <c r="Q238" s="1"/>
      <c r="R238" s="6" t="s">
        <v>742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00">
        <v>139</v>
      </c>
      <c r="B239" s="201">
        <v>43439</v>
      </c>
      <c r="C239" s="201"/>
      <c r="D239" s="202" t="s">
        <v>756</v>
      </c>
      <c r="E239" s="203" t="s">
        <v>585</v>
      </c>
      <c r="F239" s="203">
        <v>715</v>
      </c>
      <c r="G239" s="203"/>
      <c r="H239" s="203">
        <v>445</v>
      </c>
      <c r="I239" s="204">
        <v>840</v>
      </c>
      <c r="J239" s="172" t="s">
        <v>757</v>
      </c>
      <c r="K239" s="173">
        <f t="shared" si="65"/>
        <v>-270</v>
      </c>
      <c r="L239" s="174">
        <f t="shared" si="66"/>
        <v>-0.3776223776223776</v>
      </c>
      <c r="M239" s="170" t="s">
        <v>567</v>
      </c>
      <c r="N239" s="167">
        <v>43800</v>
      </c>
      <c r="O239" s="1"/>
      <c r="P239" s="1"/>
      <c r="Q239" s="1"/>
      <c r="R239" s="6" t="s">
        <v>742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7">
        <v>140</v>
      </c>
      <c r="B240" s="188">
        <v>43469</v>
      </c>
      <c r="C240" s="188"/>
      <c r="D240" s="189" t="s">
        <v>157</v>
      </c>
      <c r="E240" s="190" t="s">
        <v>585</v>
      </c>
      <c r="F240" s="190">
        <v>875</v>
      </c>
      <c r="G240" s="190"/>
      <c r="H240" s="190">
        <v>1165</v>
      </c>
      <c r="I240" s="192">
        <v>1185</v>
      </c>
      <c r="J240" s="162" t="s">
        <v>758</v>
      </c>
      <c r="K240" s="163">
        <f t="shared" si="65"/>
        <v>290</v>
      </c>
      <c r="L240" s="164">
        <f t="shared" si="66"/>
        <v>0.33142857142857141</v>
      </c>
      <c r="M240" s="159" t="s">
        <v>555</v>
      </c>
      <c r="N240" s="165">
        <v>43847</v>
      </c>
      <c r="O240" s="1"/>
      <c r="P240" s="1"/>
      <c r="Q240" s="1"/>
      <c r="R240" s="6" t="s">
        <v>742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7">
        <v>141</v>
      </c>
      <c r="B241" s="188">
        <v>43559</v>
      </c>
      <c r="C241" s="188"/>
      <c r="D241" s="189" t="s">
        <v>334</v>
      </c>
      <c r="E241" s="190" t="s">
        <v>585</v>
      </c>
      <c r="F241" s="190">
        <f>387-14.63</f>
        <v>372.37</v>
      </c>
      <c r="G241" s="190"/>
      <c r="H241" s="190">
        <v>490</v>
      </c>
      <c r="I241" s="192">
        <v>490</v>
      </c>
      <c r="J241" s="162" t="s">
        <v>643</v>
      </c>
      <c r="K241" s="163">
        <f t="shared" si="65"/>
        <v>117.63</v>
      </c>
      <c r="L241" s="164">
        <f t="shared" si="66"/>
        <v>0.31589548030185027</v>
      </c>
      <c r="M241" s="159" t="s">
        <v>555</v>
      </c>
      <c r="N241" s="165">
        <v>43850</v>
      </c>
      <c r="O241" s="1"/>
      <c r="P241" s="1"/>
      <c r="Q241" s="1"/>
      <c r="R241" s="6" t="s">
        <v>742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00">
        <v>142</v>
      </c>
      <c r="B242" s="201">
        <v>43578</v>
      </c>
      <c r="C242" s="201"/>
      <c r="D242" s="202" t="s">
        <v>759</v>
      </c>
      <c r="E242" s="203" t="s">
        <v>557</v>
      </c>
      <c r="F242" s="203">
        <v>220</v>
      </c>
      <c r="G242" s="203"/>
      <c r="H242" s="203">
        <v>127.5</v>
      </c>
      <c r="I242" s="204">
        <v>284</v>
      </c>
      <c r="J242" s="172" t="s">
        <v>760</v>
      </c>
      <c r="K242" s="173">
        <f t="shared" si="65"/>
        <v>-92.5</v>
      </c>
      <c r="L242" s="174">
        <f t="shared" si="66"/>
        <v>-0.42045454545454547</v>
      </c>
      <c r="M242" s="170" t="s">
        <v>567</v>
      </c>
      <c r="N242" s="167">
        <v>43896</v>
      </c>
      <c r="O242" s="1"/>
      <c r="P242" s="1"/>
      <c r="Q242" s="1"/>
      <c r="R242" s="6" t="s">
        <v>742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7">
        <v>143</v>
      </c>
      <c r="B243" s="188">
        <v>43622</v>
      </c>
      <c r="C243" s="188"/>
      <c r="D243" s="189" t="s">
        <v>457</v>
      </c>
      <c r="E243" s="190" t="s">
        <v>557</v>
      </c>
      <c r="F243" s="190">
        <v>332.8</v>
      </c>
      <c r="G243" s="190"/>
      <c r="H243" s="190">
        <v>405</v>
      </c>
      <c r="I243" s="192">
        <v>419</v>
      </c>
      <c r="J243" s="162" t="s">
        <v>761</v>
      </c>
      <c r="K243" s="163">
        <f t="shared" si="65"/>
        <v>72.199999999999989</v>
      </c>
      <c r="L243" s="164">
        <f t="shared" si="66"/>
        <v>0.21694711538461534</v>
      </c>
      <c r="M243" s="159" t="s">
        <v>555</v>
      </c>
      <c r="N243" s="165">
        <v>43860</v>
      </c>
      <c r="O243" s="1"/>
      <c r="P243" s="1"/>
      <c r="Q243" s="1"/>
      <c r="R243" s="6" t="s">
        <v>746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1">
        <v>144</v>
      </c>
      <c r="B244" s="180">
        <v>43641</v>
      </c>
      <c r="C244" s="180"/>
      <c r="D244" s="181" t="s">
        <v>150</v>
      </c>
      <c r="E244" s="182" t="s">
        <v>585</v>
      </c>
      <c r="F244" s="182">
        <v>386</v>
      </c>
      <c r="G244" s="183"/>
      <c r="H244" s="183">
        <v>395</v>
      </c>
      <c r="I244" s="183">
        <v>452</v>
      </c>
      <c r="J244" s="184" t="s">
        <v>762</v>
      </c>
      <c r="K244" s="185">
        <f t="shared" si="65"/>
        <v>9</v>
      </c>
      <c r="L244" s="186">
        <f t="shared" si="66"/>
        <v>2.3316062176165803E-2</v>
      </c>
      <c r="M244" s="182" t="s">
        <v>676</v>
      </c>
      <c r="N244" s="180">
        <v>43868</v>
      </c>
      <c r="O244" s="1"/>
      <c r="P244" s="1"/>
      <c r="Q244" s="1"/>
      <c r="R244" s="6" t="s">
        <v>746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81">
        <v>145</v>
      </c>
      <c r="B245" s="180">
        <v>43707</v>
      </c>
      <c r="C245" s="180"/>
      <c r="D245" s="181" t="s">
        <v>130</v>
      </c>
      <c r="E245" s="182" t="s">
        <v>585</v>
      </c>
      <c r="F245" s="182">
        <v>137.5</v>
      </c>
      <c r="G245" s="183"/>
      <c r="H245" s="183">
        <v>138.5</v>
      </c>
      <c r="I245" s="183">
        <v>190</v>
      </c>
      <c r="J245" s="184" t="s">
        <v>780</v>
      </c>
      <c r="K245" s="185">
        <f>H245-F245</f>
        <v>1</v>
      </c>
      <c r="L245" s="186">
        <f>K245/F245</f>
        <v>7.2727272727272727E-3</v>
      </c>
      <c r="M245" s="182" t="s">
        <v>676</v>
      </c>
      <c r="N245" s="180">
        <v>44432</v>
      </c>
      <c r="O245" s="1"/>
      <c r="P245" s="1"/>
      <c r="Q245" s="1"/>
      <c r="R245" s="6" t="s">
        <v>742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7">
        <v>146</v>
      </c>
      <c r="B246" s="188">
        <v>43731</v>
      </c>
      <c r="C246" s="188"/>
      <c r="D246" s="189" t="s">
        <v>412</v>
      </c>
      <c r="E246" s="190" t="s">
        <v>585</v>
      </c>
      <c r="F246" s="190">
        <v>235</v>
      </c>
      <c r="G246" s="190"/>
      <c r="H246" s="190">
        <v>295</v>
      </c>
      <c r="I246" s="192">
        <v>296</v>
      </c>
      <c r="J246" s="162" t="s">
        <v>763</v>
      </c>
      <c r="K246" s="163">
        <f t="shared" ref="K246:K252" si="67">H246-F246</f>
        <v>60</v>
      </c>
      <c r="L246" s="164">
        <f t="shared" ref="L246:L252" si="68">K246/F246</f>
        <v>0.25531914893617019</v>
      </c>
      <c r="M246" s="159" t="s">
        <v>555</v>
      </c>
      <c r="N246" s="165">
        <v>43844</v>
      </c>
      <c r="O246" s="1"/>
      <c r="P246" s="1"/>
      <c r="Q246" s="1"/>
      <c r="R246" s="6" t="s">
        <v>746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7">
        <v>147</v>
      </c>
      <c r="B247" s="188">
        <v>43752</v>
      </c>
      <c r="C247" s="188"/>
      <c r="D247" s="189" t="s">
        <v>764</v>
      </c>
      <c r="E247" s="190" t="s">
        <v>585</v>
      </c>
      <c r="F247" s="190">
        <v>277.5</v>
      </c>
      <c r="G247" s="190"/>
      <c r="H247" s="190">
        <v>333</v>
      </c>
      <c r="I247" s="192">
        <v>333</v>
      </c>
      <c r="J247" s="162" t="s">
        <v>765</v>
      </c>
      <c r="K247" s="163">
        <f t="shared" si="67"/>
        <v>55.5</v>
      </c>
      <c r="L247" s="164">
        <f t="shared" si="68"/>
        <v>0.2</v>
      </c>
      <c r="M247" s="159" t="s">
        <v>555</v>
      </c>
      <c r="N247" s="165">
        <v>43846</v>
      </c>
      <c r="O247" s="1"/>
      <c r="P247" s="1"/>
      <c r="Q247" s="1"/>
      <c r="R247" s="6" t="s">
        <v>742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87">
        <v>148</v>
      </c>
      <c r="B248" s="188">
        <v>43752</v>
      </c>
      <c r="C248" s="188"/>
      <c r="D248" s="189" t="s">
        <v>766</v>
      </c>
      <c r="E248" s="190" t="s">
        <v>585</v>
      </c>
      <c r="F248" s="190">
        <v>930</v>
      </c>
      <c r="G248" s="190"/>
      <c r="H248" s="190">
        <v>1165</v>
      </c>
      <c r="I248" s="192">
        <v>1200</v>
      </c>
      <c r="J248" s="162" t="s">
        <v>767</v>
      </c>
      <c r="K248" s="163">
        <f t="shared" si="67"/>
        <v>235</v>
      </c>
      <c r="L248" s="164">
        <f t="shared" si="68"/>
        <v>0.25268817204301075</v>
      </c>
      <c r="M248" s="159" t="s">
        <v>555</v>
      </c>
      <c r="N248" s="165">
        <v>43847</v>
      </c>
      <c r="O248" s="1"/>
      <c r="P248" s="1"/>
      <c r="Q248" s="1"/>
      <c r="R248" s="6" t="s">
        <v>746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7">
        <v>149</v>
      </c>
      <c r="B249" s="188">
        <v>43753</v>
      </c>
      <c r="C249" s="188"/>
      <c r="D249" s="189" t="s">
        <v>768</v>
      </c>
      <c r="E249" s="190" t="s">
        <v>585</v>
      </c>
      <c r="F249" s="160">
        <v>111</v>
      </c>
      <c r="G249" s="190"/>
      <c r="H249" s="190">
        <v>141</v>
      </c>
      <c r="I249" s="192">
        <v>141</v>
      </c>
      <c r="J249" s="162" t="s">
        <v>570</v>
      </c>
      <c r="K249" s="163">
        <f t="shared" si="67"/>
        <v>30</v>
      </c>
      <c r="L249" s="164">
        <f t="shared" si="68"/>
        <v>0.27027027027027029</v>
      </c>
      <c r="M249" s="159" t="s">
        <v>555</v>
      </c>
      <c r="N249" s="165">
        <v>44328</v>
      </c>
      <c r="O249" s="1"/>
      <c r="P249" s="1"/>
      <c r="Q249" s="1"/>
      <c r="R249" s="6" t="s">
        <v>746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7">
        <v>150</v>
      </c>
      <c r="B250" s="188">
        <v>43753</v>
      </c>
      <c r="C250" s="188"/>
      <c r="D250" s="189" t="s">
        <v>769</v>
      </c>
      <c r="E250" s="190" t="s">
        <v>585</v>
      </c>
      <c r="F250" s="160">
        <v>296</v>
      </c>
      <c r="G250" s="190"/>
      <c r="H250" s="190">
        <v>370</v>
      </c>
      <c r="I250" s="192">
        <v>370</v>
      </c>
      <c r="J250" s="162" t="s">
        <v>643</v>
      </c>
      <c r="K250" s="163">
        <f t="shared" si="67"/>
        <v>74</v>
      </c>
      <c r="L250" s="164">
        <f t="shared" si="68"/>
        <v>0.25</v>
      </c>
      <c r="M250" s="159" t="s">
        <v>555</v>
      </c>
      <c r="N250" s="165">
        <v>43853</v>
      </c>
      <c r="O250" s="1"/>
      <c r="P250" s="1"/>
      <c r="Q250" s="1"/>
      <c r="R250" s="6" t="s">
        <v>746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87">
        <v>151</v>
      </c>
      <c r="B251" s="188">
        <v>43754</v>
      </c>
      <c r="C251" s="188"/>
      <c r="D251" s="189" t="s">
        <v>770</v>
      </c>
      <c r="E251" s="190" t="s">
        <v>585</v>
      </c>
      <c r="F251" s="160">
        <v>300</v>
      </c>
      <c r="G251" s="190"/>
      <c r="H251" s="190">
        <v>382.5</v>
      </c>
      <c r="I251" s="192">
        <v>344</v>
      </c>
      <c r="J251" s="162" t="s">
        <v>817</v>
      </c>
      <c r="K251" s="163">
        <f t="shared" si="67"/>
        <v>82.5</v>
      </c>
      <c r="L251" s="164">
        <f t="shared" si="68"/>
        <v>0.27500000000000002</v>
      </c>
      <c r="M251" s="159" t="s">
        <v>555</v>
      </c>
      <c r="N251" s="165">
        <v>44238</v>
      </c>
      <c r="O251" s="1"/>
      <c r="P251" s="1"/>
      <c r="Q251" s="1"/>
      <c r="R251" s="6" t="s">
        <v>746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87">
        <v>152</v>
      </c>
      <c r="B252" s="188">
        <v>43832</v>
      </c>
      <c r="C252" s="188"/>
      <c r="D252" s="189" t="s">
        <v>771</v>
      </c>
      <c r="E252" s="190" t="s">
        <v>585</v>
      </c>
      <c r="F252" s="160">
        <v>495</v>
      </c>
      <c r="G252" s="190"/>
      <c r="H252" s="190">
        <v>595</v>
      </c>
      <c r="I252" s="192">
        <v>590</v>
      </c>
      <c r="J252" s="162" t="s">
        <v>816</v>
      </c>
      <c r="K252" s="163">
        <f t="shared" si="67"/>
        <v>100</v>
      </c>
      <c r="L252" s="164">
        <f t="shared" si="68"/>
        <v>0.20202020202020202</v>
      </c>
      <c r="M252" s="159" t="s">
        <v>555</v>
      </c>
      <c r="N252" s="165">
        <v>44589</v>
      </c>
      <c r="O252" s="1"/>
      <c r="P252" s="1"/>
      <c r="Q252" s="1"/>
      <c r="R252" s="6" t="s">
        <v>746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7">
        <v>153</v>
      </c>
      <c r="B253" s="188">
        <v>43966</v>
      </c>
      <c r="C253" s="188"/>
      <c r="D253" s="189" t="s">
        <v>71</v>
      </c>
      <c r="E253" s="190" t="s">
        <v>585</v>
      </c>
      <c r="F253" s="160">
        <v>67.5</v>
      </c>
      <c r="G253" s="190"/>
      <c r="H253" s="190">
        <v>86</v>
      </c>
      <c r="I253" s="192">
        <v>86</v>
      </c>
      <c r="J253" s="162" t="s">
        <v>772</v>
      </c>
      <c r="K253" s="163">
        <f t="shared" ref="K253:K261" si="69">H253-F253</f>
        <v>18.5</v>
      </c>
      <c r="L253" s="164">
        <f t="shared" ref="L253:L261" si="70">K253/F253</f>
        <v>0.27407407407407408</v>
      </c>
      <c r="M253" s="159" t="s">
        <v>555</v>
      </c>
      <c r="N253" s="165">
        <v>44008</v>
      </c>
      <c r="O253" s="1"/>
      <c r="P253" s="1"/>
      <c r="Q253" s="1"/>
      <c r="R253" s="6" t="s">
        <v>746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7">
        <v>154</v>
      </c>
      <c r="B254" s="188">
        <v>44035</v>
      </c>
      <c r="C254" s="188"/>
      <c r="D254" s="189" t="s">
        <v>456</v>
      </c>
      <c r="E254" s="190" t="s">
        <v>585</v>
      </c>
      <c r="F254" s="160">
        <v>231</v>
      </c>
      <c r="G254" s="190"/>
      <c r="H254" s="190">
        <v>281</v>
      </c>
      <c r="I254" s="192">
        <v>281</v>
      </c>
      <c r="J254" s="162" t="s">
        <v>643</v>
      </c>
      <c r="K254" s="163">
        <f t="shared" si="69"/>
        <v>50</v>
      </c>
      <c r="L254" s="164">
        <f t="shared" si="70"/>
        <v>0.21645021645021645</v>
      </c>
      <c r="M254" s="159" t="s">
        <v>555</v>
      </c>
      <c r="N254" s="165">
        <v>44358</v>
      </c>
      <c r="O254" s="1"/>
      <c r="P254" s="1"/>
      <c r="Q254" s="1"/>
      <c r="R254" s="6" t="s">
        <v>746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7">
        <v>155</v>
      </c>
      <c r="B255" s="188">
        <v>44092</v>
      </c>
      <c r="C255" s="188"/>
      <c r="D255" s="189" t="s">
        <v>394</v>
      </c>
      <c r="E255" s="190" t="s">
        <v>585</v>
      </c>
      <c r="F255" s="190">
        <v>206</v>
      </c>
      <c r="G255" s="190"/>
      <c r="H255" s="190">
        <v>248</v>
      </c>
      <c r="I255" s="192">
        <v>248</v>
      </c>
      <c r="J255" s="162" t="s">
        <v>643</v>
      </c>
      <c r="K255" s="163">
        <f t="shared" si="69"/>
        <v>42</v>
      </c>
      <c r="L255" s="164">
        <f t="shared" si="70"/>
        <v>0.20388349514563106</v>
      </c>
      <c r="M255" s="159" t="s">
        <v>555</v>
      </c>
      <c r="N255" s="165">
        <v>44214</v>
      </c>
      <c r="O255" s="1"/>
      <c r="P255" s="1"/>
      <c r="Q255" s="1"/>
      <c r="R255" s="6" t="s">
        <v>746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87">
        <v>156</v>
      </c>
      <c r="B256" s="188">
        <v>44140</v>
      </c>
      <c r="C256" s="188"/>
      <c r="D256" s="189" t="s">
        <v>394</v>
      </c>
      <c r="E256" s="190" t="s">
        <v>585</v>
      </c>
      <c r="F256" s="190">
        <v>182.5</v>
      </c>
      <c r="G256" s="190"/>
      <c r="H256" s="190">
        <v>248</v>
      </c>
      <c r="I256" s="192">
        <v>248</v>
      </c>
      <c r="J256" s="162" t="s">
        <v>643</v>
      </c>
      <c r="K256" s="163">
        <f t="shared" si="69"/>
        <v>65.5</v>
      </c>
      <c r="L256" s="164">
        <f t="shared" si="70"/>
        <v>0.35890410958904112</v>
      </c>
      <c r="M256" s="159" t="s">
        <v>555</v>
      </c>
      <c r="N256" s="165">
        <v>44214</v>
      </c>
      <c r="O256" s="1"/>
      <c r="P256" s="1"/>
      <c r="Q256" s="1"/>
      <c r="R256" s="6" t="s">
        <v>746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87">
        <v>157</v>
      </c>
      <c r="B257" s="188">
        <v>44140</v>
      </c>
      <c r="C257" s="188"/>
      <c r="D257" s="189" t="s">
        <v>318</v>
      </c>
      <c r="E257" s="190" t="s">
        <v>585</v>
      </c>
      <c r="F257" s="190">
        <v>247.5</v>
      </c>
      <c r="G257" s="190"/>
      <c r="H257" s="190">
        <v>320</v>
      </c>
      <c r="I257" s="192">
        <v>320</v>
      </c>
      <c r="J257" s="162" t="s">
        <v>643</v>
      </c>
      <c r="K257" s="163">
        <f t="shared" si="69"/>
        <v>72.5</v>
      </c>
      <c r="L257" s="164">
        <f t="shared" si="70"/>
        <v>0.29292929292929293</v>
      </c>
      <c r="M257" s="159" t="s">
        <v>555</v>
      </c>
      <c r="N257" s="165">
        <v>44323</v>
      </c>
      <c r="O257" s="1"/>
      <c r="P257" s="1"/>
      <c r="Q257" s="1"/>
      <c r="R257" s="6" t="s">
        <v>746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87">
        <v>158</v>
      </c>
      <c r="B258" s="188">
        <v>44140</v>
      </c>
      <c r="C258" s="188"/>
      <c r="D258" s="189" t="s">
        <v>270</v>
      </c>
      <c r="E258" s="190" t="s">
        <v>585</v>
      </c>
      <c r="F258" s="160">
        <v>925</v>
      </c>
      <c r="G258" s="190"/>
      <c r="H258" s="190">
        <v>1095</v>
      </c>
      <c r="I258" s="192">
        <v>1093</v>
      </c>
      <c r="J258" s="162" t="s">
        <v>773</v>
      </c>
      <c r="K258" s="163">
        <f t="shared" si="69"/>
        <v>170</v>
      </c>
      <c r="L258" s="164">
        <f t="shared" si="70"/>
        <v>0.18378378378378379</v>
      </c>
      <c r="M258" s="159" t="s">
        <v>555</v>
      </c>
      <c r="N258" s="165">
        <v>44201</v>
      </c>
      <c r="O258" s="1"/>
      <c r="P258" s="1"/>
      <c r="Q258" s="1"/>
      <c r="R258" s="6" t="s">
        <v>746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87">
        <v>159</v>
      </c>
      <c r="B259" s="188">
        <v>44140</v>
      </c>
      <c r="C259" s="188"/>
      <c r="D259" s="189" t="s">
        <v>334</v>
      </c>
      <c r="E259" s="190" t="s">
        <v>585</v>
      </c>
      <c r="F259" s="160">
        <v>332.5</v>
      </c>
      <c r="G259" s="190"/>
      <c r="H259" s="190">
        <v>393</v>
      </c>
      <c r="I259" s="192">
        <v>406</v>
      </c>
      <c r="J259" s="162" t="s">
        <v>774</v>
      </c>
      <c r="K259" s="163">
        <f t="shared" si="69"/>
        <v>60.5</v>
      </c>
      <c r="L259" s="164">
        <f t="shared" si="70"/>
        <v>0.18195488721804512</v>
      </c>
      <c r="M259" s="159" t="s">
        <v>555</v>
      </c>
      <c r="N259" s="165">
        <v>44256</v>
      </c>
      <c r="O259" s="1"/>
      <c r="P259" s="1"/>
      <c r="Q259" s="1"/>
      <c r="R259" s="6" t="s">
        <v>746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87">
        <v>160</v>
      </c>
      <c r="B260" s="188">
        <v>44141</v>
      </c>
      <c r="C260" s="188"/>
      <c r="D260" s="189" t="s">
        <v>456</v>
      </c>
      <c r="E260" s="190" t="s">
        <v>585</v>
      </c>
      <c r="F260" s="160">
        <v>231</v>
      </c>
      <c r="G260" s="190"/>
      <c r="H260" s="190">
        <v>281</v>
      </c>
      <c r="I260" s="192">
        <v>281</v>
      </c>
      <c r="J260" s="162" t="s">
        <v>643</v>
      </c>
      <c r="K260" s="163">
        <f t="shared" si="69"/>
        <v>50</v>
      </c>
      <c r="L260" s="164">
        <f t="shared" si="70"/>
        <v>0.21645021645021645</v>
      </c>
      <c r="M260" s="159" t="s">
        <v>555</v>
      </c>
      <c r="N260" s="165">
        <v>44358</v>
      </c>
      <c r="O260" s="1"/>
      <c r="P260" s="1"/>
      <c r="Q260" s="1"/>
      <c r="R260" s="6" t="s">
        <v>746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87">
        <v>161</v>
      </c>
      <c r="B261" s="188">
        <v>44187</v>
      </c>
      <c r="C261" s="188"/>
      <c r="D261" s="189" t="s">
        <v>431</v>
      </c>
      <c r="E261" s="190" t="s">
        <v>585</v>
      </c>
      <c r="F261" s="160">
        <v>190</v>
      </c>
      <c r="G261" s="190"/>
      <c r="H261" s="190">
        <v>239</v>
      </c>
      <c r="I261" s="192">
        <v>239</v>
      </c>
      <c r="J261" s="162" t="s">
        <v>950</v>
      </c>
      <c r="K261" s="163">
        <f t="shared" si="69"/>
        <v>49</v>
      </c>
      <c r="L261" s="164">
        <f t="shared" si="70"/>
        <v>0.25789473684210529</v>
      </c>
      <c r="M261" s="159" t="s">
        <v>555</v>
      </c>
      <c r="N261" s="165">
        <v>44844</v>
      </c>
      <c r="O261" s="1"/>
      <c r="P261" s="1"/>
      <c r="Q261" s="1"/>
      <c r="R261" s="6" t="s">
        <v>746</v>
      </c>
    </row>
    <row r="262" spans="1:26" ht="12.75" customHeight="1">
      <c r="A262" s="187">
        <v>162</v>
      </c>
      <c r="B262" s="188">
        <v>44258</v>
      </c>
      <c r="C262" s="188"/>
      <c r="D262" s="189" t="s">
        <v>771</v>
      </c>
      <c r="E262" s="190" t="s">
        <v>585</v>
      </c>
      <c r="F262" s="160">
        <v>495</v>
      </c>
      <c r="G262" s="190"/>
      <c r="H262" s="190">
        <v>595</v>
      </c>
      <c r="I262" s="192">
        <v>590</v>
      </c>
      <c r="J262" s="162" t="s">
        <v>816</v>
      </c>
      <c r="K262" s="163">
        <f t="shared" ref="K262:K269" si="71">H262-F262</f>
        <v>100</v>
      </c>
      <c r="L262" s="164">
        <f t="shared" ref="L262:L269" si="72">K262/F262</f>
        <v>0.20202020202020202</v>
      </c>
      <c r="M262" s="159" t="s">
        <v>555</v>
      </c>
      <c r="N262" s="165">
        <v>44589</v>
      </c>
      <c r="O262" s="1"/>
      <c r="P262" s="1"/>
      <c r="R262" s="6" t="s">
        <v>746</v>
      </c>
    </row>
    <row r="263" spans="1:26" ht="12.75" customHeight="1">
      <c r="A263" s="187">
        <v>163</v>
      </c>
      <c r="B263" s="188">
        <v>44274</v>
      </c>
      <c r="C263" s="188"/>
      <c r="D263" s="189" t="s">
        <v>334</v>
      </c>
      <c r="E263" s="190" t="s">
        <v>585</v>
      </c>
      <c r="F263" s="160">
        <v>355</v>
      </c>
      <c r="G263" s="190"/>
      <c r="H263" s="190">
        <v>422.5</v>
      </c>
      <c r="I263" s="192">
        <v>420</v>
      </c>
      <c r="J263" s="162" t="s">
        <v>775</v>
      </c>
      <c r="K263" s="163">
        <f t="shared" si="71"/>
        <v>67.5</v>
      </c>
      <c r="L263" s="164">
        <f t="shared" si="72"/>
        <v>0.19014084507042253</v>
      </c>
      <c r="M263" s="159" t="s">
        <v>555</v>
      </c>
      <c r="N263" s="165">
        <v>44361</v>
      </c>
      <c r="O263" s="1"/>
      <c r="R263" s="205" t="s">
        <v>746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87">
        <v>164</v>
      </c>
      <c r="B264" s="188">
        <v>44295</v>
      </c>
      <c r="C264" s="188"/>
      <c r="D264" s="189" t="s">
        <v>776</v>
      </c>
      <c r="E264" s="190" t="s">
        <v>585</v>
      </c>
      <c r="F264" s="160">
        <v>555</v>
      </c>
      <c r="G264" s="190"/>
      <c r="H264" s="190">
        <v>663</v>
      </c>
      <c r="I264" s="192">
        <v>663</v>
      </c>
      <c r="J264" s="162" t="s">
        <v>777</v>
      </c>
      <c r="K264" s="163">
        <f t="shared" si="71"/>
        <v>108</v>
      </c>
      <c r="L264" s="164">
        <f t="shared" si="72"/>
        <v>0.19459459459459461</v>
      </c>
      <c r="M264" s="159" t="s">
        <v>555</v>
      </c>
      <c r="N264" s="165">
        <v>44321</v>
      </c>
      <c r="O264" s="1"/>
      <c r="P264" s="1"/>
      <c r="Q264" s="1"/>
      <c r="R264" s="205" t="s">
        <v>746</v>
      </c>
    </row>
    <row r="265" spans="1:26" ht="12.75" customHeight="1">
      <c r="A265" s="187">
        <v>165</v>
      </c>
      <c r="B265" s="188">
        <v>44308</v>
      </c>
      <c r="C265" s="188"/>
      <c r="D265" s="189" t="s">
        <v>364</v>
      </c>
      <c r="E265" s="190" t="s">
        <v>585</v>
      </c>
      <c r="F265" s="160">
        <v>126.5</v>
      </c>
      <c r="G265" s="190"/>
      <c r="H265" s="190">
        <v>155</v>
      </c>
      <c r="I265" s="192">
        <v>155</v>
      </c>
      <c r="J265" s="162" t="s">
        <v>643</v>
      </c>
      <c r="K265" s="163">
        <f t="shared" si="71"/>
        <v>28.5</v>
      </c>
      <c r="L265" s="164">
        <f t="shared" si="72"/>
        <v>0.22529644268774704</v>
      </c>
      <c r="M265" s="159" t="s">
        <v>555</v>
      </c>
      <c r="N265" s="165">
        <v>44362</v>
      </c>
      <c r="O265" s="1"/>
      <c r="R265" s="205" t="s">
        <v>746</v>
      </c>
    </row>
    <row r="266" spans="1:26" ht="12.75" customHeight="1">
      <c r="A266" s="234">
        <v>166</v>
      </c>
      <c r="B266" s="235">
        <v>44368</v>
      </c>
      <c r="C266" s="235"/>
      <c r="D266" s="236" t="s">
        <v>382</v>
      </c>
      <c r="E266" s="237" t="s">
        <v>585</v>
      </c>
      <c r="F266" s="238">
        <v>287.5</v>
      </c>
      <c r="G266" s="237"/>
      <c r="H266" s="237">
        <v>245</v>
      </c>
      <c r="I266" s="239">
        <v>344</v>
      </c>
      <c r="J266" s="172" t="s">
        <v>811</v>
      </c>
      <c r="K266" s="173">
        <f t="shared" si="71"/>
        <v>-42.5</v>
      </c>
      <c r="L266" s="174">
        <f t="shared" si="72"/>
        <v>-0.14782608695652175</v>
      </c>
      <c r="M266" s="170" t="s">
        <v>567</v>
      </c>
      <c r="N266" s="167">
        <v>44508</v>
      </c>
      <c r="O266" s="1"/>
      <c r="R266" s="205" t="s">
        <v>746</v>
      </c>
    </row>
    <row r="267" spans="1:26" ht="12.75" customHeight="1">
      <c r="A267" s="187">
        <v>167</v>
      </c>
      <c r="B267" s="188">
        <v>44368</v>
      </c>
      <c r="C267" s="188"/>
      <c r="D267" s="189" t="s">
        <v>456</v>
      </c>
      <c r="E267" s="190" t="s">
        <v>585</v>
      </c>
      <c r="F267" s="160">
        <v>241</v>
      </c>
      <c r="G267" s="190"/>
      <c r="H267" s="190">
        <v>298</v>
      </c>
      <c r="I267" s="192">
        <v>320</v>
      </c>
      <c r="J267" s="162" t="s">
        <v>643</v>
      </c>
      <c r="K267" s="163">
        <f t="shared" si="71"/>
        <v>57</v>
      </c>
      <c r="L267" s="164">
        <f t="shared" si="72"/>
        <v>0.23651452282157676</v>
      </c>
      <c r="M267" s="159" t="s">
        <v>555</v>
      </c>
      <c r="N267" s="165">
        <v>44802</v>
      </c>
      <c r="O267" s="41"/>
      <c r="R267" s="205" t="s">
        <v>746</v>
      </c>
    </row>
    <row r="268" spans="1:26" ht="12.75" customHeight="1">
      <c r="A268" s="187">
        <v>168</v>
      </c>
      <c r="B268" s="188">
        <v>44406</v>
      </c>
      <c r="C268" s="188"/>
      <c r="D268" s="189" t="s">
        <v>364</v>
      </c>
      <c r="E268" s="190" t="s">
        <v>585</v>
      </c>
      <c r="F268" s="160">
        <v>162.5</v>
      </c>
      <c r="G268" s="190"/>
      <c r="H268" s="190">
        <v>200</v>
      </c>
      <c r="I268" s="192">
        <v>200</v>
      </c>
      <c r="J268" s="162" t="s">
        <v>643</v>
      </c>
      <c r="K268" s="163">
        <f t="shared" si="71"/>
        <v>37.5</v>
      </c>
      <c r="L268" s="164">
        <f t="shared" si="72"/>
        <v>0.23076923076923078</v>
      </c>
      <c r="M268" s="159" t="s">
        <v>555</v>
      </c>
      <c r="N268" s="165">
        <v>44802</v>
      </c>
      <c r="O268" s="1"/>
      <c r="R268" s="205" t="s">
        <v>746</v>
      </c>
    </row>
    <row r="269" spans="1:26" ht="12.75" customHeight="1">
      <c r="A269" s="187">
        <v>169</v>
      </c>
      <c r="B269" s="188">
        <v>44462</v>
      </c>
      <c r="C269" s="188"/>
      <c r="D269" s="189" t="s">
        <v>782</v>
      </c>
      <c r="E269" s="190" t="s">
        <v>585</v>
      </c>
      <c r="F269" s="160">
        <v>1235</v>
      </c>
      <c r="G269" s="190"/>
      <c r="H269" s="190">
        <v>1505</v>
      </c>
      <c r="I269" s="192">
        <v>1500</v>
      </c>
      <c r="J269" s="162" t="s">
        <v>643</v>
      </c>
      <c r="K269" s="163">
        <f t="shared" si="71"/>
        <v>270</v>
      </c>
      <c r="L269" s="164">
        <f t="shared" si="72"/>
        <v>0.21862348178137653</v>
      </c>
      <c r="M269" s="159" t="s">
        <v>555</v>
      </c>
      <c r="N269" s="165">
        <v>44564</v>
      </c>
      <c r="O269" s="1"/>
      <c r="R269" s="205" t="s">
        <v>746</v>
      </c>
    </row>
    <row r="270" spans="1:26" ht="12.75" customHeight="1">
      <c r="A270" s="218">
        <v>170</v>
      </c>
      <c r="B270" s="219">
        <v>44480</v>
      </c>
      <c r="C270" s="219"/>
      <c r="D270" s="220" t="s">
        <v>784</v>
      </c>
      <c r="E270" s="221" t="s">
        <v>585</v>
      </c>
      <c r="F270" s="222" t="s">
        <v>788</v>
      </c>
      <c r="G270" s="221"/>
      <c r="H270" s="221"/>
      <c r="I270" s="221">
        <v>145</v>
      </c>
      <c r="J270" s="223" t="s">
        <v>558</v>
      </c>
      <c r="K270" s="218"/>
      <c r="L270" s="219"/>
      <c r="M270" s="219"/>
      <c r="N270" s="220"/>
      <c r="O270" s="41"/>
      <c r="R270" s="205" t="s">
        <v>746</v>
      </c>
    </row>
    <row r="271" spans="1:26" ht="12.75" customHeight="1">
      <c r="A271" s="224">
        <v>171</v>
      </c>
      <c r="B271" s="225">
        <v>44481</v>
      </c>
      <c r="C271" s="225"/>
      <c r="D271" s="226" t="s">
        <v>259</v>
      </c>
      <c r="E271" s="227" t="s">
        <v>585</v>
      </c>
      <c r="F271" s="228" t="s">
        <v>786</v>
      </c>
      <c r="G271" s="227"/>
      <c r="H271" s="227"/>
      <c r="I271" s="227">
        <v>380</v>
      </c>
      <c r="J271" s="229" t="s">
        <v>558</v>
      </c>
      <c r="K271" s="224"/>
      <c r="L271" s="225"/>
      <c r="M271" s="225"/>
      <c r="N271" s="226"/>
      <c r="O271" s="41"/>
      <c r="R271" s="205" t="s">
        <v>746</v>
      </c>
    </row>
    <row r="272" spans="1:26" ht="12.75" customHeight="1">
      <c r="A272" s="224">
        <v>172</v>
      </c>
      <c r="B272" s="225">
        <v>44481</v>
      </c>
      <c r="C272" s="225"/>
      <c r="D272" s="226" t="s">
        <v>389</v>
      </c>
      <c r="E272" s="227" t="s">
        <v>585</v>
      </c>
      <c r="F272" s="228" t="s">
        <v>787</v>
      </c>
      <c r="G272" s="227"/>
      <c r="H272" s="227"/>
      <c r="I272" s="227">
        <v>56</v>
      </c>
      <c r="J272" s="229" t="s">
        <v>558</v>
      </c>
      <c r="K272" s="224"/>
      <c r="L272" s="225"/>
      <c r="M272" s="225"/>
      <c r="N272" s="226"/>
      <c r="O272" s="41"/>
      <c r="R272" s="205"/>
    </row>
    <row r="273" spans="1:18" ht="12.75" customHeight="1">
      <c r="A273" s="187">
        <v>173</v>
      </c>
      <c r="B273" s="188">
        <v>44551</v>
      </c>
      <c r="C273" s="188"/>
      <c r="D273" s="189" t="s">
        <v>118</v>
      </c>
      <c r="E273" s="190" t="s">
        <v>585</v>
      </c>
      <c r="F273" s="160">
        <v>2300</v>
      </c>
      <c r="G273" s="190"/>
      <c r="H273" s="190">
        <f>(2820+2200)/2</f>
        <v>2510</v>
      </c>
      <c r="I273" s="192">
        <v>3000</v>
      </c>
      <c r="J273" s="162" t="s">
        <v>824</v>
      </c>
      <c r="K273" s="163">
        <f>H273-F273</f>
        <v>210</v>
      </c>
      <c r="L273" s="164">
        <f>K273/F273</f>
        <v>9.1304347826086957E-2</v>
      </c>
      <c r="M273" s="159" t="s">
        <v>555</v>
      </c>
      <c r="N273" s="165">
        <v>44649</v>
      </c>
      <c r="O273" s="1"/>
      <c r="R273" s="205"/>
    </row>
    <row r="274" spans="1:18" ht="12.75" customHeight="1">
      <c r="A274" s="230">
        <v>174</v>
      </c>
      <c r="B274" s="225">
        <v>44606</v>
      </c>
      <c r="C274" s="230"/>
      <c r="D274" s="230" t="s">
        <v>410</v>
      </c>
      <c r="E274" s="227" t="s">
        <v>585</v>
      </c>
      <c r="F274" s="227" t="s">
        <v>819</v>
      </c>
      <c r="G274" s="227"/>
      <c r="H274" s="227"/>
      <c r="I274" s="227">
        <v>764</v>
      </c>
      <c r="J274" s="227" t="s">
        <v>558</v>
      </c>
      <c r="K274" s="227"/>
      <c r="L274" s="227"/>
      <c r="M274" s="227"/>
      <c r="N274" s="230"/>
      <c r="O274" s="41"/>
      <c r="R274" s="205"/>
    </row>
    <row r="275" spans="1:18" ht="12.75" customHeight="1">
      <c r="A275" s="187">
        <v>175</v>
      </c>
      <c r="B275" s="188">
        <v>44613</v>
      </c>
      <c r="C275" s="188"/>
      <c r="D275" s="189" t="s">
        <v>782</v>
      </c>
      <c r="E275" s="190" t="s">
        <v>585</v>
      </c>
      <c r="F275" s="160">
        <v>1255</v>
      </c>
      <c r="G275" s="190"/>
      <c r="H275" s="190">
        <v>1515</v>
      </c>
      <c r="I275" s="192">
        <v>1510</v>
      </c>
      <c r="J275" s="162" t="s">
        <v>643</v>
      </c>
      <c r="K275" s="163">
        <f>H275-F275</f>
        <v>260</v>
      </c>
      <c r="L275" s="164">
        <f>K275/F275</f>
        <v>0.20717131474103587</v>
      </c>
      <c r="M275" s="159" t="s">
        <v>555</v>
      </c>
      <c r="N275" s="165">
        <v>44834</v>
      </c>
      <c r="O275" s="41"/>
      <c r="R275" s="205"/>
    </row>
    <row r="276" spans="1:18" ht="12.75" customHeight="1">
      <c r="A276">
        <v>176</v>
      </c>
      <c r="B276" s="225">
        <v>44670</v>
      </c>
      <c r="C276" s="225"/>
      <c r="D276" s="230" t="s">
        <v>519</v>
      </c>
      <c r="E276" s="276" t="s">
        <v>585</v>
      </c>
      <c r="F276" s="227" t="s">
        <v>826</v>
      </c>
      <c r="G276" s="227"/>
      <c r="H276" s="227"/>
      <c r="I276" s="227">
        <v>553</v>
      </c>
      <c r="J276" s="227" t="s">
        <v>558</v>
      </c>
      <c r="K276" s="227"/>
      <c r="L276" s="227"/>
      <c r="M276" s="227"/>
      <c r="N276" s="227"/>
      <c r="O276" s="41"/>
      <c r="R276" s="205"/>
    </row>
    <row r="277" spans="1:18" ht="12.75" customHeight="1">
      <c r="A277" s="187">
        <v>177</v>
      </c>
      <c r="B277" s="188">
        <v>44746</v>
      </c>
      <c r="C277" s="188"/>
      <c r="D277" s="189" t="s">
        <v>861</v>
      </c>
      <c r="E277" s="190" t="s">
        <v>585</v>
      </c>
      <c r="F277" s="160">
        <v>207.5</v>
      </c>
      <c r="G277" s="190"/>
      <c r="H277" s="190">
        <v>254</v>
      </c>
      <c r="I277" s="192">
        <v>254</v>
      </c>
      <c r="J277" s="162" t="s">
        <v>643</v>
      </c>
      <c r="K277" s="163">
        <f>H277-F277</f>
        <v>46.5</v>
      </c>
      <c r="L277" s="164">
        <f>K277/F277</f>
        <v>0.22409638554216868</v>
      </c>
      <c r="M277" s="159" t="s">
        <v>555</v>
      </c>
      <c r="N277" s="165">
        <v>44792</v>
      </c>
      <c r="O277" s="1"/>
      <c r="R277" s="205"/>
    </row>
    <row r="278" spans="1:18" ht="12.75" customHeight="1">
      <c r="A278" s="187">
        <v>178</v>
      </c>
      <c r="B278" s="188">
        <v>44775</v>
      </c>
      <c r="C278" s="188"/>
      <c r="D278" s="189" t="s">
        <v>458</v>
      </c>
      <c r="E278" s="190" t="s">
        <v>585</v>
      </c>
      <c r="F278" s="160">
        <v>31.25</v>
      </c>
      <c r="G278" s="190"/>
      <c r="H278" s="190">
        <v>38.75</v>
      </c>
      <c r="I278" s="192">
        <v>38</v>
      </c>
      <c r="J278" s="162" t="s">
        <v>643</v>
      </c>
      <c r="K278" s="163">
        <f t="shared" ref="K278" si="73">H278-F278</f>
        <v>7.5</v>
      </c>
      <c r="L278" s="164">
        <f t="shared" ref="L278" si="74">K278/F278</f>
        <v>0.24</v>
      </c>
      <c r="M278" s="159" t="s">
        <v>555</v>
      </c>
      <c r="N278" s="165">
        <v>44844</v>
      </c>
      <c r="O278" s="41"/>
      <c r="R278" s="54"/>
    </row>
    <row r="279" spans="1:18" ht="12.75" customHeight="1">
      <c r="A279" s="224">
        <v>179</v>
      </c>
      <c r="B279" s="225">
        <v>44841</v>
      </c>
      <c r="C279" s="230"/>
      <c r="D279" s="306" t="s">
        <v>942</v>
      </c>
      <c r="E279" s="305" t="s">
        <v>585</v>
      </c>
      <c r="F279" s="227" t="s">
        <v>943</v>
      </c>
      <c r="G279" s="227"/>
      <c r="H279" s="227"/>
      <c r="I279" s="227">
        <v>840</v>
      </c>
      <c r="J279" s="227" t="s">
        <v>558</v>
      </c>
      <c r="K279" s="227"/>
      <c r="L279" s="227"/>
      <c r="M279" s="227"/>
      <c r="N279" s="227"/>
      <c r="O279" s="41"/>
      <c r="R279" s="54"/>
    </row>
    <row r="280" spans="1:18" ht="12.75" customHeight="1">
      <c r="A280" s="224">
        <v>180</v>
      </c>
      <c r="B280" s="225">
        <v>44844</v>
      </c>
      <c r="C280" s="230"/>
      <c r="D280" s="306" t="s">
        <v>412</v>
      </c>
      <c r="E280" s="305" t="s">
        <v>585</v>
      </c>
      <c r="F280" s="227" t="s">
        <v>969</v>
      </c>
      <c r="G280" s="227"/>
      <c r="H280" s="227"/>
      <c r="I280" s="227">
        <v>291</v>
      </c>
      <c r="J280" s="227" t="s">
        <v>558</v>
      </c>
      <c r="K280" s="227"/>
      <c r="L280" s="227"/>
      <c r="M280" s="227"/>
      <c r="N280" s="227"/>
      <c r="O280" s="41"/>
      <c r="R280" s="54"/>
    </row>
    <row r="281" spans="1:18" ht="12.75" customHeight="1">
      <c r="A281" s="224">
        <v>181</v>
      </c>
      <c r="B281" s="225">
        <v>44845</v>
      </c>
      <c r="C281" s="230"/>
      <c r="D281" s="306" t="s">
        <v>410</v>
      </c>
      <c r="E281" s="305" t="s">
        <v>585</v>
      </c>
      <c r="F281" s="227" t="s">
        <v>1012</v>
      </c>
      <c r="G281" s="227"/>
      <c r="H281" s="227"/>
      <c r="I281" s="227">
        <v>765</v>
      </c>
      <c r="J281" s="227" t="s">
        <v>558</v>
      </c>
      <c r="K281" s="227"/>
      <c r="L281" s="227"/>
      <c r="M281" s="227"/>
      <c r="N281" s="227"/>
      <c r="O281" s="41"/>
      <c r="R281" s="54"/>
    </row>
    <row r="282" spans="1:18" ht="12.75" customHeight="1">
      <c r="F282" s="54"/>
      <c r="G282" s="54"/>
      <c r="H282" s="54"/>
      <c r="I282" s="54"/>
      <c r="J282" s="41"/>
      <c r="K282" s="54"/>
      <c r="L282" s="54"/>
      <c r="M282" s="54"/>
      <c r="O282" s="41"/>
      <c r="R282" s="54"/>
    </row>
    <row r="283" spans="1:18" ht="12.75" customHeight="1">
      <c r="F283" s="54"/>
      <c r="G283" s="54"/>
      <c r="H283" s="54"/>
      <c r="I283" s="54"/>
      <c r="J283" s="41"/>
      <c r="K283" s="54"/>
      <c r="L283" s="54"/>
      <c r="M283" s="54"/>
      <c r="O283" s="41"/>
      <c r="R283" s="54"/>
    </row>
    <row r="284" spans="1:18" ht="12.75" customHeight="1">
      <c r="B284" s="206" t="s">
        <v>778</v>
      </c>
      <c r="F284" s="54"/>
      <c r="G284" s="54"/>
      <c r="H284" s="54"/>
      <c r="I284" s="54"/>
      <c r="J284" s="41"/>
      <c r="K284" s="54"/>
      <c r="L284" s="54"/>
      <c r="M284" s="54"/>
      <c r="O284" s="41"/>
      <c r="R284" s="54"/>
    </row>
    <row r="285" spans="1:18" ht="12.75" customHeight="1">
      <c r="F285" s="54"/>
      <c r="G285" s="54"/>
      <c r="H285" s="54"/>
      <c r="I285" s="54"/>
      <c r="J285" s="41"/>
      <c r="K285" s="54"/>
      <c r="L285" s="54"/>
      <c r="M285" s="54"/>
      <c r="O285" s="41"/>
      <c r="R285" s="54"/>
    </row>
    <row r="286" spans="1:18" ht="12.75" customHeight="1">
      <c r="F286" s="54"/>
      <c r="G286" s="54"/>
      <c r="H286" s="54"/>
      <c r="I286" s="54"/>
      <c r="J286" s="41"/>
      <c r="K286" s="54"/>
      <c r="L286" s="54"/>
      <c r="M286" s="54"/>
      <c r="O286" s="41"/>
      <c r="R286" s="54"/>
    </row>
    <row r="287" spans="1:18" ht="12.75" customHeight="1">
      <c r="F287" s="54"/>
      <c r="G287" s="54"/>
      <c r="H287" s="54"/>
      <c r="I287" s="54"/>
      <c r="J287" s="41"/>
      <c r="K287" s="54"/>
      <c r="L287" s="54"/>
      <c r="M287" s="54"/>
      <c r="O287" s="41"/>
      <c r="R287" s="54"/>
    </row>
    <row r="288" spans="1:18" ht="12.75" customHeight="1">
      <c r="A288" s="207"/>
      <c r="F288" s="54"/>
      <c r="G288" s="54"/>
      <c r="H288" s="54"/>
      <c r="I288" s="54"/>
      <c r="J288" s="41"/>
      <c r="K288" s="54"/>
      <c r="L288" s="54"/>
      <c r="M288" s="54"/>
      <c r="O288" s="41"/>
      <c r="R288" s="54"/>
    </row>
    <row r="289" spans="1:18" ht="12.75" customHeight="1">
      <c r="A289" s="207"/>
      <c r="F289" s="54"/>
      <c r="G289" s="54"/>
      <c r="H289" s="54"/>
      <c r="I289" s="54"/>
      <c r="J289" s="41"/>
      <c r="K289" s="54"/>
      <c r="L289" s="54"/>
      <c r="M289" s="54"/>
      <c r="O289" s="41"/>
      <c r="R289" s="54"/>
    </row>
    <row r="290" spans="1:18" ht="12.75" customHeight="1">
      <c r="A290" s="53"/>
      <c r="F290" s="54"/>
      <c r="G290" s="54"/>
      <c r="H290" s="54"/>
      <c r="I290" s="54"/>
      <c r="J290" s="41"/>
      <c r="K290" s="54"/>
      <c r="L290" s="54"/>
      <c r="M290" s="54"/>
      <c r="O290" s="41"/>
      <c r="R290" s="54"/>
    </row>
    <row r="291" spans="1:18" ht="12.75" customHeight="1">
      <c r="F291" s="54"/>
      <c r="G291" s="54"/>
      <c r="H291" s="54"/>
      <c r="I291" s="54"/>
      <c r="J291" s="41"/>
      <c r="K291" s="54"/>
      <c r="L291" s="54"/>
      <c r="M291" s="54"/>
      <c r="O291" s="41"/>
      <c r="R291" s="54"/>
    </row>
    <row r="292" spans="1:18" ht="12.75" customHeight="1">
      <c r="F292" s="54"/>
      <c r="G292" s="54"/>
      <c r="H292" s="54"/>
      <c r="I292" s="54"/>
      <c r="J292" s="41"/>
      <c r="K292" s="54"/>
      <c r="L292" s="54"/>
      <c r="M292" s="54"/>
      <c r="O292" s="41"/>
      <c r="R292" s="54"/>
    </row>
    <row r="293" spans="1:18" ht="12.75" customHeight="1">
      <c r="F293" s="54"/>
      <c r="G293" s="54"/>
      <c r="H293" s="54"/>
      <c r="I293" s="54"/>
      <c r="J293" s="41"/>
      <c r="K293" s="54"/>
      <c r="L293" s="54"/>
      <c r="M293" s="54"/>
      <c r="O293" s="41"/>
      <c r="R293" s="54"/>
    </row>
    <row r="294" spans="1:18" ht="12.75" customHeight="1">
      <c r="F294" s="54"/>
      <c r="G294" s="54"/>
      <c r="H294" s="54"/>
      <c r="I294" s="54"/>
      <c r="J294" s="41"/>
      <c r="K294" s="54"/>
      <c r="L294" s="54"/>
      <c r="M294" s="54"/>
      <c r="O294" s="41"/>
      <c r="R294" s="54"/>
    </row>
    <row r="295" spans="1:18" ht="12.75" customHeight="1">
      <c r="F295" s="54"/>
      <c r="G295" s="54"/>
      <c r="H295" s="54"/>
      <c r="I295" s="54"/>
      <c r="J295" s="41"/>
      <c r="K295" s="54"/>
      <c r="L295" s="54"/>
      <c r="M295" s="54"/>
      <c r="O295" s="41"/>
      <c r="R295" s="54"/>
    </row>
    <row r="296" spans="1:18" ht="12.75" customHeight="1">
      <c r="F296" s="54"/>
      <c r="G296" s="54"/>
      <c r="H296" s="54"/>
      <c r="I296" s="54"/>
      <c r="J296" s="41"/>
      <c r="K296" s="54"/>
      <c r="L296" s="54"/>
      <c r="M296" s="54"/>
      <c r="O296" s="41"/>
      <c r="R296" s="54"/>
    </row>
    <row r="297" spans="1:18" ht="12.75" customHeight="1">
      <c r="F297" s="54"/>
      <c r="G297" s="54"/>
      <c r="H297" s="54"/>
      <c r="I297" s="54"/>
      <c r="J297" s="41"/>
      <c r="K297" s="54"/>
      <c r="L297" s="54"/>
      <c r="M297" s="54"/>
      <c r="O297" s="41"/>
      <c r="R297" s="54"/>
    </row>
    <row r="298" spans="1:18" ht="12.75" customHeight="1"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1:18" ht="12.75" customHeight="1"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1:18" ht="12.75" customHeight="1"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1:18" ht="12.75" customHeight="1"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1:18" ht="12.75" customHeight="1"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1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1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2.7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  <row r="462" spans="6:18" ht="12.75" customHeight="1">
      <c r="F462" s="54"/>
      <c r="G462" s="54"/>
      <c r="H462" s="54"/>
      <c r="I462" s="54"/>
      <c r="J462" s="41"/>
      <c r="K462" s="54"/>
      <c r="L462" s="54"/>
      <c r="M462" s="54"/>
      <c r="O462" s="41"/>
      <c r="R462" s="54"/>
    </row>
    <row r="463" spans="6:18" ht="15" customHeight="1">
      <c r="F463" s="54"/>
      <c r="G463" s="54"/>
      <c r="H463" s="54"/>
      <c r="I463" s="54"/>
      <c r="J463" s="41"/>
      <c r="K463" s="54"/>
      <c r="L463" s="54"/>
      <c r="M463" s="54"/>
      <c r="O463" s="41"/>
      <c r="R463" s="54"/>
    </row>
  </sheetData>
  <autoFilter ref="R1:R286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2022-10-12T02:34:56Z</dcterms:modified>
</cp:coreProperties>
</file>